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activeX/activeX4.xml" ContentType="application/vnd.ms-office.activeX+xml"/>
  <Override PartName="/xl/activeX/activeX4.bin" ContentType="application/vnd.ms-office.activeX"/>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activeX/activeX5.xml" ContentType="application/vnd.ms-office.activeX+xml"/>
  <Override PartName="/xl/activeX/activeX5.bin" ContentType="application/vnd.ms-office.activeX"/>
  <Override PartName="/xl/drawings/drawing6.xml" ContentType="application/vnd.openxmlformats-officedocument.drawing+xml"/>
  <Override PartName="/xl/activeX/activeX6.xml" ContentType="application/vnd.ms-office.activeX+xml"/>
  <Override PartName="/xl/activeX/activeX6.bin" ContentType="application/vnd.ms-office.activeX"/>
  <Override PartName="/xl/drawings/drawing7.xml" ContentType="application/vnd.openxmlformats-officedocument.drawing+xml"/>
  <Override PartName="/xl/activeX/activeX7.xml" ContentType="application/vnd.ms-office.activeX+xml"/>
  <Override PartName="/xl/activeX/activeX7.bin" ContentType="application/vnd.ms-office.activeX"/>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activeX/activeX8.xml" ContentType="application/vnd.ms-office.activeX+xml"/>
  <Override PartName="/xl/activeX/activeX8.bin" ContentType="application/vnd.ms-office.activeX"/>
  <Override PartName="/xl/ctrlProps/ctrlProp27.xml" ContentType="application/vnd.ms-excel.controlproperties+xml"/>
  <Override PartName="/xl/ctrlProps/ctrlProp28.xml" ContentType="application/vnd.ms-excel.controlproperties+xml"/>
  <Override PartName="/xl/drawings/drawing9.xml" ContentType="application/vnd.openxmlformats-officedocument.drawing+xml"/>
  <Override PartName="/xl/activeX/activeX9.xml" ContentType="application/vnd.ms-office.activeX+xml"/>
  <Override PartName="/xl/activeX/activeX9.bin" ContentType="application/vnd.ms-office.activeX"/>
  <Override PartName="/xl/ctrlProps/ctrlProp29.xml" ContentType="application/vnd.ms-excel.controlproperties+xml"/>
  <Override PartName="/xl/ctrlProps/ctrlProp30.xml" ContentType="application/vnd.ms-excel.controlproperties+xml"/>
  <Override PartName="/xl/drawings/drawing10.xml" ContentType="application/vnd.openxmlformats-officedocument.drawing+xml"/>
  <Override PartName="/xl/activeX/activeX10.xml" ContentType="application/vnd.ms-office.activeX+xml"/>
  <Override PartName="/xl/activeX/activeX10.bin" ContentType="application/vnd.ms-office.activeX"/>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1.xml" ContentType="application/vnd.openxmlformats-officedocument.drawing+xml"/>
  <Override PartName="/xl/activeX/activeX11.xml" ContentType="application/vnd.ms-office.activeX+xml"/>
  <Override PartName="/xl/activeX/activeX11.bin" ContentType="application/vnd.ms-office.activeX"/>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customUI/images/siswa0.png" ContentType="image/.png"/>
  <Override PartName="/customUI/images/nilaiun0.png" ContentType="image/.png"/>
  <Override PartName="/customUI/images/printer0.png" ContentType="image/.png"/>
  <Override PartName="/customUI/images/sekolah0.png" ContentType="image/.png"/>
  <Override PartName="/customUI/images/exit0.png" ContentType="image/.png"/>
  <Override PartName="/customUI/images/boss0.png" ContentType="image/.png"/>
  <Override PartName="/customUI/images/daftarnilai0.png" ContentType="image/.png"/>
  <Override PartName="/customUI/images/help0.png" ContentType="image/.png"/>
  <Override PartName="/customUI/images/nilaiusbn0.png" ContentType="image/.png"/>
  <Override PartName="/customUI/images/nilairapor0.png" ContentType="image/.png"/>
  <Override PartName="/customUI/images/siswa.png" ContentType="image/.png"/>
  <Override PartName="/customUI/images/nilaiun.png" ContentType="image/.png"/>
  <Override PartName="/customUI/images/printer.png" ContentType="image/.png"/>
  <Override PartName="/customUI/images/sekolah.png" ContentType="image/.png"/>
  <Override PartName="/customUI/images/exit.png" ContentType="image/.png"/>
  <Override PartName="/customUI/images/boss.png" ContentType="image/.png"/>
  <Override PartName="/customUI/images/daftarnilai.png" ContentType="image/.png"/>
  <Override PartName="/customUI/images/help.png" ContentType="image/.png"/>
  <Override PartName="/customUI/images/nilaiusbn.png" ContentType="image/.png"/>
  <Override PartName="/customUI/images/nilairapor.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8a0320b2ee3341d6" Type="http://schemas.microsoft.com/office/2007/relationships/ui/extensibility" Target="customUI/customUI14.xml"/><Relationship Id="rId2" Type="http://schemas.openxmlformats.org/package/2006/relationships/metadata/core-properties" Target="docProps/core.xml"/><Relationship Id="rId1" Type="http://schemas.openxmlformats.org/officeDocument/2006/relationships/officeDocument" Target="xl/workbook.xml"/><Relationship Id="Ra6d37ce6e9914f96"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M:\SHUS 2019\"/>
    </mc:Choice>
  </mc:AlternateContent>
  <bookViews>
    <workbookView showSheetTabs="0" xWindow="0" yWindow="0" windowWidth="24000" windowHeight="9630" tabRatio="0"/>
  </bookViews>
  <sheets>
    <sheet name="MENU" sheetId="1" r:id="rId1"/>
    <sheet name="BIODATA" sheetId="2" r:id="rId2"/>
    <sheet name="NRAPOR" sheetId="54" r:id="rId3"/>
    <sheet name="I NILAI SEKOLAH" sheetId="4" r:id="rId4"/>
    <sheet name="I NILAI UN" sheetId="5" r:id="rId5"/>
    <sheet name="REKAP" sheetId="6" r:id="rId6"/>
    <sheet name="Cetak" sheetId="29" r:id="rId7"/>
    <sheet name="SKBB" sheetId="52" r:id="rId8"/>
    <sheet name="SKL" sheetId="53" r:id="rId9"/>
    <sheet name="IJAZAH-DEPAN" sheetId="48" r:id="rId10"/>
    <sheet name="ijazah-belakang" sheetId="51" r:id="rId11"/>
    <sheet name="A1" sheetId="7" r:id="rId12"/>
    <sheet name="A2" sheetId="31" r:id="rId13"/>
    <sheet name="A3" sheetId="34" r:id="rId14"/>
    <sheet name="A4" sheetId="33" r:id="rId15"/>
    <sheet name="A5" sheetId="35" r:id="rId16"/>
    <sheet name="A6" sheetId="36" r:id="rId17"/>
    <sheet name="B1" sheetId="37" r:id="rId18"/>
    <sheet name="B2" sheetId="38" r:id="rId19"/>
    <sheet name="B3" sheetId="39" r:id="rId20"/>
    <sheet name="B4" sheetId="40" r:id="rId21"/>
    <sheet name="B5" sheetId="41" r:id="rId22"/>
    <sheet name="C1" sheetId="42" r:id="rId23"/>
    <sheet name="C2" sheetId="43" r:id="rId24"/>
    <sheet name="C3" sheetId="44" r:id="rId25"/>
    <sheet name="C4" sheetId="45" r:id="rId26"/>
    <sheet name="C5" sheetId="46" r:id="rId27"/>
    <sheet name="C6" sheetId="47" r:id="rId28"/>
  </sheets>
  <externalReferences>
    <externalReference r:id="rId29"/>
    <externalReference r:id="rId30"/>
  </externalReferences>
  <definedNames>
    <definedName name="BIODATA">BIODATA!$B$10:$L$212</definedName>
    <definedName name="cari" localSheetId="10">'ijazah-belakang'!$S$9</definedName>
    <definedName name="cari" localSheetId="7">SKBB!$S$16</definedName>
    <definedName name="cari" localSheetId="8">SKL!$S$15</definedName>
    <definedName name="cari">Cetak!$S$15</definedName>
    <definedName name="CARI_IPS">[1]C_hal_depan_S!$O$14</definedName>
    <definedName name="CARIIJAZAH">'IJAZAH-DEPAN'!$M$10</definedName>
    <definedName name="COBA" localSheetId="12">REKAP!#REF!</definedName>
    <definedName name="COBA" localSheetId="13">REKAP!#REF!</definedName>
    <definedName name="COBA" localSheetId="14">REKAP!#REF!</definedName>
    <definedName name="COBA" localSheetId="15">REKAP!#REF!</definedName>
    <definedName name="COBA" localSheetId="16">REKAP!#REF!</definedName>
    <definedName name="COBA" localSheetId="17">REKAP!#REF!</definedName>
    <definedName name="COBA" localSheetId="18">REKAP!#REF!</definedName>
    <definedName name="COBA" localSheetId="19">REKAP!#REF!</definedName>
    <definedName name="COBA" localSheetId="20">REKAP!#REF!</definedName>
    <definedName name="COBA" localSheetId="21">REKAP!#REF!</definedName>
    <definedName name="COBA" localSheetId="22">REKAP!#REF!</definedName>
    <definedName name="COBA" localSheetId="23">REKAP!#REF!</definedName>
    <definedName name="COBA" localSheetId="24">REKAP!#REF!</definedName>
    <definedName name="COBA" localSheetId="25">REKAP!#REF!</definedName>
    <definedName name="COBA" localSheetId="26">REKAP!#REF!</definedName>
    <definedName name="COBA" localSheetId="27">REKAP!#REF!</definedName>
    <definedName name="COBA" localSheetId="10">REKAP!#REF!</definedName>
    <definedName name="COBA" localSheetId="7">REKAP!#REF!</definedName>
    <definedName name="COBA" localSheetId="8">REKAP!#REF!</definedName>
    <definedName name="COBA">REKAP!#REF!</definedName>
    <definedName name="DATABIODATA">BIODATA!$B$10:$L$209</definedName>
    <definedName name="DATALEGER">REKAP!$B$10:$AY$209</definedName>
    <definedName name="DATAUN">'I NILAI UN'!$B$10:$N$209</definedName>
    <definedName name="dd" localSheetId="13">REKAP!#REF!</definedName>
    <definedName name="dd" localSheetId="14">REKAP!#REF!</definedName>
    <definedName name="dd" localSheetId="15">REKAP!#REF!</definedName>
    <definedName name="dd" localSheetId="16">REKAP!#REF!</definedName>
    <definedName name="dd" localSheetId="17">REKAP!#REF!</definedName>
    <definedName name="dd" localSheetId="18">REKAP!#REF!</definedName>
    <definedName name="dd" localSheetId="19">REKAP!#REF!</definedName>
    <definedName name="dd" localSheetId="20">REKAP!#REF!</definedName>
    <definedName name="dd" localSheetId="21">REKAP!#REF!</definedName>
    <definedName name="dd" localSheetId="22">REKAP!#REF!</definedName>
    <definedName name="dd" localSheetId="23">REKAP!#REF!</definedName>
    <definedName name="dd" localSheetId="24">REKAP!#REF!</definedName>
    <definedName name="dd" localSheetId="25">REKAP!#REF!</definedName>
    <definedName name="dd" localSheetId="26">REKAP!#REF!</definedName>
    <definedName name="dd" localSheetId="27">REKAP!#REF!</definedName>
    <definedName name="dd" localSheetId="10">REKAP!#REF!</definedName>
    <definedName name="dd" localSheetId="7">REKAP!#REF!</definedName>
    <definedName name="dd" localSheetId="8">REKAP!#REF!</definedName>
    <definedName name="dd">REKAP!#REF!</definedName>
    <definedName name="KODE">'[2]CETAK SHU'!$S$19</definedName>
    <definedName name="LEGER">[2]LEGER!$A$8:$AQ$406</definedName>
    <definedName name="N.RAPOR">REKAP!$AG$10:$AG$209</definedName>
    <definedName name="N.USUN" localSheetId="12">REKAP!#REF!</definedName>
    <definedName name="N.USUN" localSheetId="13">REKAP!#REF!</definedName>
    <definedName name="N.USUN" localSheetId="14">REKAP!#REF!</definedName>
    <definedName name="N.USUN" localSheetId="15">REKAP!#REF!</definedName>
    <definedName name="N.USUN" localSheetId="16">REKAP!#REF!</definedName>
    <definedName name="N.USUN" localSheetId="17">REKAP!#REF!</definedName>
    <definedName name="N.USUN" localSheetId="18">REKAP!#REF!</definedName>
    <definedName name="N.USUN" localSheetId="19">REKAP!#REF!</definedName>
    <definedName name="N.USUN" localSheetId="20">REKAP!#REF!</definedName>
    <definedName name="N.USUN" localSheetId="21">REKAP!#REF!</definedName>
    <definedName name="N.USUN" localSheetId="22">REKAP!#REF!</definedName>
    <definedName name="N.USUN" localSheetId="23">REKAP!#REF!</definedName>
    <definedName name="N.USUN" localSheetId="24">REKAP!#REF!</definedName>
    <definedName name="N.USUN" localSheetId="25">REKAP!#REF!</definedName>
    <definedName name="N.USUN" localSheetId="26">REKAP!#REF!</definedName>
    <definedName name="N.USUN" localSheetId="27">REKAP!#REF!</definedName>
    <definedName name="N.USUN" localSheetId="10">REKAP!#REF!</definedName>
    <definedName name="N.USUN" localSheetId="7">REKAP!#REF!</definedName>
    <definedName name="N.USUN" localSheetId="8">REKAP!#REF!</definedName>
    <definedName name="N.USUN">REKAP!#REF!</definedName>
    <definedName name="NILAI">[2]LEGER!$A$8:$AQ$407</definedName>
    <definedName name="_xlnm.Print_Area" localSheetId="6">Cetak!$A$1:$N$78</definedName>
    <definedName name="_xlnm.Print_Area" localSheetId="10">'ijazah-belakang'!$C$4:$L$47</definedName>
    <definedName name="_xlnm.Print_Area" localSheetId="9">'IJAZAH-DEPAN'!$B$2:$H$42</definedName>
    <definedName name="_xlnm.Print_Area" localSheetId="7">SKBB!$A$1:$N$43</definedName>
    <definedName name="_xlnm.Print_Area" localSheetId="8">SKL!$A$1:$N$54</definedName>
    <definedName name="R.UN">REKAP!$K$10:$K$209</definedName>
    <definedName name="R.UNBS" localSheetId="12">REKAP!#REF!</definedName>
    <definedName name="R.UNBS" localSheetId="13">REKAP!#REF!</definedName>
    <definedName name="R.UNBS" localSheetId="14">REKAP!#REF!</definedName>
    <definedName name="R.UNBS" localSheetId="15">REKAP!#REF!</definedName>
    <definedName name="R.UNBS" localSheetId="16">REKAP!#REF!</definedName>
    <definedName name="R.UNBS" localSheetId="17">REKAP!#REF!</definedName>
    <definedName name="R.UNBS" localSheetId="18">REKAP!#REF!</definedName>
    <definedName name="R.UNBS" localSheetId="19">REKAP!#REF!</definedName>
    <definedName name="R.UNBS" localSheetId="20">REKAP!#REF!</definedName>
    <definedName name="R.UNBS" localSheetId="21">REKAP!#REF!</definedName>
    <definedName name="R.UNBS" localSheetId="22">REKAP!#REF!</definedName>
    <definedName name="R.UNBS" localSheetId="23">REKAP!#REF!</definedName>
    <definedName name="R.UNBS" localSheetId="24">REKAP!#REF!</definedName>
    <definedName name="R.UNBS" localSheetId="25">REKAP!#REF!</definedName>
    <definedName name="R.UNBS" localSheetId="26">REKAP!#REF!</definedName>
    <definedName name="R.UNBS" localSheetId="27">REKAP!#REF!</definedName>
    <definedName name="R.UNBS" localSheetId="10">REKAP!#REF!</definedName>
    <definedName name="R.UNBS" localSheetId="7">REKAP!#REF!</definedName>
    <definedName name="R.UNBS" localSheetId="8">REKAP!#REF!</definedName>
    <definedName name="R.UNBS">REKAP!#REF!</definedName>
    <definedName name="R.UNUS" localSheetId="12">REKAP!#REF!</definedName>
    <definedName name="R.UNUS" localSheetId="13">REKAP!#REF!</definedName>
    <definedName name="R.UNUS" localSheetId="14">REKAP!#REF!</definedName>
    <definedName name="R.UNUS" localSheetId="15">REKAP!#REF!</definedName>
    <definedName name="R.UNUS" localSheetId="16">REKAP!#REF!</definedName>
    <definedName name="R.UNUS" localSheetId="17">REKAP!#REF!</definedName>
    <definedName name="R.UNUS" localSheetId="18">REKAP!#REF!</definedName>
    <definedName name="R.UNUS" localSheetId="19">REKAP!#REF!</definedName>
    <definedName name="R.UNUS" localSheetId="20">REKAP!#REF!</definedName>
    <definedName name="R.UNUS" localSheetId="21">REKAP!#REF!</definedName>
    <definedName name="R.UNUS" localSheetId="22">REKAP!#REF!</definedName>
    <definedName name="R.UNUS" localSheetId="23">REKAP!#REF!</definedName>
    <definedName name="R.UNUS" localSheetId="24">REKAP!#REF!</definedName>
    <definedName name="R.UNUS" localSheetId="25">REKAP!#REF!</definedName>
    <definedName name="R.UNUS" localSheetId="26">REKAP!#REF!</definedName>
    <definedName name="R.UNUS" localSheetId="27">REKAP!#REF!</definedName>
    <definedName name="R.UNUS" localSheetId="10">REKAP!#REF!</definedName>
    <definedName name="R.UNUS" localSheetId="7">REKAP!#REF!</definedName>
    <definedName name="R.UNUS" localSheetId="8">REKAP!#REF!</definedName>
    <definedName name="R.UNUS">REKAP!#REF!</definedName>
    <definedName name="RANK" localSheetId="12">REKAP!#REF!</definedName>
    <definedName name="RANK" localSheetId="13">REKAP!#REF!</definedName>
    <definedName name="RANK" localSheetId="14">REKAP!#REF!</definedName>
    <definedName name="RANK" localSheetId="15">REKAP!#REF!</definedName>
    <definedName name="RANK" localSheetId="16">REKAP!#REF!</definedName>
    <definedName name="RANK" localSheetId="17">REKAP!#REF!</definedName>
    <definedName name="RANK" localSheetId="18">REKAP!#REF!</definedName>
    <definedName name="RANK" localSheetId="19">REKAP!#REF!</definedName>
    <definedName name="RANK" localSheetId="20">REKAP!#REF!</definedName>
    <definedName name="RANK" localSheetId="21">REKAP!#REF!</definedName>
    <definedName name="RANK" localSheetId="22">REKAP!#REF!</definedName>
    <definedName name="RANK" localSheetId="23">REKAP!#REF!</definedName>
    <definedName name="RANK" localSheetId="24">REKAP!#REF!</definedName>
    <definedName name="RANK" localSheetId="25">REKAP!#REF!</definedName>
    <definedName name="RANK" localSheetId="26">REKAP!#REF!</definedName>
    <definedName name="RANK" localSheetId="27">REKAP!#REF!</definedName>
    <definedName name="RANK" localSheetId="10">REKAP!#REF!</definedName>
    <definedName name="RANK" localSheetId="7">REKAP!#REF!</definedName>
    <definedName name="RANK" localSheetId="8">REKAP!#REF!</definedName>
    <definedName name="RANK">REKAP!#REF!</definedName>
    <definedName name="USBN">REKAP!$AY$10:$AY$209</definedName>
  </definedNames>
  <calcPr calcId="162913" calcMode="autoNoTable"/>
  <fileRecoveryPr autoRecover="0"/>
</workbook>
</file>

<file path=xl/calcChain.xml><?xml version="1.0" encoding="utf-8"?>
<calcChain xmlns="http://schemas.openxmlformats.org/spreadsheetml/2006/main">
  <c r="D10" i="4" l="1"/>
  <c r="B12" i="53" l="1"/>
  <c r="B13" i="52"/>
  <c r="C12" i="29"/>
  <c r="E10" i="5"/>
  <c r="F6" i="2"/>
  <c r="B4" i="4"/>
  <c r="D4" i="5"/>
  <c r="C3" i="6"/>
  <c r="B5" i="47" l="1"/>
  <c r="B5" i="46"/>
  <c r="B5" i="45"/>
  <c r="B5" i="44"/>
  <c r="B5" i="43"/>
  <c r="B5" i="42"/>
  <c r="B5" i="41"/>
  <c r="B5" i="40"/>
  <c r="B5" i="39"/>
  <c r="B5" i="38"/>
  <c r="B5" i="37"/>
  <c r="B5" i="36"/>
  <c r="B5" i="35"/>
  <c r="B5" i="33"/>
  <c r="B5" i="34"/>
  <c r="B5" i="31"/>
  <c r="B5" i="7"/>
  <c r="E7" i="4"/>
  <c r="AX7" i="6" l="1"/>
  <c r="AW7" i="6"/>
  <c r="AV7" i="6"/>
  <c r="AU7" i="6"/>
  <c r="AT7" i="6"/>
  <c r="AS7" i="6"/>
  <c r="AR7" i="6"/>
  <c r="AQ7" i="6"/>
  <c r="AP7" i="6"/>
  <c r="AO7" i="6"/>
  <c r="AN7" i="6"/>
  <c r="AM7" i="6"/>
  <c r="AL7" i="6"/>
  <c r="AK7" i="6"/>
  <c r="AJ7" i="6"/>
  <c r="AI7" i="6"/>
  <c r="AH7" i="6"/>
  <c r="AF7" i="6"/>
  <c r="AE7" i="6"/>
  <c r="AD7" i="6"/>
  <c r="AC7" i="6"/>
  <c r="AB7" i="6"/>
  <c r="AA7" i="6"/>
  <c r="Z7" i="6"/>
  <c r="Y7" i="6"/>
  <c r="X7" i="6"/>
  <c r="W7" i="6"/>
  <c r="V7" i="6"/>
  <c r="U7" i="6"/>
  <c r="T7" i="6"/>
  <c r="S7" i="6"/>
  <c r="R7" i="6"/>
  <c r="Q7" i="6"/>
  <c r="P7" i="6"/>
  <c r="D38" i="51"/>
  <c r="D37" i="51"/>
  <c r="D36" i="51"/>
  <c r="D35" i="51"/>
  <c r="D34" i="51"/>
  <c r="D33" i="51"/>
  <c r="D32" i="51"/>
  <c r="D31" i="51"/>
  <c r="D45" i="29"/>
  <c r="D30" i="51"/>
  <c r="D29" i="51"/>
  <c r="D28" i="51"/>
  <c r="D27" i="51"/>
  <c r="D26" i="51"/>
  <c r="D25" i="51"/>
  <c r="D24" i="51"/>
  <c r="D23" i="51"/>
  <c r="D22" i="51"/>
  <c r="D21" i="51"/>
  <c r="D20" i="51"/>
  <c r="D19" i="51"/>
  <c r="D18" i="51"/>
  <c r="D17" i="51"/>
  <c r="D31" i="29"/>
  <c r="D52" i="29"/>
  <c r="D51" i="29"/>
  <c r="D50" i="29"/>
  <c r="D49" i="29"/>
  <c r="D48" i="29"/>
  <c r="D47" i="29"/>
  <c r="D46" i="29"/>
  <c r="D44" i="29"/>
  <c r="P6" i="4"/>
  <c r="D43" i="29"/>
  <c r="D42" i="29"/>
  <c r="D41" i="29"/>
  <c r="D40" i="29"/>
  <c r="D39" i="29"/>
  <c r="D38" i="29"/>
  <c r="D37" i="29"/>
  <c r="D36" i="29"/>
  <c r="D35" i="29"/>
  <c r="D34" i="29"/>
  <c r="D33" i="29"/>
  <c r="D32" i="29"/>
  <c r="H7" i="4"/>
  <c r="D16" i="51"/>
  <c r="E30" i="29"/>
  <c r="T6" i="4"/>
  <c r="N6" i="4"/>
  <c r="K6" i="4"/>
  <c r="E6" i="4"/>
  <c r="U7" i="4"/>
  <c r="T7" i="4"/>
  <c r="S7" i="4"/>
  <c r="R7" i="4"/>
  <c r="Q7" i="4"/>
  <c r="P7" i="4"/>
  <c r="O7" i="4"/>
  <c r="N7" i="4"/>
  <c r="M7" i="4"/>
  <c r="L7" i="4"/>
  <c r="K7" i="4"/>
  <c r="J7" i="4"/>
  <c r="I7" i="4"/>
  <c r="G7" i="4"/>
  <c r="F7" i="4"/>
  <c r="D12" i="4"/>
  <c r="S25" i="53" l="1"/>
  <c r="J44" i="53"/>
  <c r="J43" i="53"/>
  <c r="J50" i="53"/>
  <c r="J49" i="53"/>
  <c r="B26" i="53"/>
  <c r="B15" i="53"/>
  <c r="Z21" i="53"/>
  <c r="G22" i="53"/>
  <c r="C13" i="53"/>
  <c r="C11" i="53"/>
  <c r="C8" i="53"/>
  <c r="C7" i="53"/>
  <c r="C6" i="53"/>
  <c r="C4" i="53"/>
  <c r="Z25" i="53" l="1"/>
  <c r="J34" i="52" l="1"/>
  <c r="J69" i="29"/>
  <c r="J45" i="53" s="1"/>
  <c r="S23" i="52" l="1"/>
  <c r="B27" i="52" l="1"/>
  <c r="J39" i="52"/>
  <c r="J38" i="52"/>
  <c r="J33" i="52"/>
  <c r="B16" i="52"/>
  <c r="C14" i="52"/>
  <c r="C12" i="52"/>
  <c r="C8" i="52"/>
  <c r="C7" i="52"/>
  <c r="C6" i="52"/>
  <c r="C4" i="52"/>
  <c r="Z23" i="52" l="1"/>
  <c r="Z28" i="52"/>
  <c r="Z24" i="52"/>
  <c r="S16" i="51" l="1"/>
  <c r="S27" i="29"/>
  <c r="K16" i="48"/>
  <c r="C7" i="51" l="1"/>
  <c r="B11" i="48"/>
  <c r="C6" i="51"/>
  <c r="B10" i="48"/>
  <c r="C5" i="51"/>
  <c r="B9" i="48"/>
  <c r="J47" i="51"/>
  <c r="J46" i="51"/>
  <c r="J41" i="51"/>
  <c r="J74" i="29"/>
  <c r="F33" i="48"/>
  <c r="F38" i="48"/>
  <c r="F37" i="48"/>
  <c r="J73" i="29"/>
  <c r="F32" i="48"/>
  <c r="J68" i="29"/>
  <c r="E25" i="48"/>
  <c r="E18" i="48"/>
  <c r="E17" i="48"/>
  <c r="E16" i="48"/>
  <c r="C14" i="48"/>
  <c r="C11" i="29"/>
  <c r="C64" i="29" l="1"/>
  <c r="C26" i="29"/>
  <c r="C13" i="29"/>
  <c r="AX209" i="6" l="1"/>
  <c r="AW209" i="6"/>
  <c r="AV209" i="6"/>
  <c r="AU209" i="6"/>
  <c r="AT209" i="6"/>
  <c r="AS209" i="6"/>
  <c r="AR209" i="6"/>
  <c r="AQ209" i="6"/>
  <c r="AP209" i="6"/>
  <c r="AO209" i="6"/>
  <c r="AN209" i="6"/>
  <c r="AM209" i="6"/>
  <c r="AL209" i="6"/>
  <c r="AK209" i="6"/>
  <c r="AJ209" i="6"/>
  <c r="AI209" i="6"/>
  <c r="AH209" i="6"/>
  <c r="J209" i="6"/>
  <c r="O209" i="6" s="1"/>
  <c r="I209" i="6"/>
  <c r="N209" i="6" s="1"/>
  <c r="H209" i="6"/>
  <c r="M209" i="6" s="1"/>
  <c r="G209" i="6"/>
  <c r="L209" i="6" s="1"/>
  <c r="F209" i="6"/>
  <c r="E209" i="6"/>
  <c r="D209" i="6"/>
  <c r="C209" i="6"/>
  <c r="AX208" i="6"/>
  <c r="AW208" i="6"/>
  <c r="AV208" i="6"/>
  <c r="AU208" i="6"/>
  <c r="AT208" i="6"/>
  <c r="AS208" i="6"/>
  <c r="AR208" i="6"/>
  <c r="AQ208" i="6"/>
  <c r="AP208" i="6"/>
  <c r="AO208" i="6"/>
  <c r="AN208" i="6"/>
  <c r="AM208" i="6"/>
  <c r="AL208" i="6"/>
  <c r="AK208" i="6"/>
  <c r="AJ208" i="6"/>
  <c r="AI208" i="6"/>
  <c r="AH208" i="6"/>
  <c r="J208" i="6"/>
  <c r="O208" i="6" s="1"/>
  <c r="I208" i="6"/>
  <c r="N208" i="6" s="1"/>
  <c r="H208" i="6"/>
  <c r="M208" i="6" s="1"/>
  <c r="G208" i="6"/>
  <c r="L208" i="6" s="1"/>
  <c r="F208" i="6"/>
  <c r="E208" i="6"/>
  <c r="AZ208" i="6" s="1"/>
  <c r="BA208" i="6" s="1"/>
  <c r="D208" i="6"/>
  <c r="C208" i="6"/>
  <c r="AX207" i="6"/>
  <c r="AW207" i="6"/>
  <c r="AV207" i="6"/>
  <c r="AU207" i="6"/>
  <c r="AT207" i="6"/>
  <c r="AS207" i="6"/>
  <c r="AR207" i="6"/>
  <c r="AQ207" i="6"/>
  <c r="AP207" i="6"/>
  <c r="AO207" i="6"/>
  <c r="AN207" i="6"/>
  <c r="AM207" i="6"/>
  <c r="AL207" i="6"/>
  <c r="AK207" i="6"/>
  <c r="AJ207" i="6"/>
  <c r="AI207" i="6"/>
  <c r="AH207" i="6"/>
  <c r="J207" i="6"/>
  <c r="O207" i="6" s="1"/>
  <c r="I207" i="6"/>
  <c r="N207" i="6" s="1"/>
  <c r="H207" i="6"/>
  <c r="M207" i="6" s="1"/>
  <c r="G207" i="6"/>
  <c r="L207" i="6" s="1"/>
  <c r="F207" i="6"/>
  <c r="E207" i="6"/>
  <c r="AZ207" i="6" s="1"/>
  <c r="BA207" i="6" s="1"/>
  <c r="D207" i="6"/>
  <c r="C207" i="6"/>
  <c r="AX206" i="6"/>
  <c r="AW206" i="6"/>
  <c r="AV206" i="6"/>
  <c r="AU206" i="6"/>
  <c r="AT206" i="6"/>
  <c r="AS206" i="6"/>
  <c r="AR206" i="6"/>
  <c r="AQ206" i="6"/>
  <c r="AP206" i="6"/>
  <c r="AO206" i="6"/>
  <c r="AN206" i="6"/>
  <c r="AM206" i="6"/>
  <c r="AL206" i="6"/>
  <c r="AK206" i="6"/>
  <c r="AJ206" i="6"/>
  <c r="AI206" i="6"/>
  <c r="AH206" i="6"/>
  <c r="J206" i="6"/>
  <c r="O206" i="6" s="1"/>
  <c r="I206" i="6"/>
  <c r="N206" i="6" s="1"/>
  <c r="H206" i="6"/>
  <c r="M206" i="6" s="1"/>
  <c r="G206" i="6"/>
  <c r="L206" i="6" s="1"/>
  <c r="F206" i="6"/>
  <c r="E206" i="6"/>
  <c r="AZ206" i="6" s="1"/>
  <c r="D206" i="6"/>
  <c r="C206" i="6"/>
  <c r="AX205" i="6"/>
  <c r="AW205" i="6"/>
  <c r="AV205" i="6"/>
  <c r="AU205" i="6"/>
  <c r="AT205" i="6"/>
  <c r="AS205" i="6"/>
  <c r="AR205" i="6"/>
  <c r="AQ205" i="6"/>
  <c r="AP205" i="6"/>
  <c r="AO205" i="6"/>
  <c r="AN205" i="6"/>
  <c r="AM205" i="6"/>
  <c r="AL205" i="6"/>
  <c r="AK205" i="6"/>
  <c r="AJ205" i="6"/>
  <c r="AI205" i="6"/>
  <c r="AH205" i="6"/>
  <c r="J205" i="6"/>
  <c r="O205" i="6" s="1"/>
  <c r="I205" i="6"/>
  <c r="N205" i="6" s="1"/>
  <c r="H205" i="6"/>
  <c r="M205" i="6" s="1"/>
  <c r="G205" i="6"/>
  <c r="F205" i="6"/>
  <c r="E205" i="6"/>
  <c r="AZ205" i="6" s="1"/>
  <c r="BA205" i="6" s="1"/>
  <c r="D205" i="6"/>
  <c r="C205" i="6"/>
  <c r="AX204" i="6"/>
  <c r="AW204" i="6"/>
  <c r="AV204" i="6"/>
  <c r="AU204" i="6"/>
  <c r="AT204" i="6"/>
  <c r="AS204" i="6"/>
  <c r="AR204" i="6"/>
  <c r="AQ204" i="6"/>
  <c r="AP204" i="6"/>
  <c r="AO204" i="6"/>
  <c r="AN204" i="6"/>
  <c r="AM204" i="6"/>
  <c r="AL204" i="6"/>
  <c r="AK204" i="6"/>
  <c r="AJ204" i="6"/>
  <c r="AI204" i="6"/>
  <c r="AH204" i="6"/>
  <c r="J204" i="6"/>
  <c r="O204" i="6" s="1"/>
  <c r="I204" i="6"/>
  <c r="N204" i="6" s="1"/>
  <c r="H204" i="6"/>
  <c r="M204" i="6" s="1"/>
  <c r="G204" i="6"/>
  <c r="L204" i="6" s="1"/>
  <c r="F204" i="6"/>
  <c r="E204" i="6"/>
  <c r="AZ204" i="6" s="1"/>
  <c r="BA204" i="6" s="1"/>
  <c r="D204" i="6"/>
  <c r="C204" i="6"/>
  <c r="AX203" i="6"/>
  <c r="AW203" i="6"/>
  <c r="AV203" i="6"/>
  <c r="AU203" i="6"/>
  <c r="AT203" i="6"/>
  <c r="AS203" i="6"/>
  <c r="AR203" i="6"/>
  <c r="AQ203" i="6"/>
  <c r="AP203" i="6"/>
  <c r="AO203" i="6"/>
  <c r="AN203" i="6"/>
  <c r="AM203" i="6"/>
  <c r="AL203" i="6"/>
  <c r="AK203" i="6"/>
  <c r="AJ203" i="6"/>
  <c r="AI203" i="6"/>
  <c r="AH203" i="6"/>
  <c r="J203" i="6"/>
  <c r="O203" i="6" s="1"/>
  <c r="I203" i="6"/>
  <c r="N203" i="6" s="1"/>
  <c r="H203" i="6"/>
  <c r="M203" i="6" s="1"/>
  <c r="G203" i="6"/>
  <c r="L203" i="6" s="1"/>
  <c r="F203" i="6"/>
  <c r="E203" i="6"/>
  <c r="AZ203" i="6" s="1"/>
  <c r="BA203" i="6" s="1"/>
  <c r="D203" i="6"/>
  <c r="C203" i="6"/>
  <c r="AX202" i="6"/>
  <c r="AW202" i="6"/>
  <c r="AV202" i="6"/>
  <c r="AU202" i="6"/>
  <c r="AT202" i="6"/>
  <c r="AS202" i="6"/>
  <c r="AR202" i="6"/>
  <c r="AQ202" i="6"/>
  <c r="AP202" i="6"/>
  <c r="AO202" i="6"/>
  <c r="AN202" i="6"/>
  <c r="AM202" i="6"/>
  <c r="AL202" i="6"/>
  <c r="AK202" i="6"/>
  <c r="AJ202" i="6"/>
  <c r="AI202" i="6"/>
  <c r="AH202" i="6"/>
  <c r="J202" i="6"/>
  <c r="O202" i="6" s="1"/>
  <c r="I202" i="6"/>
  <c r="N202" i="6" s="1"/>
  <c r="H202" i="6"/>
  <c r="M202" i="6" s="1"/>
  <c r="G202" i="6"/>
  <c r="L202" i="6" s="1"/>
  <c r="F202" i="6"/>
  <c r="E202" i="6"/>
  <c r="AZ202" i="6" s="1"/>
  <c r="BA202" i="6" s="1"/>
  <c r="D202" i="6"/>
  <c r="C202" i="6"/>
  <c r="AX201" i="6"/>
  <c r="AW201" i="6"/>
  <c r="AV201" i="6"/>
  <c r="AU201" i="6"/>
  <c r="AT201" i="6"/>
  <c r="AS201" i="6"/>
  <c r="AR201" i="6"/>
  <c r="AQ201" i="6"/>
  <c r="AP201" i="6"/>
  <c r="AO201" i="6"/>
  <c r="AN201" i="6"/>
  <c r="AM201" i="6"/>
  <c r="AL201" i="6"/>
  <c r="AK201" i="6"/>
  <c r="AJ201" i="6"/>
  <c r="AI201" i="6"/>
  <c r="AH201" i="6"/>
  <c r="J201" i="6"/>
  <c r="O201" i="6" s="1"/>
  <c r="I201" i="6"/>
  <c r="N201" i="6" s="1"/>
  <c r="H201" i="6"/>
  <c r="M201" i="6" s="1"/>
  <c r="G201" i="6"/>
  <c r="L201" i="6" s="1"/>
  <c r="F201" i="6"/>
  <c r="E201" i="6"/>
  <c r="AZ201" i="6" s="1"/>
  <c r="BA201" i="6" s="1"/>
  <c r="D201" i="6"/>
  <c r="C201" i="6"/>
  <c r="AX200" i="6"/>
  <c r="AW200" i="6"/>
  <c r="AV200" i="6"/>
  <c r="AU200" i="6"/>
  <c r="AT200" i="6"/>
  <c r="AS200" i="6"/>
  <c r="AR200" i="6"/>
  <c r="AQ200" i="6"/>
  <c r="AP200" i="6"/>
  <c r="AO200" i="6"/>
  <c r="AN200" i="6"/>
  <c r="AM200" i="6"/>
  <c r="AL200" i="6"/>
  <c r="AK200" i="6"/>
  <c r="AJ200" i="6"/>
  <c r="AI200" i="6"/>
  <c r="AH200" i="6"/>
  <c r="J200" i="6"/>
  <c r="O200" i="6" s="1"/>
  <c r="I200" i="6"/>
  <c r="N200" i="6" s="1"/>
  <c r="H200" i="6"/>
  <c r="M200" i="6" s="1"/>
  <c r="G200" i="6"/>
  <c r="L200" i="6" s="1"/>
  <c r="F200" i="6"/>
  <c r="E200" i="6"/>
  <c r="AZ200" i="6" s="1"/>
  <c r="BA200" i="6" s="1"/>
  <c r="D200" i="6"/>
  <c r="C200" i="6"/>
  <c r="AX199" i="6"/>
  <c r="AW199" i="6"/>
  <c r="AV199" i="6"/>
  <c r="AU199" i="6"/>
  <c r="AT199" i="6"/>
  <c r="AS199" i="6"/>
  <c r="AR199" i="6"/>
  <c r="AQ199" i="6"/>
  <c r="AP199" i="6"/>
  <c r="AO199" i="6"/>
  <c r="AN199" i="6"/>
  <c r="AM199" i="6"/>
  <c r="AL199" i="6"/>
  <c r="AK199" i="6"/>
  <c r="AJ199" i="6"/>
  <c r="AI199" i="6"/>
  <c r="AH199" i="6"/>
  <c r="J199" i="6"/>
  <c r="O199" i="6" s="1"/>
  <c r="I199" i="6"/>
  <c r="N199" i="6" s="1"/>
  <c r="H199" i="6"/>
  <c r="M199" i="6" s="1"/>
  <c r="G199" i="6"/>
  <c r="L199" i="6" s="1"/>
  <c r="F199" i="6"/>
  <c r="E199" i="6"/>
  <c r="AZ199" i="6" s="1"/>
  <c r="BA199" i="6" s="1"/>
  <c r="D199" i="6"/>
  <c r="C199" i="6"/>
  <c r="AX198" i="6"/>
  <c r="AW198" i="6"/>
  <c r="AV198" i="6"/>
  <c r="AU198" i="6"/>
  <c r="AT198" i="6"/>
  <c r="AS198" i="6"/>
  <c r="AR198" i="6"/>
  <c r="AQ198" i="6"/>
  <c r="AP198" i="6"/>
  <c r="AO198" i="6"/>
  <c r="AN198" i="6"/>
  <c r="AM198" i="6"/>
  <c r="AL198" i="6"/>
  <c r="AK198" i="6"/>
  <c r="AJ198" i="6"/>
  <c r="AI198" i="6"/>
  <c r="AH198" i="6"/>
  <c r="J198" i="6"/>
  <c r="O198" i="6" s="1"/>
  <c r="I198" i="6"/>
  <c r="N198" i="6" s="1"/>
  <c r="H198" i="6"/>
  <c r="M198" i="6" s="1"/>
  <c r="G198" i="6"/>
  <c r="L198" i="6" s="1"/>
  <c r="F198" i="6"/>
  <c r="E198" i="6"/>
  <c r="AZ198" i="6" s="1"/>
  <c r="BA198" i="6" s="1"/>
  <c r="D198" i="6"/>
  <c r="C198" i="6"/>
  <c r="AX197" i="6"/>
  <c r="AW197" i="6"/>
  <c r="AV197" i="6"/>
  <c r="AU197" i="6"/>
  <c r="AT197" i="6"/>
  <c r="AS197" i="6"/>
  <c r="AR197" i="6"/>
  <c r="AQ197" i="6"/>
  <c r="AP197" i="6"/>
  <c r="AO197" i="6"/>
  <c r="AN197" i="6"/>
  <c r="AM197" i="6"/>
  <c r="AL197" i="6"/>
  <c r="AK197" i="6"/>
  <c r="AJ197" i="6"/>
  <c r="AI197" i="6"/>
  <c r="AH197" i="6"/>
  <c r="J197" i="6"/>
  <c r="O197" i="6" s="1"/>
  <c r="I197" i="6"/>
  <c r="N197" i="6" s="1"/>
  <c r="H197" i="6"/>
  <c r="M197" i="6" s="1"/>
  <c r="G197" i="6"/>
  <c r="L197" i="6" s="1"/>
  <c r="F197" i="6"/>
  <c r="E197" i="6"/>
  <c r="AZ197" i="6" s="1"/>
  <c r="BA197" i="6" s="1"/>
  <c r="D197" i="6"/>
  <c r="C197" i="6"/>
  <c r="AX196" i="6"/>
  <c r="AW196" i="6"/>
  <c r="AV196" i="6"/>
  <c r="AU196" i="6"/>
  <c r="AT196" i="6"/>
  <c r="AS196" i="6"/>
  <c r="AR196" i="6"/>
  <c r="AQ196" i="6"/>
  <c r="AP196" i="6"/>
  <c r="AO196" i="6"/>
  <c r="AN196" i="6"/>
  <c r="AM196" i="6"/>
  <c r="AL196" i="6"/>
  <c r="AK196" i="6"/>
  <c r="AJ196" i="6"/>
  <c r="AI196" i="6"/>
  <c r="AH196" i="6"/>
  <c r="J196" i="6"/>
  <c r="O196" i="6" s="1"/>
  <c r="I196" i="6"/>
  <c r="N196" i="6" s="1"/>
  <c r="H196" i="6"/>
  <c r="M196" i="6" s="1"/>
  <c r="G196" i="6"/>
  <c r="L196" i="6" s="1"/>
  <c r="F196" i="6"/>
  <c r="E196" i="6"/>
  <c r="AZ196" i="6" s="1"/>
  <c r="BA196" i="6" s="1"/>
  <c r="D196" i="6"/>
  <c r="C196" i="6"/>
  <c r="AX195" i="6"/>
  <c r="AW195" i="6"/>
  <c r="AV195" i="6"/>
  <c r="AU195" i="6"/>
  <c r="AT195" i="6"/>
  <c r="AS195" i="6"/>
  <c r="AR195" i="6"/>
  <c r="AQ195" i="6"/>
  <c r="AP195" i="6"/>
  <c r="AO195" i="6"/>
  <c r="AN195" i="6"/>
  <c r="AM195" i="6"/>
  <c r="AL195" i="6"/>
  <c r="AK195" i="6"/>
  <c r="AJ195" i="6"/>
  <c r="AI195" i="6"/>
  <c r="AH195" i="6"/>
  <c r="J195" i="6"/>
  <c r="O195" i="6" s="1"/>
  <c r="I195" i="6"/>
  <c r="N195" i="6" s="1"/>
  <c r="H195" i="6"/>
  <c r="M195" i="6" s="1"/>
  <c r="G195" i="6"/>
  <c r="L195" i="6" s="1"/>
  <c r="F195" i="6"/>
  <c r="E195" i="6"/>
  <c r="AZ195" i="6" s="1"/>
  <c r="BA195" i="6" s="1"/>
  <c r="D195" i="6"/>
  <c r="C195" i="6"/>
  <c r="AX194" i="6"/>
  <c r="AW194" i="6"/>
  <c r="AV194" i="6"/>
  <c r="AU194" i="6"/>
  <c r="AT194" i="6"/>
  <c r="AS194" i="6"/>
  <c r="AR194" i="6"/>
  <c r="AQ194" i="6"/>
  <c r="AP194" i="6"/>
  <c r="AO194" i="6"/>
  <c r="AN194" i="6"/>
  <c r="AM194" i="6"/>
  <c r="AL194" i="6"/>
  <c r="AK194" i="6"/>
  <c r="AJ194" i="6"/>
  <c r="AI194" i="6"/>
  <c r="AH194" i="6"/>
  <c r="J194" i="6"/>
  <c r="O194" i="6" s="1"/>
  <c r="I194" i="6"/>
  <c r="N194" i="6" s="1"/>
  <c r="H194" i="6"/>
  <c r="M194" i="6" s="1"/>
  <c r="G194" i="6"/>
  <c r="L194" i="6" s="1"/>
  <c r="F194" i="6"/>
  <c r="E194" i="6"/>
  <c r="AZ194" i="6" s="1"/>
  <c r="BA194" i="6" s="1"/>
  <c r="D194" i="6"/>
  <c r="C194" i="6"/>
  <c r="AX193" i="6"/>
  <c r="AW193" i="6"/>
  <c r="AV193" i="6"/>
  <c r="AU193" i="6"/>
  <c r="AT193" i="6"/>
  <c r="AS193" i="6"/>
  <c r="AR193" i="6"/>
  <c r="AQ193" i="6"/>
  <c r="AP193" i="6"/>
  <c r="AO193" i="6"/>
  <c r="AN193" i="6"/>
  <c r="AM193" i="6"/>
  <c r="AL193" i="6"/>
  <c r="AK193" i="6"/>
  <c r="AJ193" i="6"/>
  <c r="AI193" i="6"/>
  <c r="AH193" i="6"/>
  <c r="J193" i="6"/>
  <c r="O193" i="6" s="1"/>
  <c r="I193" i="6"/>
  <c r="N193" i="6" s="1"/>
  <c r="H193" i="6"/>
  <c r="M193" i="6" s="1"/>
  <c r="G193" i="6"/>
  <c r="L193" i="6" s="1"/>
  <c r="F193" i="6"/>
  <c r="E193" i="6"/>
  <c r="AZ193" i="6" s="1"/>
  <c r="BA193" i="6" s="1"/>
  <c r="D193" i="6"/>
  <c r="C193" i="6"/>
  <c r="AX192" i="6"/>
  <c r="AW192" i="6"/>
  <c r="AV192" i="6"/>
  <c r="AU192" i="6"/>
  <c r="AT192" i="6"/>
  <c r="AS192" i="6"/>
  <c r="AR192" i="6"/>
  <c r="AQ192" i="6"/>
  <c r="AP192" i="6"/>
  <c r="AO192" i="6"/>
  <c r="AN192" i="6"/>
  <c r="AM192" i="6"/>
  <c r="AL192" i="6"/>
  <c r="AK192" i="6"/>
  <c r="AJ192" i="6"/>
  <c r="AI192" i="6"/>
  <c r="AH192" i="6"/>
  <c r="J192" i="6"/>
  <c r="O192" i="6" s="1"/>
  <c r="I192" i="6"/>
  <c r="N192" i="6" s="1"/>
  <c r="H192" i="6"/>
  <c r="M192" i="6" s="1"/>
  <c r="G192" i="6"/>
  <c r="L192" i="6" s="1"/>
  <c r="F192" i="6"/>
  <c r="E192" i="6"/>
  <c r="AZ192" i="6" s="1"/>
  <c r="BA192" i="6" s="1"/>
  <c r="D192" i="6"/>
  <c r="C192" i="6"/>
  <c r="AX191" i="6"/>
  <c r="AW191" i="6"/>
  <c r="AV191" i="6"/>
  <c r="AU191" i="6"/>
  <c r="AT191" i="6"/>
  <c r="AS191" i="6"/>
  <c r="AR191" i="6"/>
  <c r="AQ191" i="6"/>
  <c r="AP191" i="6"/>
  <c r="AO191" i="6"/>
  <c r="AN191" i="6"/>
  <c r="AM191" i="6"/>
  <c r="AL191" i="6"/>
  <c r="AK191" i="6"/>
  <c r="AJ191" i="6"/>
  <c r="AI191" i="6"/>
  <c r="AH191" i="6"/>
  <c r="J191" i="6"/>
  <c r="O191" i="6" s="1"/>
  <c r="I191" i="6"/>
  <c r="N191" i="6" s="1"/>
  <c r="H191" i="6"/>
  <c r="M191" i="6" s="1"/>
  <c r="G191" i="6"/>
  <c r="F191" i="6"/>
  <c r="E191" i="6"/>
  <c r="AZ191" i="6" s="1"/>
  <c r="BA191" i="6" s="1"/>
  <c r="D191" i="6"/>
  <c r="C191" i="6"/>
  <c r="AX190" i="6"/>
  <c r="AW190" i="6"/>
  <c r="AV190" i="6"/>
  <c r="AU190" i="6"/>
  <c r="AT190" i="6"/>
  <c r="AS190" i="6"/>
  <c r="AR190" i="6"/>
  <c r="AQ190" i="6"/>
  <c r="AP190" i="6"/>
  <c r="AO190" i="6"/>
  <c r="AN190" i="6"/>
  <c r="AM190" i="6"/>
  <c r="AL190" i="6"/>
  <c r="AK190" i="6"/>
  <c r="AJ190" i="6"/>
  <c r="AI190" i="6"/>
  <c r="AH190" i="6"/>
  <c r="J190" i="6"/>
  <c r="O190" i="6" s="1"/>
  <c r="I190" i="6"/>
  <c r="N190" i="6" s="1"/>
  <c r="H190" i="6"/>
  <c r="M190" i="6" s="1"/>
  <c r="G190" i="6"/>
  <c r="L190" i="6" s="1"/>
  <c r="F190" i="6"/>
  <c r="E190" i="6"/>
  <c r="AZ190" i="6" s="1"/>
  <c r="BA190" i="6" s="1"/>
  <c r="D190" i="6"/>
  <c r="C190" i="6"/>
  <c r="AX189" i="6"/>
  <c r="AW189" i="6"/>
  <c r="AV189" i="6"/>
  <c r="AU189" i="6"/>
  <c r="AT189" i="6"/>
  <c r="AS189" i="6"/>
  <c r="AR189" i="6"/>
  <c r="AQ189" i="6"/>
  <c r="AP189" i="6"/>
  <c r="AO189" i="6"/>
  <c r="AN189" i="6"/>
  <c r="AM189" i="6"/>
  <c r="AL189" i="6"/>
  <c r="AK189" i="6"/>
  <c r="AJ189" i="6"/>
  <c r="AI189" i="6"/>
  <c r="AH189" i="6"/>
  <c r="J189" i="6"/>
  <c r="O189" i="6" s="1"/>
  <c r="I189" i="6"/>
  <c r="N189" i="6" s="1"/>
  <c r="H189" i="6"/>
  <c r="M189" i="6" s="1"/>
  <c r="G189" i="6"/>
  <c r="F189" i="6"/>
  <c r="E189" i="6"/>
  <c r="AZ189" i="6" s="1"/>
  <c r="BA189" i="6" s="1"/>
  <c r="D189" i="6"/>
  <c r="C189" i="6"/>
  <c r="AX188" i="6"/>
  <c r="AW188" i="6"/>
  <c r="AV188" i="6"/>
  <c r="AU188" i="6"/>
  <c r="AT188" i="6"/>
  <c r="AS188" i="6"/>
  <c r="AR188" i="6"/>
  <c r="AQ188" i="6"/>
  <c r="AP188" i="6"/>
  <c r="AO188" i="6"/>
  <c r="AN188" i="6"/>
  <c r="AM188" i="6"/>
  <c r="AL188" i="6"/>
  <c r="AK188" i="6"/>
  <c r="AJ188" i="6"/>
  <c r="AI188" i="6"/>
  <c r="AH188" i="6"/>
  <c r="J188" i="6"/>
  <c r="O188" i="6" s="1"/>
  <c r="I188" i="6"/>
  <c r="N188" i="6" s="1"/>
  <c r="H188" i="6"/>
  <c r="M188" i="6" s="1"/>
  <c r="G188" i="6"/>
  <c r="L188" i="6" s="1"/>
  <c r="F188" i="6"/>
  <c r="E188" i="6"/>
  <c r="AZ188" i="6" s="1"/>
  <c r="BA188" i="6" s="1"/>
  <c r="D188" i="6"/>
  <c r="C188" i="6"/>
  <c r="AX187" i="6"/>
  <c r="AW187" i="6"/>
  <c r="AV187" i="6"/>
  <c r="AU187" i="6"/>
  <c r="AT187" i="6"/>
  <c r="AS187" i="6"/>
  <c r="AR187" i="6"/>
  <c r="AQ187" i="6"/>
  <c r="AP187" i="6"/>
  <c r="AO187" i="6"/>
  <c r="AN187" i="6"/>
  <c r="AM187" i="6"/>
  <c r="AL187" i="6"/>
  <c r="AK187" i="6"/>
  <c r="AJ187" i="6"/>
  <c r="AI187" i="6"/>
  <c r="AH187" i="6"/>
  <c r="J187" i="6"/>
  <c r="O187" i="6" s="1"/>
  <c r="I187" i="6"/>
  <c r="N187" i="6" s="1"/>
  <c r="H187" i="6"/>
  <c r="M187" i="6" s="1"/>
  <c r="G187" i="6"/>
  <c r="L187" i="6" s="1"/>
  <c r="F187" i="6"/>
  <c r="E187" i="6"/>
  <c r="AZ187" i="6" s="1"/>
  <c r="BA187" i="6" s="1"/>
  <c r="D187" i="6"/>
  <c r="C187" i="6"/>
  <c r="AX186" i="6"/>
  <c r="AW186" i="6"/>
  <c r="AV186" i="6"/>
  <c r="AU186" i="6"/>
  <c r="AT186" i="6"/>
  <c r="AS186" i="6"/>
  <c r="AR186" i="6"/>
  <c r="AQ186" i="6"/>
  <c r="AP186" i="6"/>
  <c r="AO186" i="6"/>
  <c r="AN186" i="6"/>
  <c r="AM186" i="6"/>
  <c r="AL186" i="6"/>
  <c r="AK186" i="6"/>
  <c r="AJ186" i="6"/>
  <c r="AI186" i="6"/>
  <c r="AH186" i="6"/>
  <c r="J186" i="6"/>
  <c r="O186" i="6" s="1"/>
  <c r="I186" i="6"/>
  <c r="N186" i="6" s="1"/>
  <c r="H186" i="6"/>
  <c r="M186" i="6" s="1"/>
  <c r="G186" i="6"/>
  <c r="L186" i="6" s="1"/>
  <c r="F186" i="6"/>
  <c r="E186" i="6"/>
  <c r="AZ186" i="6" s="1"/>
  <c r="BA186" i="6" s="1"/>
  <c r="D186" i="6"/>
  <c r="C186" i="6"/>
  <c r="AX185" i="6"/>
  <c r="AW185" i="6"/>
  <c r="AV185" i="6"/>
  <c r="AU185" i="6"/>
  <c r="AT185" i="6"/>
  <c r="AS185" i="6"/>
  <c r="AR185" i="6"/>
  <c r="AQ185" i="6"/>
  <c r="AP185" i="6"/>
  <c r="AO185" i="6"/>
  <c r="AN185" i="6"/>
  <c r="AM185" i="6"/>
  <c r="AL185" i="6"/>
  <c r="AK185" i="6"/>
  <c r="AJ185" i="6"/>
  <c r="AI185" i="6"/>
  <c r="AH185" i="6"/>
  <c r="J185" i="6"/>
  <c r="O185" i="6" s="1"/>
  <c r="I185" i="6"/>
  <c r="N185" i="6" s="1"/>
  <c r="H185" i="6"/>
  <c r="M185" i="6" s="1"/>
  <c r="G185" i="6"/>
  <c r="L185" i="6" s="1"/>
  <c r="F185" i="6"/>
  <c r="E185" i="6"/>
  <c r="AZ185" i="6" s="1"/>
  <c r="BA185" i="6" s="1"/>
  <c r="D185" i="6"/>
  <c r="C185" i="6"/>
  <c r="AX184" i="6"/>
  <c r="AW184" i="6"/>
  <c r="AV184" i="6"/>
  <c r="AU184" i="6"/>
  <c r="AT184" i="6"/>
  <c r="AS184" i="6"/>
  <c r="AR184" i="6"/>
  <c r="AQ184" i="6"/>
  <c r="AP184" i="6"/>
  <c r="AO184" i="6"/>
  <c r="AN184" i="6"/>
  <c r="AM184" i="6"/>
  <c r="AL184" i="6"/>
  <c r="AK184" i="6"/>
  <c r="AJ184" i="6"/>
  <c r="AI184" i="6"/>
  <c r="AH184" i="6"/>
  <c r="J184" i="6"/>
  <c r="O184" i="6" s="1"/>
  <c r="I184" i="6"/>
  <c r="N184" i="6" s="1"/>
  <c r="H184" i="6"/>
  <c r="M184" i="6" s="1"/>
  <c r="G184" i="6"/>
  <c r="L184" i="6" s="1"/>
  <c r="F184" i="6"/>
  <c r="E184" i="6"/>
  <c r="AZ184" i="6" s="1"/>
  <c r="BA184" i="6" s="1"/>
  <c r="D184" i="6"/>
  <c r="C184" i="6"/>
  <c r="AX183" i="6"/>
  <c r="AW183" i="6"/>
  <c r="AV183" i="6"/>
  <c r="AU183" i="6"/>
  <c r="AT183" i="6"/>
  <c r="AS183" i="6"/>
  <c r="AR183" i="6"/>
  <c r="AQ183" i="6"/>
  <c r="AP183" i="6"/>
  <c r="AO183" i="6"/>
  <c r="AN183" i="6"/>
  <c r="AM183" i="6"/>
  <c r="AL183" i="6"/>
  <c r="AK183" i="6"/>
  <c r="AJ183" i="6"/>
  <c r="AI183" i="6"/>
  <c r="AH183" i="6"/>
  <c r="J183" i="6"/>
  <c r="O183" i="6" s="1"/>
  <c r="I183" i="6"/>
  <c r="N183" i="6" s="1"/>
  <c r="H183" i="6"/>
  <c r="M183" i="6" s="1"/>
  <c r="G183" i="6"/>
  <c r="F183" i="6"/>
  <c r="E183" i="6"/>
  <c r="AZ183" i="6" s="1"/>
  <c r="BA183" i="6" s="1"/>
  <c r="D183" i="6"/>
  <c r="C183" i="6"/>
  <c r="AX182" i="6"/>
  <c r="AW182" i="6"/>
  <c r="AV182" i="6"/>
  <c r="AU182" i="6"/>
  <c r="AT182" i="6"/>
  <c r="AS182" i="6"/>
  <c r="AR182" i="6"/>
  <c r="AQ182" i="6"/>
  <c r="AP182" i="6"/>
  <c r="AO182" i="6"/>
  <c r="AN182" i="6"/>
  <c r="AM182" i="6"/>
  <c r="AL182" i="6"/>
  <c r="AK182" i="6"/>
  <c r="AJ182" i="6"/>
  <c r="AI182" i="6"/>
  <c r="AH182" i="6"/>
  <c r="J182" i="6"/>
  <c r="O182" i="6" s="1"/>
  <c r="I182" i="6"/>
  <c r="N182" i="6" s="1"/>
  <c r="H182" i="6"/>
  <c r="M182" i="6" s="1"/>
  <c r="G182" i="6"/>
  <c r="L182" i="6" s="1"/>
  <c r="F182" i="6"/>
  <c r="E182" i="6"/>
  <c r="AZ182" i="6" s="1"/>
  <c r="BA182" i="6" s="1"/>
  <c r="D182" i="6"/>
  <c r="C182" i="6"/>
  <c r="AX181" i="6"/>
  <c r="AW181" i="6"/>
  <c r="AV181" i="6"/>
  <c r="AU181" i="6"/>
  <c r="AT181" i="6"/>
  <c r="AS181" i="6"/>
  <c r="AR181" i="6"/>
  <c r="AQ181" i="6"/>
  <c r="AP181" i="6"/>
  <c r="AO181" i="6"/>
  <c r="AN181" i="6"/>
  <c r="AM181" i="6"/>
  <c r="AL181" i="6"/>
  <c r="AK181" i="6"/>
  <c r="AJ181" i="6"/>
  <c r="AI181" i="6"/>
  <c r="AH181" i="6"/>
  <c r="J181" i="6"/>
  <c r="O181" i="6" s="1"/>
  <c r="I181" i="6"/>
  <c r="N181" i="6" s="1"/>
  <c r="H181" i="6"/>
  <c r="M181" i="6" s="1"/>
  <c r="G181" i="6"/>
  <c r="F181" i="6"/>
  <c r="E181" i="6"/>
  <c r="AZ181" i="6" s="1"/>
  <c r="BA181" i="6" s="1"/>
  <c r="D181" i="6"/>
  <c r="C181" i="6"/>
  <c r="AX180" i="6"/>
  <c r="AW180" i="6"/>
  <c r="AV180" i="6"/>
  <c r="AU180" i="6"/>
  <c r="AT180" i="6"/>
  <c r="AS180" i="6"/>
  <c r="AR180" i="6"/>
  <c r="AQ180" i="6"/>
  <c r="AP180" i="6"/>
  <c r="AO180" i="6"/>
  <c r="AN180" i="6"/>
  <c r="AM180" i="6"/>
  <c r="AL180" i="6"/>
  <c r="AK180" i="6"/>
  <c r="AJ180" i="6"/>
  <c r="AI180" i="6"/>
  <c r="AH180" i="6"/>
  <c r="J180" i="6"/>
  <c r="O180" i="6" s="1"/>
  <c r="I180" i="6"/>
  <c r="N180" i="6" s="1"/>
  <c r="H180" i="6"/>
  <c r="M180" i="6" s="1"/>
  <c r="G180" i="6"/>
  <c r="L180" i="6" s="1"/>
  <c r="F180" i="6"/>
  <c r="E180" i="6"/>
  <c r="AZ180" i="6" s="1"/>
  <c r="BA180" i="6" s="1"/>
  <c r="D180" i="6"/>
  <c r="C180" i="6"/>
  <c r="AX179" i="6"/>
  <c r="AW179" i="6"/>
  <c r="AV179" i="6"/>
  <c r="AU179" i="6"/>
  <c r="AT179" i="6"/>
  <c r="AS179" i="6"/>
  <c r="AR179" i="6"/>
  <c r="AQ179" i="6"/>
  <c r="AP179" i="6"/>
  <c r="AO179" i="6"/>
  <c r="AN179" i="6"/>
  <c r="AM179" i="6"/>
  <c r="AL179" i="6"/>
  <c r="AK179" i="6"/>
  <c r="AJ179" i="6"/>
  <c r="AI179" i="6"/>
  <c r="AH179" i="6"/>
  <c r="J179" i="6"/>
  <c r="O179" i="6" s="1"/>
  <c r="I179" i="6"/>
  <c r="N179" i="6" s="1"/>
  <c r="H179" i="6"/>
  <c r="M179" i="6" s="1"/>
  <c r="G179" i="6"/>
  <c r="L179" i="6" s="1"/>
  <c r="F179" i="6"/>
  <c r="E179" i="6"/>
  <c r="AZ179" i="6" s="1"/>
  <c r="BA179" i="6" s="1"/>
  <c r="D179" i="6"/>
  <c r="C179" i="6"/>
  <c r="AX178" i="6"/>
  <c r="AW178" i="6"/>
  <c r="AV178" i="6"/>
  <c r="AU178" i="6"/>
  <c r="AT178" i="6"/>
  <c r="AS178" i="6"/>
  <c r="AR178" i="6"/>
  <c r="AQ178" i="6"/>
  <c r="AP178" i="6"/>
  <c r="AO178" i="6"/>
  <c r="AN178" i="6"/>
  <c r="AM178" i="6"/>
  <c r="AL178" i="6"/>
  <c r="AK178" i="6"/>
  <c r="AJ178" i="6"/>
  <c r="AI178" i="6"/>
  <c r="AH178" i="6"/>
  <c r="J178" i="6"/>
  <c r="O178" i="6" s="1"/>
  <c r="I178" i="6"/>
  <c r="N178" i="6" s="1"/>
  <c r="H178" i="6"/>
  <c r="M178" i="6" s="1"/>
  <c r="G178" i="6"/>
  <c r="L178" i="6" s="1"/>
  <c r="F178" i="6"/>
  <c r="E178" i="6"/>
  <c r="AZ178" i="6" s="1"/>
  <c r="BA178" i="6" s="1"/>
  <c r="D178" i="6"/>
  <c r="C178" i="6"/>
  <c r="AX177" i="6"/>
  <c r="AW177" i="6"/>
  <c r="AV177" i="6"/>
  <c r="AU177" i="6"/>
  <c r="AT177" i="6"/>
  <c r="AS177" i="6"/>
  <c r="AR177" i="6"/>
  <c r="AQ177" i="6"/>
  <c r="AP177" i="6"/>
  <c r="AO177" i="6"/>
  <c r="AN177" i="6"/>
  <c r="AM177" i="6"/>
  <c r="AL177" i="6"/>
  <c r="AK177" i="6"/>
  <c r="AJ177" i="6"/>
  <c r="AI177" i="6"/>
  <c r="AH177" i="6"/>
  <c r="J177" i="6"/>
  <c r="O177" i="6" s="1"/>
  <c r="I177" i="6"/>
  <c r="N177" i="6" s="1"/>
  <c r="H177" i="6"/>
  <c r="M177" i="6" s="1"/>
  <c r="G177" i="6"/>
  <c r="L177" i="6" s="1"/>
  <c r="F177" i="6"/>
  <c r="E177" i="6"/>
  <c r="AZ177" i="6" s="1"/>
  <c r="BA177" i="6" s="1"/>
  <c r="D177" i="6"/>
  <c r="C177" i="6"/>
  <c r="AX176" i="6"/>
  <c r="AW176" i="6"/>
  <c r="AV176" i="6"/>
  <c r="AU176" i="6"/>
  <c r="AT176" i="6"/>
  <c r="AS176" i="6"/>
  <c r="AR176" i="6"/>
  <c r="AQ176" i="6"/>
  <c r="AP176" i="6"/>
  <c r="AO176" i="6"/>
  <c r="AN176" i="6"/>
  <c r="AM176" i="6"/>
  <c r="AL176" i="6"/>
  <c r="AK176" i="6"/>
  <c r="AJ176" i="6"/>
  <c r="AI176" i="6"/>
  <c r="AH176" i="6"/>
  <c r="J176" i="6"/>
  <c r="O176" i="6" s="1"/>
  <c r="I176" i="6"/>
  <c r="N176" i="6" s="1"/>
  <c r="H176" i="6"/>
  <c r="M176" i="6" s="1"/>
  <c r="G176" i="6"/>
  <c r="L176" i="6" s="1"/>
  <c r="F176" i="6"/>
  <c r="E176" i="6"/>
  <c r="AZ176" i="6" s="1"/>
  <c r="BA176" i="6" s="1"/>
  <c r="D176" i="6"/>
  <c r="C176" i="6"/>
  <c r="AX175" i="6"/>
  <c r="AW175" i="6"/>
  <c r="AV175" i="6"/>
  <c r="AU175" i="6"/>
  <c r="AT175" i="6"/>
  <c r="AS175" i="6"/>
  <c r="AR175" i="6"/>
  <c r="AQ175" i="6"/>
  <c r="AP175" i="6"/>
  <c r="AO175" i="6"/>
  <c r="AN175" i="6"/>
  <c r="AM175" i="6"/>
  <c r="AL175" i="6"/>
  <c r="AK175" i="6"/>
  <c r="AJ175" i="6"/>
  <c r="AI175" i="6"/>
  <c r="AH175" i="6"/>
  <c r="J175" i="6"/>
  <c r="O175" i="6" s="1"/>
  <c r="I175" i="6"/>
  <c r="N175" i="6" s="1"/>
  <c r="H175" i="6"/>
  <c r="M175" i="6" s="1"/>
  <c r="G175" i="6"/>
  <c r="F175" i="6"/>
  <c r="E175" i="6"/>
  <c r="AZ175" i="6" s="1"/>
  <c r="BA175" i="6" s="1"/>
  <c r="D175" i="6"/>
  <c r="C175" i="6"/>
  <c r="AX174" i="6"/>
  <c r="AW174" i="6"/>
  <c r="AV174" i="6"/>
  <c r="AU174" i="6"/>
  <c r="AT174" i="6"/>
  <c r="AS174" i="6"/>
  <c r="AR174" i="6"/>
  <c r="AQ174" i="6"/>
  <c r="AP174" i="6"/>
  <c r="AO174" i="6"/>
  <c r="AN174" i="6"/>
  <c r="AM174" i="6"/>
  <c r="AL174" i="6"/>
  <c r="AK174" i="6"/>
  <c r="AJ174" i="6"/>
  <c r="AI174" i="6"/>
  <c r="AH174" i="6"/>
  <c r="J174" i="6"/>
  <c r="O174" i="6" s="1"/>
  <c r="I174" i="6"/>
  <c r="N174" i="6" s="1"/>
  <c r="H174" i="6"/>
  <c r="M174" i="6" s="1"/>
  <c r="G174" i="6"/>
  <c r="L174" i="6" s="1"/>
  <c r="F174" i="6"/>
  <c r="E174" i="6"/>
  <c r="AZ174" i="6" s="1"/>
  <c r="BA174" i="6" s="1"/>
  <c r="D174" i="6"/>
  <c r="C174" i="6"/>
  <c r="AX173" i="6"/>
  <c r="AW173" i="6"/>
  <c r="AV173" i="6"/>
  <c r="AU173" i="6"/>
  <c r="AT173" i="6"/>
  <c r="AS173" i="6"/>
  <c r="AR173" i="6"/>
  <c r="AQ173" i="6"/>
  <c r="AP173" i="6"/>
  <c r="AO173" i="6"/>
  <c r="AN173" i="6"/>
  <c r="AM173" i="6"/>
  <c r="AL173" i="6"/>
  <c r="AK173" i="6"/>
  <c r="AJ173" i="6"/>
  <c r="AI173" i="6"/>
  <c r="AH173" i="6"/>
  <c r="J173" i="6"/>
  <c r="O173" i="6" s="1"/>
  <c r="I173" i="6"/>
  <c r="N173" i="6" s="1"/>
  <c r="H173" i="6"/>
  <c r="M173" i="6" s="1"/>
  <c r="G173" i="6"/>
  <c r="F173" i="6"/>
  <c r="E173" i="6"/>
  <c r="AZ173" i="6" s="1"/>
  <c r="BA173" i="6" s="1"/>
  <c r="D173" i="6"/>
  <c r="C173" i="6"/>
  <c r="AX172" i="6"/>
  <c r="AW172" i="6"/>
  <c r="AV172" i="6"/>
  <c r="AU172" i="6"/>
  <c r="AT172" i="6"/>
  <c r="AS172" i="6"/>
  <c r="AR172" i="6"/>
  <c r="AQ172" i="6"/>
  <c r="AP172" i="6"/>
  <c r="AO172" i="6"/>
  <c r="AN172" i="6"/>
  <c r="AM172" i="6"/>
  <c r="AL172" i="6"/>
  <c r="AK172" i="6"/>
  <c r="AJ172" i="6"/>
  <c r="AI172" i="6"/>
  <c r="AH172" i="6"/>
  <c r="J172" i="6"/>
  <c r="O172" i="6" s="1"/>
  <c r="I172" i="6"/>
  <c r="N172" i="6" s="1"/>
  <c r="H172" i="6"/>
  <c r="M172" i="6" s="1"/>
  <c r="G172" i="6"/>
  <c r="L172" i="6" s="1"/>
  <c r="F172" i="6"/>
  <c r="E172" i="6"/>
  <c r="AZ172" i="6" s="1"/>
  <c r="BA172" i="6" s="1"/>
  <c r="D172" i="6"/>
  <c r="C172" i="6"/>
  <c r="AX171" i="6"/>
  <c r="AW171" i="6"/>
  <c r="AV171" i="6"/>
  <c r="AU171" i="6"/>
  <c r="AT171" i="6"/>
  <c r="AS171" i="6"/>
  <c r="AR171" i="6"/>
  <c r="AQ171" i="6"/>
  <c r="AP171" i="6"/>
  <c r="AO171" i="6"/>
  <c r="AN171" i="6"/>
  <c r="AM171" i="6"/>
  <c r="AL171" i="6"/>
  <c r="AK171" i="6"/>
  <c r="AJ171" i="6"/>
  <c r="AI171" i="6"/>
  <c r="AH171" i="6"/>
  <c r="J171" i="6"/>
  <c r="O171" i="6" s="1"/>
  <c r="I171" i="6"/>
  <c r="N171" i="6" s="1"/>
  <c r="H171" i="6"/>
  <c r="M171" i="6" s="1"/>
  <c r="G171" i="6"/>
  <c r="L171" i="6" s="1"/>
  <c r="F171" i="6"/>
  <c r="E171" i="6"/>
  <c r="AZ171" i="6" s="1"/>
  <c r="BA171" i="6" s="1"/>
  <c r="D171" i="6"/>
  <c r="C171" i="6"/>
  <c r="AX170" i="6"/>
  <c r="AW170" i="6"/>
  <c r="AV170" i="6"/>
  <c r="AU170" i="6"/>
  <c r="AT170" i="6"/>
  <c r="AS170" i="6"/>
  <c r="AR170" i="6"/>
  <c r="AQ170" i="6"/>
  <c r="AP170" i="6"/>
  <c r="AO170" i="6"/>
  <c r="AN170" i="6"/>
  <c r="AM170" i="6"/>
  <c r="AL170" i="6"/>
  <c r="AK170" i="6"/>
  <c r="AJ170" i="6"/>
  <c r="AI170" i="6"/>
  <c r="AH170" i="6"/>
  <c r="J170" i="6"/>
  <c r="O170" i="6" s="1"/>
  <c r="I170" i="6"/>
  <c r="N170" i="6" s="1"/>
  <c r="H170" i="6"/>
  <c r="M170" i="6" s="1"/>
  <c r="G170" i="6"/>
  <c r="L170" i="6" s="1"/>
  <c r="F170" i="6"/>
  <c r="E170" i="6"/>
  <c r="AZ170" i="6" s="1"/>
  <c r="BA170" i="6" s="1"/>
  <c r="D170" i="6"/>
  <c r="C170" i="6"/>
  <c r="AX169" i="6"/>
  <c r="AW169" i="6"/>
  <c r="AV169" i="6"/>
  <c r="AU169" i="6"/>
  <c r="AT169" i="6"/>
  <c r="AS169" i="6"/>
  <c r="AR169" i="6"/>
  <c r="AQ169" i="6"/>
  <c r="AP169" i="6"/>
  <c r="AO169" i="6"/>
  <c r="AN169" i="6"/>
  <c r="AM169" i="6"/>
  <c r="AL169" i="6"/>
  <c r="AK169" i="6"/>
  <c r="AJ169" i="6"/>
  <c r="AI169" i="6"/>
  <c r="AH169" i="6"/>
  <c r="J169" i="6"/>
  <c r="O169" i="6" s="1"/>
  <c r="I169" i="6"/>
  <c r="N169" i="6" s="1"/>
  <c r="H169" i="6"/>
  <c r="M169" i="6" s="1"/>
  <c r="G169" i="6"/>
  <c r="L169" i="6" s="1"/>
  <c r="F169" i="6"/>
  <c r="E169" i="6"/>
  <c r="AZ169" i="6" s="1"/>
  <c r="BA169" i="6" s="1"/>
  <c r="D169" i="6"/>
  <c r="C169" i="6"/>
  <c r="AX168" i="6"/>
  <c r="AW168" i="6"/>
  <c r="AV168" i="6"/>
  <c r="AU168" i="6"/>
  <c r="AT168" i="6"/>
  <c r="AS168" i="6"/>
  <c r="AR168" i="6"/>
  <c r="AQ168" i="6"/>
  <c r="AP168" i="6"/>
  <c r="AO168" i="6"/>
  <c r="AN168" i="6"/>
  <c r="AM168" i="6"/>
  <c r="AL168" i="6"/>
  <c r="AK168" i="6"/>
  <c r="AJ168" i="6"/>
  <c r="AI168" i="6"/>
  <c r="AH168" i="6"/>
  <c r="J168" i="6"/>
  <c r="O168" i="6" s="1"/>
  <c r="I168" i="6"/>
  <c r="N168" i="6" s="1"/>
  <c r="H168" i="6"/>
  <c r="M168" i="6" s="1"/>
  <c r="G168" i="6"/>
  <c r="L168" i="6" s="1"/>
  <c r="F168" i="6"/>
  <c r="E168" i="6"/>
  <c r="AZ168" i="6" s="1"/>
  <c r="BA168" i="6" s="1"/>
  <c r="D168" i="6"/>
  <c r="C168" i="6"/>
  <c r="AX167" i="6"/>
  <c r="AW167" i="6"/>
  <c r="AV167" i="6"/>
  <c r="AU167" i="6"/>
  <c r="AT167" i="6"/>
  <c r="AS167" i="6"/>
  <c r="AR167" i="6"/>
  <c r="AQ167" i="6"/>
  <c r="AP167" i="6"/>
  <c r="AO167" i="6"/>
  <c r="AN167" i="6"/>
  <c r="AM167" i="6"/>
  <c r="AL167" i="6"/>
  <c r="AK167" i="6"/>
  <c r="AJ167" i="6"/>
  <c r="AI167" i="6"/>
  <c r="AH167" i="6"/>
  <c r="J167" i="6"/>
  <c r="O167" i="6" s="1"/>
  <c r="I167" i="6"/>
  <c r="N167" i="6" s="1"/>
  <c r="H167" i="6"/>
  <c r="M167" i="6" s="1"/>
  <c r="G167" i="6"/>
  <c r="F167" i="6"/>
  <c r="E167" i="6"/>
  <c r="AZ167" i="6" s="1"/>
  <c r="BA167" i="6" s="1"/>
  <c r="D167" i="6"/>
  <c r="C167" i="6"/>
  <c r="AX166" i="6"/>
  <c r="AW166" i="6"/>
  <c r="AV166" i="6"/>
  <c r="AU166" i="6"/>
  <c r="AT166" i="6"/>
  <c r="AS166" i="6"/>
  <c r="AR166" i="6"/>
  <c r="AQ166" i="6"/>
  <c r="AP166" i="6"/>
  <c r="AO166" i="6"/>
  <c r="AN166" i="6"/>
  <c r="AM166" i="6"/>
  <c r="AL166" i="6"/>
  <c r="AK166" i="6"/>
  <c r="AJ166" i="6"/>
  <c r="AI166" i="6"/>
  <c r="AH166" i="6"/>
  <c r="J166" i="6"/>
  <c r="O166" i="6" s="1"/>
  <c r="I166" i="6"/>
  <c r="N166" i="6" s="1"/>
  <c r="H166" i="6"/>
  <c r="M166" i="6" s="1"/>
  <c r="G166" i="6"/>
  <c r="L166" i="6" s="1"/>
  <c r="F166" i="6"/>
  <c r="E166" i="6"/>
  <c r="AZ166" i="6" s="1"/>
  <c r="BA166" i="6" s="1"/>
  <c r="D166" i="6"/>
  <c r="C166" i="6"/>
  <c r="AX165" i="6"/>
  <c r="AW165" i="6"/>
  <c r="AV165" i="6"/>
  <c r="AU165" i="6"/>
  <c r="AT165" i="6"/>
  <c r="AS165" i="6"/>
  <c r="AR165" i="6"/>
  <c r="AQ165" i="6"/>
  <c r="AP165" i="6"/>
  <c r="AO165" i="6"/>
  <c r="AN165" i="6"/>
  <c r="AM165" i="6"/>
  <c r="AL165" i="6"/>
  <c r="AK165" i="6"/>
  <c r="AJ165" i="6"/>
  <c r="AI165" i="6"/>
  <c r="AH165" i="6"/>
  <c r="J165" i="6"/>
  <c r="O165" i="6" s="1"/>
  <c r="I165" i="6"/>
  <c r="N165" i="6" s="1"/>
  <c r="H165" i="6"/>
  <c r="M165" i="6" s="1"/>
  <c r="G165" i="6"/>
  <c r="F165" i="6"/>
  <c r="E165" i="6"/>
  <c r="AZ165" i="6" s="1"/>
  <c r="BA165" i="6" s="1"/>
  <c r="D165" i="6"/>
  <c r="C165" i="6"/>
  <c r="AX164" i="6"/>
  <c r="AW164" i="6"/>
  <c r="AV164" i="6"/>
  <c r="AU164" i="6"/>
  <c r="AT164" i="6"/>
  <c r="AS164" i="6"/>
  <c r="AR164" i="6"/>
  <c r="AQ164" i="6"/>
  <c r="AP164" i="6"/>
  <c r="AO164" i="6"/>
  <c r="AN164" i="6"/>
  <c r="AM164" i="6"/>
  <c r="AL164" i="6"/>
  <c r="AK164" i="6"/>
  <c r="AJ164" i="6"/>
  <c r="AI164" i="6"/>
  <c r="AH164" i="6"/>
  <c r="J164" i="6"/>
  <c r="O164" i="6" s="1"/>
  <c r="I164" i="6"/>
  <c r="N164" i="6" s="1"/>
  <c r="H164" i="6"/>
  <c r="M164" i="6" s="1"/>
  <c r="G164" i="6"/>
  <c r="L164" i="6" s="1"/>
  <c r="F164" i="6"/>
  <c r="E164" i="6"/>
  <c r="AZ164" i="6" s="1"/>
  <c r="BA164" i="6" s="1"/>
  <c r="D164" i="6"/>
  <c r="C164" i="6"/>
  <c r="AX163" i="6"/>
  <c r="AW163" i="6"/>
  <c r="AV163" i="6"/>
  <c r="AU163" i="6"/>
  <c r="AT163" i="6"/>
  <c r="AS163" i="6"/>
  <c r="AR163" i="6"/>
  <c r="AQ163" i="6"/>
  <c r="AP163" i="6"/>
  <c r="AO163" i="6"/>
  <c r="AN163" i="6"/>
  <c r="AM163" i="6"/>
  <c r="AL163" i="6"/>
  <c r="AK163" i="6"/>
  <c r="AJ163" i="6"/>
  <c r="AI163" i="6"/>
  <c r="AH163" i="6"/>
  <c r="J163" i="6"/>
  <c r="O163" i="6" s="1"/>
  <c r="I163" i="6"/>
  <c r="N163" i="6" s="1"/>
  <c r="H163" i="6"/>
  <c r="M163" i="6" s="1"/>
  <c r="G163" i="6"/>
  <c r="L163" i="6" s="1"/>
  <c r="F163" i="6"/>
  <c r="E163" i="6"/>
  <c r="AZ163" i="6" s="1"/>
  <c r="BA163" i="6" s="1"/>
  <c r="D163" i="6"/>
  <c r="C163" i="6"/>
  <c r="AX162" i="6"/>
  <c r="AW162" i="6"/>
  <c r="AV162" i="6"/>
  <c r="AU162" i="6"/>
  <c r="AT162" i="6"/>
  <c r="AS162" i="6"/>
  <c r="AR162" i="6"/>
  <c r="AQ162" i="6"/>
  <c r="AP162" i="6"/>
  <c r="AO162" i="6"/>
  <c r="AN162" i="6"/>
  <c r="AM162" i="6"/>
  <c r="AL162" i="6"/>
  <c r="AK162" i="6"/>
  <c r="AJ162" i="6"/>
  <c r="AI162" i="6"/>
  <c r="AH162" i="6"/>
  <c r="J162" i="6"/>
  <c r="O162" i="6" s="1"/>
  <c r="I162" i="6"/>
  <c r="N162" i="6" s="1"/>
  <c r="H162" i="6"/>
  <c r="M162" i="6" s="1"/>
  <c r="G162" i="6"/>
  <c r="L162" i="6" s="1"/>
  <c r="F162" i="6"/>
  <c r="E162" i="6"/>
  <c r="AZ162" i="6" s="1"/>
  <c r="BA162" i="6" s="1"/>
  <c r="D162" i="6"/>
  <c r="C162" i="6"/>
  <c r="AX161" i="6"/>
  <c r="AW161" i="6"/>
  <c r="AV161" i="6"/>
  <c r="AU161" i="6"/>
  <c r="AT161" i="6"/>
  <c r="AS161" i="6"/>
  <c r="AR161" i="6"/>
  <c r="AQ161" i="6"/>
  <c r="AP161" i="6"/>
  <c r="AO161" i="6"/>
  <c r="AN161" i="6"/>
  <c r="AM161" i="6"/>
  <c r="AL161" i="6"/>
  <c r="AK161" i="6"/>
  <c r="AJ161" i="6"/>
  <c r="AI161" i="6"/>
  <c r="AH161" i="6"/>
  <c r="J161" i="6"/>
  <c r="O161" i="6" s="1"/>
  <c r="I161" i="6"/>
  <c r="N161" i="6" s="1"/>
  <c r="H161" i="6"/>
  <c r="M161" i="6" s="1"/>
  <c r="G161" i="6"/>
  <c r="L161" i="6" s="1"/>
  <c r="F161" i="6"/>
  <c r="E161" i="6"/>
  <c r="AZ161" i="6" s="1"/>
  <c r="BA161" i="6" s="1"/>
  <c r="D161" i="6"/>
  <c r="C161" i="6"/>
  <c r="AX160" i="6"/>
  <c r="AW160" i="6"/>
  <c r="AV160" i="6"/>
  <c r="AU160" i="6"/>
  <c r="AT160" i="6"/>
  <c r="AS160" i="6"/>
  <c r="AR160" i="6"/>
  <c r="AQ160" i="6"/>
  <c r="AP160" i="6"/>
  <c r="AO160" i="6"/>
  <c r="AN160" i="6"/>
  <c r="AM160" i="6"/>
  <c r="AL160" i="6"/>
  <c r="AK160" i="6"/>
  <c r="AJ160" i="6"/>
  <c r="AI160" i="6"/>
  <c r="AH160" i="6"/>
  <c r="J160" i="6"/>
  <c r="O160" i="6" s="1"/>
  <c r="I160" i="6"/>
  <c r="N160" i="6" s="1"/>
  <c r="H160" i="6"/>
  <c r="M160" i="6" s="1"/>
  <c r="G160" i="6"/>
  <c r="L160" i="6" s="1"/>
  <c r="F160" i="6"/>
  <c r="E160" i="6"/>
  <c r="AZ160" i="6" s="1"/>
  <c r="BA160" i="6" s="1"/>
  <c r="D160" i="6"/>
  <c r="C160" i="6"/>
  <c r="AX159" i="6"/>
  <c r="AW159" i="6"/>
  <c r="AV159" i="6"/>
  <c r="AU159" i="6"/>
  <c r="AT159" i="6"/>
  <c r="AS159" i="6"/>
  <c r="AR159" i="6"/>
  <c r="AQ159" i="6"/>
  <c r="AP159" i="6"/>
  <c r="AO159" i="6"/>
  <c r="AN159" i="6"/>
  <c r="AM159" i="6"/>
  <c r="AL159" i="6"/>
  <c r="AK159" i="6"/>
  <c r="AJ159" i="6"/>
  <c r="AI159" i="6"/>
  <c r="AH159" i="6"/>
  <c r="J159" i="6"/>
  <c r="O159" i="6" s="1"/>
  <c r="I159" i="6"/>
  <c r="N159" i="6" s="1"/>
  <c r="H159" i="6"/>
  <c r="M159" i="6" s="1"/>
  <c r="G159" i="6"/>
  <c r="F159" i="6"/>
  <c r="E159" i="6"/>
  <c r="AZ159" i="6" s="1"/>
  <c r="BA159" i="6" s="1"/>
  <c r="D159" i="6"/>
  <c r="C159" i="6"/>
  <c r="AX158" i="6"/>
  <c r="AW158" i="6"/>
  <c r="AV158" i="6"/>
  <c r="AU158" i="6"/>
  <c r="AT158" i="6"/>
  <c r="AS158" i="6"/>
  <c r="AR158" i="6"/>
  <c r="AQ158" i="6"/>
  <c r="AP158" i="6"/>
  <c r="AO158" i="6"/>
  <c r="AN158" i="6"/>
  <c r="AM158" i="6"/>
  <c r="AL158" i="6"/>
  <c r="AK158" i="6"/>
  <c r="AJ158" i="6"/>
  <c r="AI158" i="6"/>
  <c r="AH158" i="6"/>
  <c r="J158" i="6"/>
  <c r="O158" i="6" s="1"/>
  <c r="I158" i="6"/>
  <c r="N158" i="6" s="1"/>
  <c r="H158" i="6"/>
  <c r="M158" i="6" s="1"/>
  <c r="G158" i="6"/>
  <c r="L158" i="6" s="1"/>
  <c r="F158" i="6"/>
  <c r="E158" i="6"/>
  <c r="AZ158" i="6" s="1"/>
  <c r="BA158" i="6" s="1"/>
  <c r="D158" i="6"/>
  <c r="C158" i="6"/>
  <c r="AX157" i="6"/>
  <c r="AW157" i="6"/>
  <c r="AV157" i="6"/>
  <c r="AU157" i="6"/>
  <c r="AT157" i="6"/>
  <c r="AS157" i="6"/>
  <c r="AR157" i="6"/>
  <c r="AQ157" i="6"/>
  <c r="AP157" i="6"/>
  <c r="AO157" i="6"/>
  <c r="AN157" i="6"/>
  <c r="AM157" i="6"/>
  <c r="AL157" i="6"/>
  <c r="AK157" i="6"/>
  <c r="AJ157" i="6"/>
  <c r="AI157" i="6"/>
  <c r="AH157" i="6"/>
  <c r="J157" i="6"/>
  <c r="O157" i="6" s="1"/>
  <c r="I157" i="6"/>
  <c r="N157" i="6" s="1"/>
  <c r="H157" i="6"/>
  <c r="M157" i="6" s="1"/>
  <c r="G157" i="6"/>
  <c r="L157" i="6" s="1"/>
  <c r="F157" i="6"/>
  <c r="E157" i="6"/>
  <c r="AZ157" i="6" s="1"/>
  <c r="BA157" i="6" s="1"/>
  <c r="D157" i="6"/>
  <c r="C157" i="6"/>
  <c r="AX156" i="6"/>
  <c r="AW156" i="6"/>
  <c r="AV156" i="6"/>
  <c r="AU156" i="6"/>
  <c r="AT156" i="6"/>
  <c r="AS156" i="6"/>
  <c r="AR156" i="6"/>
  <c r="AQ156" i="6"/>
  <c r="AP156" i="6"/>
  <c r="AO156" i="6"/>
  <c r="AN156" i="6"/>
  <c r="AM156" i="6"/>
  <c r="AL156" i="6"/>
  <c r="AK156" i="6"/>
  <c r="AJ156" i="6"/>
  <c r="AI156" i="6"/>
  <c r="AH156" i="6"/>
  <c r="J156" i="6"/>
  <c r="O156" i="6" s="1"/>
  <c r="I156" i="6"/>
  <c r="N156" i="6" s="1"/>
  <c r="H156" i="6"/>
  <c r="M156" i="6" s="1"/>
  <c r="G156" i="6"/>
  <c r="L156" i="6" s="1"/>
  <c r="F156" i="6"/>
  <c r="E156" i="6"/>
  <c r="AZ156" i="6" s="1"/>
  <c r="BA156" i="6" s="1"/>
  <c r="D156" i="6"/>
  <c r="C156" i="6"/>
  <c r="AX155" i="6"/>
  <c r="AW155" i="6"/>
  <c r="AV155" i="6"/>
  <c r="AU155" i="6"/>
  <c r="AT155" i="6"/>
  <c r="AS155" i="6"/>
  <c r="AR155" i="6"/>
  <c r="AQ155" i="6"/>
  <c r="AP155" i="6"/>
  <c r="AO155" i="6"/>
  <c r="AN155" i="6"/>
  <c r="AM155" i="6"/>
  <c r="AL155" i="6"/>
  <c r="AK155" i="6"/>
  <c r="AJ155" i="6"/>
  <c r="AI155" i="6"/>
  <c r="AH155" i="6"/>
  <c r="J155" i="6"/>
  <c r="O155" i="6" s="1"/>
  <c r="I155" i="6"/>
  <c r="N155" i="6" s="1"/>
  <c r="H155" i="6"/>
  <c r="M155" i="6" s="1"/>
  <c r="G155" i="6"/>
  <c r="L155" i="6" s="1"/>
  <c r="F155" i="6"/>
  <c r="E155" i="6"/>
  <c r="AZ155" i="6" s="1"/>
  <c r="BA155" i="6" s="1"/>
  <c r="D155" i="6"/>
  <c r="C155" i="6"/>
  <c r="AX154" i="6"/>
  <c r="AW154" i="6"/>
  <c r="AV154" i="6"/>
  <c r="AU154" i="6"/>
  <c r="AT154" i="6"/>
  <c r="AS154" i="6"/>
  <c r="AR154" i="6"/>
  <c r="AQ154" i="6"/>
  <c r="AP154" i="6"/>
  <c r="AO154" i="6"/>
  <c r="AN154" i="6"/>
  <c r="AM154" i="6"/>
  <c r="AL154" i="6"/>
  <c r="AK154" i="6"/>
  <c r="AJ154" i="6"/>
  <c r="AI154" i="6"/>
  <c r="AH154" i="6"/>
  <c r="J154" i="6"/>
  <c r="O154" i="6" s="1"/>
  <c r="I154" i="6"/>
  <c r="N154" i="6" s="1"/>
  <c r="H154" i="6"/>
  <c r="M154" i="6" s="1"/>
  <c r="G154" i="6"/>
  <c r="L154" i="6" s="1"/>
  <c r="F154" i="6"/>
  <c r="E154" i="6"/>
  <c r="AZ154" i="6" s="1"/>
  <c r="BA154" i="6" s="1"/>
  <c r="D154" i="6"/>
  <c r="C154" i="6"/>
  <c r="AX153" i="6"/>
  <c r="AW153" i="6"/>
  <c r="AV153" i="6"/>
  <c r="AU153" i="6"/>
  <c r="AT153" i="6"/>
  <c r="AS153" i="6"/>
  <c r="AR153" i="6"/>
  <c r="AQ153" i="6"/>
  <c r="AP153" i="6"/>
  <c r="AO153" i="6"/>
  <c r="AN153" i="6"/>
  <c r="AM153" i="6"/>
  <c r="AL153" i="6"/>
  <c r="AK153" i="6"/>
  <c r="AJ153" i="6"/>
  <c r="AI153" i="6"/>
  <c r="AH153" i="6"/>
  <c r="J153" i="6"/>
  <c r="O153" i="6" s="1"/>
  <c r="I153" i="6"/>
  <c r="N153" i="6" s="1"/>
  <c r="H153" i="6"/>
  <c r="M153" i="6" s="1"/>
  <c r="G153" i="6"/>
  <c r="F153" i="6"/>
  <c r="E153" i="6"/>
  <c r="AZ153" i="6" s="1"/>
  <c r="BA153" i="6" s="1"/>
  <c r="D153" i="6"/>
  <c r="C153" i="6"/>
  <c r="AX152" i="6"/>
  <c r="AW152" i="6"/>
  <c r="AV152" i="6"/>
  <c r="AU152" i="6"/>
  <c r="AT152" i="6"/>
  <c r="AS152" i="6"/>
  <c r="AR152" i="6"/>
  <c r="AQ152" i="6"/>
  <c r="AP152" i="6"/>
  <c r="AO152" i="6"/>
  <c r="AN152" i="6"/>
  <c r="AM152" i="6"/>
  <c r="AL152" i="6"/>
  <c r="AK152" i="6"/>
  <c r="AJ152" i="6"/>
  <c r="AI152" i="6"/>
  <c r="AH152" i="6"/>
  <c r="J152" i="6"/>
  <c r="O152" i="6" s="1"/>
  <c r="I152" i="6"/>
  <c r="N152" i="6" s="1"/>
  <c r="H152" i="6"/>
  <c r="M152" i="6" s="1"/>
  <c r="G152" i="6"/>
  <c r="L152" i="6" s="1"/>
  <c r="F152" i="6"/>
  <c r="E152" i="6"/>
  <c r="AZ152" i="6" s="1"/>
  <c r="BA152" i="6" s="1"/>
  <c r="D152" i="6"/>
  <c r="C152" i="6"/>
  <c r="AX151" i="6"/>
  <c r="AW151" i="6"/>
  <c r="AV151" i="6"/>
  <c r="AU151" i="6"/>
  <c r="AT151" i="6"/>
  <c r="AS151" i="6"/>
  <c r="AR151" i="6"/>
  <c r="AQ151" i="6"/>
  <c r="AP151" i="6"/>
  <c r="AO151" i="6"/>
  <c r="AN151" i="6"/>
  <c r="AM151" i="6"/>
  <c r="AL151" i="6"/>
  <c r="AK151" i="6"/>
  <c r="AJ151" i="6"/>
  <c r="AI151" i="6"/>
  <c r="AH151" i="6"/>
  <c r="J151" i="6"/>
  <c r="O151" i="6" s="1"/>
  <c r="I151" i="6"/>
  <c r="N151" i="6" s="1"/>
  <c r="H151" i="6"/>
  <c r="M151" i="6" s="1"/>
  <c r="G151" i="6"/>
  <c r="F151" i="6"/>
  <c r="E151" i="6"/>
  <c r="AZ151" i="6" s="1"/>
  <c r="BA151" i="6" s="1"/>
  <c r="D151" i="6"/>
  <c r="C151" i="6"/>
  <c r="AX150" i="6"/>
  <c r="AW150" i="6"/>
  <c r="AV150" i="6"/>
  <c r="AU150" i="6"/>
  <c r="AT150" i="6"/>
  <c r="AS150" i="6"/>
  <c r="AR150" i="6"/>
  <c r="AQ150" i="6"/>
  <c r="AP150" i="6"/>
  <c r="AO150" i="6"/>
  <c r="AN150" i="6"/>
  <c r="AM150" i="6"/>
  <c r="AL150" i="6"/>
  <c r="AK150" i="6"/>
  <c r="AJ150" i="6"/>
  <c r="AI150" i="6"/>
  <c r="AH150" i="6"/>
  <c r="J150" i="6"/>
  <c r="O150" i="6" s="1"/>
  <c r="I150" i="6"/>
  <c r="N150" i="6" s="1"/>
  <c r="H150" i="6"/>
  <c r="M150" i="6" s="1"/>
  <c r="G150" i="6"/>
  <c r="L150" i="6" s="1"/>
  <c r="F150" i="6"/>
  <c r="E150" i="6"/>
  <c r="AZ150" i="6" s="1"/>
  <c r="BA150" i="6" s="1"/>
  <c r="D150" i="6"/>
  <c r="C150" i="6"/>
  <c r="AX149" i="6"/>
  <c r="AW149" i="6"/>
  <c r="AV149" i="6"/>
  <c r="AU149" i="6"/>
  <c r="AT149" i="6"/>
  <c r="AS149" i="6"/>
  <c r="AR149" i="6"/>
  <c r="AQ149" i="6"/>
  <c r="AP149" i="6"/>
  <c r="AO149" i="6"/>
  <c r="AN149" i="6"/>
  <c r="AM149" i="6"/>
  <c r="AL149" i="6"/>
  <c r="AK149" i="6"/>
  <c r="AJ149" i="6"/>
  <c r="AI149" i="6"/>
  <c r="AH149" i="6"/>
  <c r="J149" i="6"/>
  <c r="O149" i="6" s="1"/>
  <c r="I149" i="6"/>
  <c r="N149" i="6" s="1"/>
  <c r="H149" i="6"/>
  <c r="M149" i="6" s="1"/>
  <c r="G149" i="6"/>
  <c r="L149" i="6" s="1"/>
  <c r="F149" i="6"/>
  <c r="E149" i="6"/>
  <c r="AZ149" i="6" s="1"/>
  <c r="BA149" i="6" s="1"/>
  <c r="D149" i="6"/>
  <c r="C149" i="6"/>
  <c r="AX148" i="6"/>
  <c r="AW148" i="6"/>
  <c r="AV148" i="6"/>
  <c r="AU148" i="6"/>
  <c r="AT148" i="6"/>
  <c r="AS148" i="6"/>
  <c r="AR148" i="6"/>
  <c r="AQ148" i="6"/>
  <c r="AP148" i="6"/>
  <c r="AO148" i="6"/>
  <c r="AN148" i="6"/>
  <c r="AM148" i="6"/>
  <c r="AL148" i="6"/>
  <c r="AK148" i="6"/>
  <c r="AJ148" i="6"/>
  <c r="AI148" i="6"/>
  <c r="AH148" i="6"/>
  <c r="J148" i="6"/>
  <c r="O148" i="6" s="1"/>
  <c r="I148" i="6"/>
  <c r="N148" i="6" s="1"/>
  <c r="H148" i="6"/>
  <c r="M148" i="6" s="1"/>
  <c r="G148" i="6"/>
  <c r="L148" i="6" s="1"/>
  <c r="F148" i="6"/>
  <c r="E148" i="6"/>
  <c r="AZ148" i="6" s="1"/>
  <c r="BA148" i="6" s="1"/>
  <c r="D148" i="6"/>
  <c r="C148" i="6"/>
  <c r="AX147" i="6"/>
  <c r="AW147" i="6"/>
  <c r="AV147" i="6"/>
  <c r="AU147" i="6"/>
  <c r="AT147" i="6"/>
  <c r="AS147" i="6"/>
  <c r="AR147" i="6"/>
  <c r="AQ147" i="6"/>
  <c r="AP147" i="6"/>
  <c r="AO147" i="6"/>
  <c r="AN147" i="6"/>
  <c r="AM147" i="6"/>
  <c r="AL147" i="6"/>
  <c r="AK147" i="6"/>
  <c r="AJ147" i="6"/>
  <c r="AI147" i="6"/>
  <c r="AH147" i="6"/>
  <c r="J147" i="6"/>
  <c r="O147" i="6" s="1"/>
  <c r="I147" i="6"/>
  <c r="N147" i="6" s="1"/>
  <c r="H147" i="6"/>
  <c r="M147" i="6" s="1"/>
  <c r="G147" i="6"/>
  <c r="L147" i="6" s="1"/>
  <c r="F147" i="6"/>
  <c r="E147" i="6"/>
  <c r="AZ147" i="6" s="1"/>
  <c r="BA147" i="6" s="1"/>
  <c r="D147" i="6"/>
  <c r="C147" i="6"/>
  <c r="AX146" i="6"/>
  <c r="AW146" i="6"/>
  <c r="AV146" i="6"/>
  <c r="AU146" i="6"/>
  <c r="AT146" i="6"/>
  <c r="AS146" i="6"/>
  <c r="AR146" i="6"/>
  <c r="AQ146" i="6"/>
  <c r="AP146" i="6"/>
  <c r="AO146" i="6"/>
  <c r="AN146" i="6"/>
  <c r="AM146" i="6"/>
  <c r="AL146" i="6"/>
  <c r="AK146" i="6"/>
  <c r="AJ146" i="6"/>
  <c r="AI146" i="6"/>
  <c r="AH146" i="6"/>
  <c r="J146" i="6"/>
  <c r="O146" i="6" s="1"/>
  <c r="I146" i="6"/>
  <c r="N146" i="6" s="1"/>
  <c r="H146" i="6"/>
  <c r="M146" i="6" s="1"/>
  <c r="G146" i="6"/>
  <c r="L146" i="6" s="1"/>
  <c r="F146" i="6"/>
  <c r="E146" i="6"/>
  <c r="AZ146" i="6" s="1"/>
  <c r="BA146" i="6" s="1"/>
  <c r="D146" i="6"/>
  <c r="C146" i="6"/>
  <c r="AX145" i="6"/>
  <c r="AW145" i="6"/>
  <c r="AV145" i="6"/>
  <c r="AU145" i="6"/>
  <c r="AT145" i="6"/>
  <c r="AS145" i="6"/>
  <c r="AR145" i="6"/>
  <c r="AQ145" i="6"/>
  <c r="AP145" i="6"/>
  <c r="AO145" i="6"/>
  <c r="AN145" i="6"/>
  <c r="AM145" i="6"/>
  <c r="AL145" i="6"/>
  <c r="AK145" i="6"/>
  <c r="AJ145" i="6"/>
  <c r="AI145" i="6"/>
  <c r="AH145" i="6"/>
  <c r="J145" i="6"/>
  <c r="O145" i="6" s="1"/>
  <c r="I145" i="6"/>
  <c r="N145" i="6" s="1"/>
  <c r="H145" i="6"/>
  <c r="M145" i="6" s="1"/>
  <c r="G145" i="6"/>
  <c r="F145" i="6"/>
  <c r="E145" i="6"/>
  <c r="AZ145" i="6" s="1"/>
  <c r="BA145" i="6" s="1"/>
  <c r="D145" i="6"/>
  <c r="C145" i="6"/>
  <c r="AX144" i="6"/>
  <c r="AW144" i="6"/>
  <c r="AV144" i="6"/>
  <c r="AU144" i="6"/>
  <c r="AT144" i="6"/>
  <c r="AS144" i="6"/>
  <c r="AR144" i="6"/>
  <c r="AQ144" i="6"/>
  <c r="AP144" i="6"/>
  <c r="AO144" i="6"/>
  <c r="AN144" i="6"/>
  <c r="AM144" i="6"/>
  <c r="AL144" i="6"/>
  <c r="AK144" i="6"/>
  <c r="AJ144" i="6"/>
  <c r="AI144" i="6"/>
  <c r="AH144" i="6"/>
  <c r="J144" i="6"/>
  <c r="O144" i="6" s="1"/>
  <c r="I144" i="6"/>
  <c r="N144" i="6" s="1"/>
  <c r="H144" i="6"/>
  <c r="M144" i="6" s="1"/>
  <c r="G144" i="6"/>
  <c r="L144" i="6" s="1"/>
  <c r="F144" i="6"/>
  <c r="E144" i="6"/>
  <c r="AZ144" i="6" s="1"/>
  <c r="BA144" i="6" s="1"/>
  <c r="D144" i="6"/>
  <c r="C144" i="6"/>
  <c r="AX143" i="6"/>
  <c r="AW143" i="6"/>
  <c r="AV143" i="6"/>
  <c r="AU143" i="6"/>
  <c r="AT143" i="6"/>
  <c r="AS143" i="6"/>
  <c r="AR143" i="6"/>
  <c r="AQ143" i="6"/>
  <c r="AP143" i="6"/>
  <c r="AO143" i="6"/>
  <c r="AN143" i="6"/>
  <c r="AM143" i="6"/>
  <c r="AL143" i="6"/>
  <c r="AK143" i="6"/>
  <c r="AJ143" i="6"/>
  <c r="AI143" i="6"/>
  <c r="AH143" i="6"/>
  <c r="J143" i="6"/>
  <c r="O143" i="6" s="1"/>
  <c r="I143" i="6"/>
  <c r="N143" i="6" s="1"/>
  <c r="H143" i="6"/>
  <c r="M143" i="6" s="1"/>
  <c r="G143" i="6"/>
  <c r="L143" i="6" s="1"/>
  <c r="F143" i="6"/>
  <c r="E143" i="6"/>
  <c r="AZ143" i="6" s="1"/>
  <c r="BA143" i="6" s="1"/>
  <c r="D143" i="6"/>
  <c r="C143" i="6"/>
  <c r="AX142" i="6"/>
  <c r="AW142" i="6"/>
  <c r="AV142" i="6"/>
  <c r="AU142" i="6"/>
  <c r="AT142" i="6"/>
  <c r="AS142" i="6"/>
  <c r="AR142" i="6"/>
  <c r="AQ142" i="6"/>
  <c r="AP142" i="6"/>
  <c r="AO142" i="6"/>
  <c r="AN142" i="6"/>
  <c r="AM142" i="6"/>
  <c r="AL142" i="6"/>
  <c r="AK142" i="6"/>
  <c r="AJ142" i="6"/>
  <c r="AI142" i="6"/>
  <c r="AH142" i="6"/>
  <c r="J142" i="6"/>
  <c r="O142" i="6" s="1"/>
  <c r="I142" i="6"/>
  <c r="N142" i="6" s="1"/>
  <c r="H142" i="6"/>
  <c r="M142" i="6" s="1"/>
  <c r="G142" i="6"/>
  <c r="L142" i="6" s="1"/>
  <c r="F142" i="6"/>
  <c r="E142" i="6"/>
  <c r="AZ142" i="6" s="1"/>
  <c r="BA142" i="6" s="1"/>
  <c r="D142" i="6"/>
  <c r="C142" i="6"/>
  <c r="AX141" i="6"/>
  <c r="AW141" i="6"/>
  <c r="AV141" i="6"/>
  <c r="AU141" i="6"/>
  <c r="AT141" i="6"/>
  <c r="AS141" i="6"/>
  <c r="AR141" i="6"/>
  <c r="AQ141" i="6"/>
  <c r="AP141" i="6"/>
  <c r="AO141" i="6"/>
  <c r="AN141" i="6"/>
  <c r="AM141" i="6"/>
  <c r="AL141" i="6"/>
  <c r="AK141" i="6"/>
  <c r="AJ141" i="6"/>
  <c r="AI141" i="6"/>
  <c r="AH141" i="6"/>
  <c r="J141" i="6"/>
  <c r="O141" i="6" s="1"/>
  <c r="I141" i="6"/>
  <c r="N141" i="6" s="1"/>
  <c r="H141" i="6"/>
  <c r="M141" i="6" s="1"/>
  <c r="G141" i="6"/>
  <c r="L141" i="6" s="1"/>
  <c r="F141" i="6"/>
  <c r="E141" i="6"/>
  <c r="AZ141" i="6" s="1"/>
  <c r="BA141" i="6" s="1"/>
  <c r="D141" i="6"/>
  <c r="C141" i="6"/>
  <c r="AX140" i="6"/>
  <c r="AW140" i="6"/>
  <c r="AV140" i="6"/>
  <c r="AU140" i="6"/>
  <c r="AT140" i="6"/>
  <c r="AS140" i="6"/>
  <c r="AR140" i="6"/>
  <c r="AQ140" i="6"/>
  <c r="AP140" i="6"/>
  <c r="AO140" i="6"/>
  <c r="AN140" i="6"/>
  <c r="AM140" i="6"/>
  <c r="AL140" i="6"/>
  <c r="AK140" i="6"/>
  <c r="AJ140" i="6"/>
  <c r="AI140" i="6"/>
  <c r="AH140" i="6"/>
  <c r="J140" i="6"/>
  <c r="O140" i="6" s="1"/>
  <c r="I140" i="6"/>
  <c r="N140" i="6" s="1"/>
  <c r="H140" i="6"/>
  <c r="M140" i="6" s="1"/>
  <c r="G140" i="6"/>
  <c r="L140" i="6" s="1"/>
  <c r="F140" i="6"/>
  <c r="E140" i="6"/>
  <c r="AZ140" i="6" s="1"/>
  <c r="BA140" i="6" s="1"/>
  <c r="D140" i="6"/>
  <c r="C140" i="6"/>
  <c r="AX139" i="6"/>
  <c r="AW139" i="6"/>
  <c r="AV139" i="6"/>
  <c r="AU139" i="6"/>
  <c r="AT139" i="6"/>
  <c r="AS139" i="6"/>
  <c r="AR139" i="6"/>
  <c r="AQ139" i="6"/>
  <c r="AP139" i="6"/>
  <c r="AO139" i="6"/>
  <c r="AN139" i="6"/>
  <c r="AM139" i="6"/>
  <c r="AL139" i="6"/>
  <c r="AK139" i="6"/>
  <c r="AJ139" i="6"/>
  <c r="AI139" i="6"/>
  <c r="AH139" i="6"/>
  <c r="J139" i="6"/>
  <c r="O139" i="6" s="1"/>
  <c r="I139" i="6"/>
  <c r="N139" i="6" s="1"/>
  <c r="H139" i="6"/>
  <c r="M139" i="6" s="1"/>
  <c r="G139" i="6"/>
  <c r="F139" i="6"/>
  <c r="E139" i="6"/>
  <c r="AZ139" i="6" s="1"/>
  <c r="BA139" i="6" s="1"/>
  <c r="D139" i="6"/>
  <c r="C139" i="6"/>
  <c r="AX138" i="6"/>
  <c r="AW138" i="6"/>
  <c r="AV138" i="6"/>
  <c r="AU138" i="6"/>
  <c r="AT138" i="6"/>
  <c r="AS138" i="6"/>
  <c r="AR138" i="6"/>
  <c r="AQ138" i="6"/>
  <c r="AP138" i="6"/>
  <c r="AO138" i="6"/>
  <c r="AN138" i="6"/>
  <c r="AM138" i="6"/>
  <c r="AL138" i="6"/>
  <c r="AK138" i="6"/>
  <c r="AJ138" i="6"/>
  <c r="AI138" i="6"/>
  <c r="AH138" i="6"/>
  <c r="J138" i="6"/>
  <c r="O138" i="6" s="1"/>
  <c r="I138" i="6"/>
  <c r="N138" i="6" s="1"/>
  <c r="H138" i="6"/>
  <c r="M138" i="6" s="1"/>
  <c r="G138" i="6"/>
  <c r="L138" i="6" s="1"/>
  <c r="F138" i="6"/>
  <c r="E138" i="6"/>
  <c r="AZ138" i="6" s="1"/>
  <c r="BA138" i="6" s="1"/>
  <c r="D138" i="6"/>
  <c r="C138" i="6"/>
  <c r="AX137" i="6"/>
  <c r="AW137" i="6"/>
  <c r="AV137" i="6"/>
  <c r="AU137" i="6"/>
  <c r="AT137" i="6"/>
  <c r="AS137" i="6"/>
  <c r="AR137" i="6"/>
  <c r="AQ137" i="6"/>
  <c r="AP137" i="6"/>
  <c r="AO137" i="6"/>
  <c r="AN137" i="6"/>
  <c r="AM137" i="6"/>
  <c r="AL137" i="6"/>
  <c r="AK137" i="6"/>
  <c r="AJ137" i="6"/>
  <c r="AI137" i="6"/>
  <c r="AH137" i="6"/>
  <c r="J137" i="6"/>
  <c r="O137" i="6" s="1"/>
  <c r="I137" i="6"/>
  <c r="N137" i="6" s="1"/>
  <c r="H137" i="6"/>
  <c r="M137" i="6" s="1"/>
  <c r="G137" i="6"/>
  <c r="L137" i="6" s="1"/>
  <c r="F137" i="6"/>
  <c r="E137" i="6"/>
  <c r="AZ137" i="6" s="1"/>
  <c r="BA137" i="6" s="1"/>
  <c r="D137" i="6"/>
  <c r="C137" i="6"/>
  <c r="AX136" i="6"/>
  <c r="AW136" i="6"/>
  <c r="AV136" i="6"/>
  <c r="AU136" i="6"/>
  <c r="AT136" i="6"/>
  <c r="AS136" i="6"/>
  <c r="AR136" i="6"/>
  <c r="AQ136" i="6"/>
  <c r="AP136" i="6"/>
  <c r="AO136" i="6"/>
  <c r="AN136" i="6"/>
  <c r="AM136" i="6"/>
  <c r="AL136" i="6"/>
  <c r="AK136" i="6"/>
  <c r="AJ136" i="6"/>
  <c r="AI136" i="6"/>
  <c r="AH136" i="6"/>
  <c r="J136" i="6"/>
  <c r="O136" i="6" s="1"/>
  <c r="I136" i="6"/>
  <c r="N136" i="6" s="1"/>
  <c r="H136" i="6"/>
  <c r="M136" i="6" s="1"/>
  <c r="G136" i="6"/>
  <c r="L136" i="6" s="1"/>
  <c r="F136" i="6"/>
  <c r="E136" i="6"/>
  <c r="AZ136" i="6" s="1"/>
  <c r="BA136" i="6" s="1"/>
  <c r="D136" i="6"/>
  <c r="C136" i="6"/>
  <c r="AX135" i="6"/>
  <c r="AW135" i="6"/>
  <c r="AV135" i="6"/>
  <c r="AU135" i="6"/>
  <c r="AT135" i="6"/>
  <c r="AS135" i="6"/>
  <c r="AR135" i="6"/>
  <c r="AQ135" i="6"/>
  <c r="AP135" i="6"/>
  <c r="AO135" i="6"/>
  <c r="AN135" i="6"/>
  <c r="AM135" i="6"/>
  <c r="AL135" i="6"/>
  <c r="AK135" i="6"/>
  <c r="AJ135" i="6"/>
  <c r="AI135" i="6"/>
  <c r="AH135" i="6"/>
  <c r="J135" i="6"/>
  <c r="O135" i="6" s="1"/>
  <c r="I135" i="6"/>
  <c r="N135" i="6" s="1"/>
  <c r="H135" i="6"/>
  <c r="M135" i="6" s="1"/>
  <c r="G135" i="6"/>
  <c r="L135" i="6" s="1"/>
  <c r="F135" i="6"/>
  <c r="E135" i="6"/>
  <c r="AZ135" i="6" s="1"/>
  <c r="BA135" i="6" s="1"/>
  <c r="D135" i="6"/>
  <c r="C135" i="6"/>
  <c r="AX134" i="6"/>
  <c r="AW134" i="6"/>
  <c r="AV134" i="6"/>
  <c r="AU134" i="6"/>
  <c r="AT134" i="6"/>
  <c r="AS134" i="6"/>
  <c r="AR134" i="6"/>
  <c r="AQ134" i="6"/>
  <c r="AP134" i="6"/>
  <c r="AO134" i="6"/>
  <c r="AN134" i="6"/>
  <c r="AM134" i="6"/>
  <c r="AL134" i="6"/>
  <c r="AK134" i="6"/>
  <c r="AJ134" i="6"/>
  <c r="AI134" i="6"/>
  <c r="AH134" i="6"/>
  <c r="J134" i="6"/>
  <c r="O134" i="6" s="1"/>
  <c r="I134" i="6"/>
  <c r="N134" i="6" s="1"/>
  <c r="H134" i="6"/>
  <c r="M134" i="6" s="1"/>
  <c r="G134" i="6"/>
  <c r="L134" i="6" s="1"/>
  <c r="F134" i="6"/>
  <c r="E134" i="6"/>
  <c r="AZ134" i="6" s="1"/>
  <c r="BA134" i="6" s="1"/>
  <c r="D134" i="6"/>
  <c r="C134" i="6"/>
  <c r="AX133" i="6"/>
  <c r="AW133" i="6"/>
  <c r="AV133" i="6"/>
  <c r="AU133" i="6"/>
  <c r="AT133" i="6"/>
  <c r="AS133" i="6"/>
  <c r="AR133" i="6"/>
  <c r="AQ133" i="6"/>
  <c r="AP133" i="6"/>
  <c r="AO133" i="6"/>
  <c r="AN133" i="6"/>
  <c r="AM133" i="6"/>
  <c r="AL133" i="6"/>
  <c r="AK133" i="6"/>
  <c r="AJ133" i="6"/>
  <c r="AI133" i="6"/>
  <c r="AH133" i="6"/>
  <c r="J133" i="6"/>
  <c r="O133" i="6" s="1"/>
  <c r="I133" i="6"/>
  <c r="N133" i="6" s="1"/>
  <c r="H133" i="6"/>
  <c r="M133" i="6" s="1"/>
  <c r="G133" i="6"/>
  <c r="L133" i="6" s="1"/>
  <c r="F133" i="6"/>
  <c r="E133" i="6"/>
  <c r="AZ133" i="6" s="1"/>
  <c r="BA133" i="6" s="1"/>
  <c r="D133" i="6"/>
  <c r="C133" i="6"/>
  <c r="AX132" i="6"/>
  <c r="AW132" i="6"/>
  <c r="AV132" i="6"/>
  <c r="AU132" i="6"/>
  <c r="AT132" i="6"/>
  <c r="AS132" i="6"/>
  <c r="AR132" i="6"/>
  <c r="AQ132" i="6"/>
  <c r="AP132" i="6"/>
  <c r="AO132" i="6"/>
  <c r="AN132" i="6"/>
  <c r="AM132" i="6"/>
  <c r="AL132" i="6"/>
  <c r="AK132" i="6"/>
  <c r="AJ132" i="6"/>
  <c r="AI132" i="6"/>
  <c r="AH132" i="6"/>
  <c r="J132" i="6"/>
  <c r="O132" i="6" s="1"/>
  <c r="I132" i="6"/>
  <c r="N132" i="6" s="1"/>
  <c r="H132" i="6"/>
  <c r="M132" i="6" s="1"/>
  <c r="G132" i="6"/>
  <c r="L132" i="6" s="1"/>
  <c r="F132" i="6"/>
  <c r="E132" i="6"/>
  <c r="AZ132" i="6" s="1"/>
  <c r="BA132" i="6" s="1"/>
  <c r="D132" i="6"/>
  <c r="C132" i="6"/>
  <c r="AX131" i="6"/>
  <c r="AW131" i="6"/>
  <c r="AV131" i="6"/>
  <c r="AU131" i="6"/>
  <c r="AT131" i="6"/>
  <c r="AS131" i="6"/>
  <c r="AR131" i="6"/>
  <c r="AQ131" i="6"/>
  <c r="AP131" i="6"/>
  <c r="AO131" i="6"/>
  <c r="AN131" i="6"/>
  <c r="AM131" i="6"/>
  <c r="AL131" i="6"/>
  <c r="AK131" i="6"/>
  <c r="AJ131" i="6"/>
  <c r="AI131" i="6"/>
  <c r="AH131" i="6"/>
  <c r="J131" i="6"/>
  <c r="O131" i="6" s="1"/>
  <c r="I131" i="6"/>
  <c r="N131" i="6" s="1"/>
  <c r="H131" i="6"/>
  <c r="M131" i="6" s="1"/>
  <c r="G131" i="6"/>
  <c r="L131" i="6" s="1"/>
  <c r="F131" i="6"/>
  <c r="E131" i="6"/>
  <c r="AZ131" i="6" s="1"/>
  <c r="BA131" i="6" s="1"/>
  <c r="D131" i="6"/>
  <c r="C131" i="6"/>
  <c r="AX130" i="6"/>
  <c r="AW130" i="6"/>
  <c r="AV130" i="6"/>
  <c r="AU130" i="6"/>
  <c r="AT130" i="6"/>
  <c r="AS130" i="6"/>
  <c r="AR130" i="6"/>
  <c r="AQ130" i="6"/>
  <c r="AP130" i="6"/>
  <c r="AO130" i="6"/>
  <c r="AN130" i="6"/>
  <c r="AM130" i="6"/>
  <c r="AL130" i="6"/>
  <c r="AK130" i="6"/>
  <c r="AJ130" i="6"/>
  <c r="AI130" i="6"/>
  <c r="AH130" i="6"/>
  <c r="J130" i="6"/>
  <c r="O130" i="6" s="1"/>
  <c r="I130" i="6"/>
  <c r="N130" i="6" s="1"/>
  <c r="H130" i="6"/>
  <c r="M130" i="6" s="1"/>
  <c r="G130" i="6"/>
  <c r="L130" i="6" s="1"/>
  <c r="F130" i="6"/>
  <c r="E130" i="6"/>
  <c r="AZ130" i="6" s="1"/>
  <c r="BA130" i="6" s="1"/>
  <c r="D130" i="6"/>
  <c r="C130" i="6"/>
  <c r="AX129" i="6"/>
  <c r="AW129" i="6"/>
  <c r="AV129" i="6"/>
  <c r="AU129" i="6"/>
  <c r="AT129" i="6"/>
  <c r="AS129" i="6"/>
  <c r="AR129" i="6"/>
  <c r="AQ129" i="6"/>
  <c r="AP129" i="6"/>
  <c r="AO129" i="6"/>
  <c r="AN129" i="6"/>
  <c r="AM129" i="6"/>
  <c r="AL129" i="6"/>
  <c r="AK129" i="6"/>
  <c r="AJ129" i="6"/>
  <c r="AI129" i="6"/>
  <c r="AH129" i="6"/>
  <c r="J129" i="6"/>
  <c r="O129" i="6" s="1"/>
  <c r="I129" i="6"/>
  <c r="N129" i="6" s="1"/>
  <c r="H129" i="6"/>
  <c r="M129" i="6" s="1"/>
  <c r="G129" i="6"/>
  <c r="L129" i="6" s="1"/>
  <c r="F129" i="6"/>
  <c r="E129" i="6"/>
  <c r="AZ129" i="6" s="1"/>
  <c r="BA129" i="6" s="1"/>
  <c r="D129" i="6"/>
  <c r="C129" i="6"/>
  <c r="AX128" i="6"/>
  <c r="AW128" i="6"/>
  <c r="AV128" i="6"/>
  <c r="AU128" i="6"/>
  <c r="AT128" i="6"/>
  <c r="AS128" i="6"/>
  <c r="AR128" i="6"/>
  <c r="AQ128" i="6"/>
  <c r="AP128" i="6"/>
  <c r="AO128" i="6"/>
  <c r="AN128" i="6"/>
  <c r="AM128" i="6"/>
  <c r="AL128" i="6"/>
  <c r="AK128" i="6"/>
  <c r="AJ128" i="6"/>
  <c r="AI128" i="6"/>
  <c r="AH128" i="6"/>
  <c r="J128" i="6"/>
  <c r="O128" i="6" s="1"/>
  <c r="I128" i="6"/>
  <c r="N128" i="6" s="1"/>
  <c r="H128" i="6"/>
  <c r="M128" i="6" s="1"/>
  <c r="G128" i="6"/>
  <c r="L128" i="6" s="1"/>
  <c r="F128" i="6"/>
  <c r="E128" i="6"/>
  <c r="AZ128" i="6" s="1"/>
  <c r="BA128" i="6" s="1"/>
  <c r="D128" i="6"/>
  <c r="C128" i="6"/>
  <c r="AX127" i="6"/>
  <c r="AW127" i="6"/>
  <c r="AV127" i="6"/>
  <c r="AU127" i="6"/>
  <c r="AT127" i="6"/>
  <c r="AS127" i="6"/>
  <c r="AR127" i="6"/>
  <c r="AQ127" i="6"/>
  <c r="AP127" i="6"/>
  <c r="AO127" i="6"/>
  <c r="AN127" i="6"/>
  <c r="AM127" i="6"/>
  <c r="AL127" i="6"/>
  <c r="AK127" i="6"/>
  <c r="AJ127" i="6"/>
  <c r="AI127" i="6"/>
  <c r="AH127" i="6"/>
  <c r="J127" i="6"/>
  <c r="O127" i="6" s="1"/>
  <c r="I127" i="6"/>
  <c r="N127" i="6" s="1"/>
  <c r="H127" i="6"/>
  <c r="M127" i="6" s="1"/>
  <c r="G127" i="6"/>
  <c r="L127" i="6" s="1"/>
  <c r="F127" i="6"/>
  <c r="E127" i="6"/>
  <c r="AZ127" i="6" s="1"/>
  <c r="BA127" i="6" s="1"/>
  <c r="D127" i="6"/>
  <c r="C127" i="6"/>
  <c r="AX126" i="6"/>
  <c r="AW126" i="6"/>
  <c r="AV126" i="6"/>
  <c r="AU126" i="6"/>
  <c r="AT126" i="6"/>
  <c r="AS126" i="6"/>
  <c r="AR126" i="6"/>
  <c r="AQ126" i="6"/>
  <c r="AP126" i="6"/>
  <c r="AO126" i="6"/>
  <c r="AN126" i="6"/>
  <c r="AM126" i="6"/>
  <c r="AL126" i="6"/>
  <c r="AK126" i="6"/>
  <c r="AJ126" i="6"/>
  <c r="AI126" i="6"/>
  <c r="AH126" i="6"/>
  <c r="J126" i="6"/>
  <c r="O126" i="6" s="1"/>
  <c r="I126" i="6"/>
  <c r="N126" i="6" s="1"/>
  <c r="H126" i="6"/>
  <c r="M126" i="6" s="1"/>
  <c r="G126" i="6"/>
  <c r="L126" i="6" s="1"/>
  <c r="F126" i="6"/>
  <c r="E126" i="6"/>
  <c r="AZ126" i="6" s="1"/>
  <c r="BA126" i="6" s="1"/>
  <c r="D126" i="6"/>
  <c r="C126" i="6"/>
  <c r="AX125" i="6"/>
  <c r="AW125" i="6"/>
  <c r="AV125" i="6"/>
  <c r="AU125" i="6"/>
  <c r="AT125" i="6"/>
  <c r="AS125" i="6"/>
  <c r="AR125" i="6"/>
  <c r="AQ125" i="6"/>
  <c r="AP125" i="6"/>
  <c r="AO125" i="6"/>
  <c r="AN125" i="6"/>
  <c r="AM125" i="6"/>
  <c r="AL125" i="6"/>
  <c r="AK125" i="6"/>
  <c r="AJ125" i="6"/>
  <c r="AI125" i="6"/>
  <c r="AH125" i="6"/>
  <c r="J125" i="6"/>
  <c r="O125" i="6" s="1"/>
  <c r="I125" i="6"/>
  <c r="N125" i="6" s="1"/>
  <c r="H125" i="6"/>
  <c r="M125" i="6" s="1"/>
  <c r="G125" i="6"/>
  <c r="L125" i="6" s="1"/>
  <c r="F125" i="6"/>
  <c r="E125" i="6"/>
  <c r="AZ125" i="6" s="1"/>
  <c r="BA125" i="6" s="1"/>
  <c r="D125" i="6"/>
  <c r="C125" i="6"/>
  <c r="AX124" i="6"/>
  <c r="AW124" i="6"/>
  <c r="AV124" i="6"/>
  <c r="AU124" i="6"/>
  <c r="AT124" i="6"/>
  <c r="AS124" i="6"/>
  <c r="AR124" i="6"/>
  <c r="AQ124" i="6"/>
  <c r="AP124" i="6"/>
  <c r="AO124" i="6"/>
  <c r="AN124" i="6"/>
  <c r="AM124" i="6"/>
  <c r="AL124" i="6"/>
  <c r="AK124" i="6"/>
  <c r="AJ124" i="6"/>
  <c r="AI124" i="6"/>
  <c r="AH124" i="6"/>
  <c r="J124" i="6"/>
  <c r="O124" i="6" s="1"/>
  <c r="I124" i="6"/>
  <c r="N124" i="6" s="1"/>
  <c r="H124" i="6"/>
  <c r="M124" i="6" s="1"/>
  <c r="G124" i="6"/>
  <c r="L124" i="6" s="1"/>
  <c r="F124" i="6"/>
  <c r="E124" i="6"/>
  <c r="AZ124" i="6" s="1"/>
  <c r="BA124" i="6" s="1"/>
  <c r="D124" i="6"/>
  <c r="C124" i="6"/>
  <c r="AX123" i="6"/>
  <c r="AW123" i="6"/>
  <c r="AV123" i="6"/>
  <c r="AU123" i="6"/>
  <c r="AT123" i="6"/>
  <c r="AS123" i="6"/>
  <c r="AR123" i="6"/>
  <c r="AQ123" i="6"/>
  <c r="AP123" i="6"/>
  <c r="AO123" i="6"/>
  <c r="AN123" i="6"/>
  <c r="AM123" i="6"/>
  <c r="AL123" i="6"/>
  <c r="AK123" i="6"/>
  <c r="AJ123" i="6"/>
  <c r="AI123" i="6"/>
  <c r="AH123" i="6"/>
  <c r="J123" i="6"/>
  <c r="O123" i="6" s="1"/>
  <c r="I123" i="6"/>
  <c r="N123" i="6" s="1"/>
  <c r="H123" i="6"/>
  <c r="M123" i="6" s="1"/>
  <c r="G123" i="6"/>
  <c r="L123" i="6" s="1"/>
  <c r="F123" i="6"/>
  <c r="E123" i="6"/>
  <c r="AZ123" i="6" s="1"/>
  <c r="BA123" i="6" s="1"/>
  <c r="D123" i="6"/>
  <c r="C123" i="6"/>
  <c r="AX122" i="6"/>
  <c r="AW122" i="6"/>
  <c r="AV122" i="6"/>
  <c r="AU122" i="6"/>
  <c r="AT122" i="6"/>
  <c r="AS122" i="6"/>
  <c r="AR122" i="6"/>
  <c r="AQ122" i="6"/>
  <c r="AP122" i="6"/>
  <c r="AO122" i="6"/>
  <c r="AN122" i="6"/>
  <c r="AM122" i="6"/>
  <c r="AL122" i="6"/>
  <c r="AK122" i="6"/>
  <c r="AJ122" i="6"/>
  <c r="AI122" i="6"/>
  <c r="AH122" i="6"/>
  <c r="J122" i="6"/>
  <c r="O122" i="6" s="1"/>
  <c r="I122" i="6"/>
  <c r="N122" i="6" s="1"/>
  <c r="H122" i="6"/>
  <c r="M122" i="6" s="1"/>
  <c r="G122" i="6"/>
  <c r="L122" i="6" s="1"/>
  <c r="F122" i="6"/>
  <c r="E122" i="6"/>
  <c r="AZ122" i="6" s="1"/>
  <c r="BA122" i="6" s="1"/>
  <c r="D122" i="6"/>
  <c r="C122" i="6"/>
  <c r="AX121" i="6"/>
  <c r="AW121" i="6"/>
  <c r="AV121" i="6"/>
  <c r="AU121" i="6"/>
  <c r="AT121" i="6"/>
  <c r="AS121" i="6"/>
  <c r="AR121" i="6"/>
  <c r="AQ121" i="6"/>
  <c r="AP121" i="6"/>
  <c r="AO121" i="6"/>
  <c r="AN121" i="6"/>
  <c r="AM121" i="6"/>
  <c r="AL121" i="6"/>
  <c r="AK121" i="6"/>
  <c r="AJ121" i="6"/>
  <c r="AI121" i="6"/>
  <c r="AH121" i="6"/>
  <c r="J121" i="6"/>
  <c r="O121" i="6" s="1"/>
  <c r="I121" i="6"/>
  <c r="N121" i="6" s="1"/>
  <c r="H121" i="6"/>
  <c r="M121" i="6" s="1"/>
  <c r="G121" i="6"/>
  <c r="L121" i="6" s="1"/>
  <c r="F121" i="6"/>
  <c r="E121" i="6"/>
  <c r="AZ121" i="6" s="1"/>
  <c r="BA121" i="6" s="1"/>
  <c r="D121" i="6"/>
  <c r="C121" i="6"/>
  <c r="AX120" i="6"/>
  <c r="AW120" i="6"/>
  <c r="AV120" i="6"/>
  <c r="AU120" i="6"/>
  <c r="AT120" i="6"/>
  <c r="AS120" i="6"/>
  <c r="AR120" i="6"/>
  <c r="AQ120" i="6"/>
  <c r="AP120" i="6"/>
  <c r="AO120" i="6"/>
  <c r="AN120" i="6"/>
  <c r="AM120" i="6"/>
  <c r="AL120" i="6"/>
  <c r="AK120" i="6"/>
  <c r="AJ120" i="6"/>
  <c r="AI120" i="6"/>
  <c r="AH120" i="6"/>
  <c r="J120" i="6"/>
  <c r="O120" i="6" s="1"/>
  <c r="I120" i="6"/>
  <c r="N120" i="6" s="1"/>
  <c r="H120" i="6"/>
  <c r="M120" i="6" s="1"/>
  <c r="G120" i="6"/>
  <c r="L120" i="6" s="1"/>
  <c r="F120" i="6"/>
  <c r="E120" i="6"/>
  <c r="AZ120" i="6" s="1"/>
  <c r="BA120" i="6" s="1"/>
  <c r="D120" i="6"/>
  <c r="C120" i="6"/>
  <c r="AX119" i="6"/>
  <c r="AW119" i="6"/>
  <c r="AV119" i="6"/>
  <c r="AU119" i="6"/>
  <c r="AT119" i="6"/>
  <c r="AS119" i="6"/>
  <c r="AR119" i="6"/>
  <c r="AQ119" i="6"/>
  <c r="AP119" i="6"/>
  <c r="AO119" i="6"/>
  <c r="AN119" i="6"/>
  <c r="AM119" i="6"/>
  <c r="AL119" i="6"/>
  <c r="AK119" i="6"/>
  <c r="AJ119" i="6"/>
  <c r="AI119" i="6"/>
  <c r="AH119" i="6"/>
  <c r="J119" i="6"/>
  <c r="O119" i="6" s="1"/>
  <c r="I119" i="6"/>
  <c r="N119" i="6" s="1"/>
  <c r="H119" i="6"/>
  <c r="M119" i="6" s="1"/>
  <c r="G119" i="6"/>
  <c r="L119" i="6" s="1"/>
  <c r="F119" i="6"/>
  <c r="E119" i="6"/>
  <c r="AZ119" i="6" s="1"/>
  <c r="BA119" i="6" s="1"/>
  <c r="D119" i="6"/>
  <c r="C119" i="6"/>
  <c r="AX118" i="6"/>
  <c r="AW118" i="6"/>
  <c r="AV118" i="6"/>
  <c r="AU118" i="6"/>
  <c r="AT118" i="6"/>
  <c r="AS118" i="6"/>
  <c r="AR118" i="6"/>
  <c r="AQ118" i="6"/>
  <c r="AP118" i="6"/>
  <c r="AO118" i="6"/>
  <c r="AN118" i="6"/>
  <c r="AM118" i="6"/>
  <c r="AL118" i="6"/>
  <c r="AK118" i="6"/>
  <c r="AJ118" i="6"/>
  <c r="AI118" i="6"/>
  <c r="AH118" i="6"/>
  <c r="J118" i="6"/>
  <c r="O118" i="6" s="1"/>
  <c r="I118" i="6"/>
  <c r="N118" i="6" s="1"/>
  <c r="H118" i="6"/>
  <c r="M118" i="6" s="1"/>
  <c r="G118" i="6"/>
  <c r="L118" i="6" s="1"/>
  <c r="F118" i="6"/>
  <c r="E118" i="6"/>
  <c r="AZ118" i="6" s="1"/>
  <c r="BA118" i="6" s="1"/>
  <c r="D118" i="6"/>
  <c r="C118" i="6"/>
  <c r="AX117" i="6"/>
  <c r="AW117" i="6"/>
  <c r="AV117" i="6"/>
  <c r="AU117" i="6"/>
  <c r="AT117" i="6"/>
  <c r="AS117" i="6"/>
  <c r="AR117" i="6"/>
  <c r="AQ117" i="6"/>
  <c r="AP117" i="6"/>
  <c r="AO117" i="6"/>
  <c r="AN117" i="6"/>
  <c r="AM117" i="6"/>
  <c r="AL117" i="6"/>
  <c r="AK117" i="6"/>
  <c r="AJ117" i="6"/>
  <c r="AI117" i="6"/>
  <c r="AH117" i="6"/>
  <c r="J117" i="6"/>
  <c r="O117" i="6" s="1"/>
  <c r="I117" i="6"/>
  <c r="N117" i="6" s="1"/>
  <c r="H117" i="6"/>
  <c r="M117" i="6" s="1"/>
  <c r="G117" i="6"/>
  <c r="L117" i="6" s="1"/>
  <c r="F117" i="6"/>
  <c r="E117" i="6"/>
  <c r="AZ117" i="6" s="1"/>
  <c r="BA117" i="6" s="1"/>
  <c r="D117" i="6"/>
  <c r="C117" i="6"/>
  <c r="AX116" i="6"/>
  <c r="AW116" i="6"/>
  <c r="AV116" i="6"/>
  <c r="AU116" i="6"/>
  <c r="AT116" i="6"/>
  <c r="AS116" i="6"/>
  <c r="AR116" i="6"/>
  <c r="AQ116" i="6"/>
  <c r="AP116" i="6"/>
  <c r="AO116" i="6"/>
  <c r="AN116" i="6"/>
  <c r="AM116" i="6"/>
  <c r="AL116" i="6"/>
  <c r="AK116" i="6"/>
  <c r="AJ116" i="6"/>
  <c r="AI116" i="6"/>
  <c r="AH116" i="6"/>
  <c r="J116" i="6"/>
  <c r="O116" i="6" s="1"/>
  <c r="I116" i="6"/>
  <c r="N116" i="6" s="1"/>
  <c r="H116" i="6"/>
  <c r="M116" i="6" s="1"/>
  <c r="G116" i="6"/>
  <c r="L116" i="6" s="1"/>
  <c r="F116" i="6"/>
  <c r="E116" i="6"/>
  <c r="AZ116" i="6" s="1"/>
  <c r="BA116" i="6" s="1"/>
  <c r="D116" i="6"/>
  <c r="C116" i="6"/>
  <c r="AX115" i="6"/>
  <c r="AW115" i="6"/>
  <c r="AV115" i="6"/>
  <c r="AU115" i="6"/>
  <c r="AT115" i="6"/>
  <c r="AS115" i="6"/>
  <c r="AR115" i="6"/>
  <c r="AQ115" i="6"/>
  <c r="AP115" i="6"/>
  <c r="AO115" i="6"/>
  <c r="AN115" i="6"/>
  <c r="AM115" i="6"/>
  <c r="AL115" i="6"/>
  <c r="AK115" i="6"/>
  <c r="AJ115" i="6"/>
  <c r="AI115" i="6"/>
  <c r="AH115" i="6"/>
  <c r="J115" i="6"/>
  <c r="O115" i="6" s="1"/>
  <c r="I115" i="6"/>
  <c r="N115" i="6" s="1"/>
  <c r="H115" i="6"/>
  <c r="M115" i="6" s="1"/>
  <c r="G115" i="6"/>
  <c r="L115" i="6" s="1"/>
  <c r="F115" i="6"/>
  <c r="E115" i="6"/>
  <c r="AZ115" i="6" s="1"/>
  <c r="BA115" i="6" s="1"/>
  <c r="D115" i="6"/>
  <c r="C115" i="6"/>
  <c r="AX114" i="6"/>
  <c r="AW114" i="6"/>
  <c r="AV114" i="6"/>
  <c r="AU114" i="6"/>
  <c r="AT114" i="6"/>
  <c r="AS114" i="6"/>
  <c r="AR114" i="6"/>
  <c r="AQ114" i="6"/>
  <c r="AP114" i="6"/>
  <c r="AO114" i="6"/>
  <c r="AN114" i="6"/>
  <c r="AM114" i="6"/>
  <c r="AL114" i="6"/>
  <c r="AK114" i="6"/>
  <c r="AJ114" i="6"/>
  <c r="AI114" i="6"/>
  <c r="AH114" i="6"/>
  <c r="J114" i="6"/>
  <c r="O114" i="6" s="1"/>
  <c r="I114" i="6"/>
  <c r="N114" i="6" s="1"/>
  <c r="H114" i="6"/>
  <c r="M114" i="6" s="1"/>
  <c r="G114" i="6"/>
  <c r="L114" i="6" s="1"/>
  <c r="F114" i="6"/>
  <c r="E114" i="6"/>
  <c r="AZ114" i="6" s="1"/>
  <c r="BA114" i="6" s="1"/>
  <c r="D114" i="6"/>
  <c r="C114" i="6"/>
  <c r="AX113" i="6"/>
  <c r="AW113" i="6"/>
  <c r="AV113" i="6"/>
  <c r="AU113" i="6"/>
  <c r="AT113" i="6"/>
  <c r="AS113" i="6"/>
  <c r="AR113" i="6"/>
  <c r="AQ113" i="6"/>
  <c r="AP113" i="6"/>
  <c r="AO113" i="6"/>
  <c r="AN113" i="6"/>
  <c r="AM113" i="6"/>
  <c r="AL113" i="6"/>
  <c r="AK113" i="6"/>
  <c r="AJ113" i="6"/>
  <c r="AI113" i="6"/>
  <c r="AH113" i="6"/>
  <c r="J113" i="6"/>
  <c r="O113" i="6" s="1"/>
  <c r="I113" i="6"/>
  <c r="N113" i="6" s="1"/>
  <c r="H113" i="6"/>
  <c r="M113" i="6" s="1"/>
  <c r="G113" i="6"/>
  <c r="L113" i="6" s="1"/>
  <c r="F113" i="6"/>
  <c r="E113" i="6"/>
  <c r="AZ113" i="6" s="1"/>
  <c r="BA113" i="6" s="1"/>
  <c r="D113" i="6"/>
  <c r="C113" i="6"/>
  <c r="AX112" i="6"/>
  <c r="AW112" i="6"/>
  <c r="AV112" i="6"/>
  <c r="AU112" i="6"/>
  <c r="AT112" i="6"/>
  <c r="AS112" i="6"/>
  <c r="AR112" i="6"/>
  <c r="AQ112" i="6"/>
  <c r="AP112" i="6"/>
  <c r="AO112" i="6"/>
  <c r="AN112" i="6"/>
  <c r="AM112" i="6"/>
  <c r="AL112" i="6"/>
  <c r="AK112" i="6"/>
  <c r="AJ112" i="6"/>
  <c r="AI112" i="6"/>
  <c r="AH112" i="6"/>
  <c r="J112" i="6"/>
  <c r="O112" i="6" s="1"/>
  <c r="I112" i="6"/>
  <c r="N112" i="6" s="1"/>
  <c r="H112" i="6"/>
  <c r="M112" i="6" s="1"/>
  <c r="G112" i="6"/>
  <c r="L112" i="6" s="1"/>
  <c r="F112" i="6"/>
  <c r="E112" i="6"/>
  <c r="AZ112" i="6" s="1"/>
  <c r="BA112" i="6" s="1"/>
  <c r="D112" i="6"/>
  <c r="C112" i="6"/>
  <c r="AX111" i="6"/>
  <c r="AW111" i="6"/>
  <c r="AV111" i="6"/>
  <c r="AU111" i="6"/>
  <c r="AT111" i="6"/>
  <c r="AS111" i="6"/>
  <c r="AR111" i="6"/>
  <c r="AQ111" i="6"/>
  <c r="AP111" i="6"/>
  <c r="AO111" i="6"/>
  <c r="AN111" i="6"/>
  <c r="AM111" i="6"/>
  <c r="AL111" i="6"/>
  <c r="AK111" i="6"/>
  <c r="AJ111" i="6"/>
  <c r="AI111" i="6"/>
  <c r="AH111" i="6"/>
  <c r="J111" i="6"/>
  <c r="O111" i="6" s="1"/>
  <c r="I111" i="6"/>
  <c r="N111" i="6" s="1"/>
  <c r="H111" i="6"/>
  <c r="M111" i="6" s="1"/>
  <c r="G111" i="6"/>
  <c r="L111" i="6" s="1"/>
  <c r="F111" i="6"/>
  <c r="E111" i="6"/>
  <c r="AZ111" i="6" s="1"/>
  <c r="BA111" i="6" s="1"/>
  <c r="D111" i="6"/>
  <c r="C111" i="6"/>
  <c r="AX110" i="6"/>
  <c r="AW110" i="6"/>
  <c r="AV110" i="6"/>
  <c r="AU110" i="6"/>
  <c r="AT110" i="6"/>
  <c r="AS110" i="6"/>
  <c r="AR110" i="6"/>
  <c r="AQ110" i="6"/>
  <c r="AP110" i="6"/>
  <c r="AO110" i="6"/>
  <c r="AN110" i="6"/>
  <c r="AM110" i="6"/>
  <c r="AL110" i="6"/>
  <c r="AK110" i="6"/>
  <c r="AJ110" i="6"/>
  <c r="AI110" i="6"/>
  <c r="AH110" i="6"/>
  <c r="J110" i="6"/>
  <c r="O110" i="6" s="1"/>
  <c r="I110" i="6"/>
  <c r="N110" i="6" s="1"/>
  <c r="H110" i="6"/>
  <c r="M110" i="6" s="1"/>
  <c r="G110" i="6"/>
  <c r="L110" i="6" s="1"/>
  <c r="F110" i="6"/>
  <c r="E110" i="6"/>
  <c r="AZ110" i="6" s="1"/>
  <c r="BA110" i="6" s="1"/>
  <c r="D110" i="6"/>
  <c r="C110" i="6"/>
  <c r="AX109" i="6"/>
  <c r="AW109" i="6"/>
  <c r="AV109" i="6"/>
  <c r="AU109" i="6"/>
  <c r="AT109" i="6"/>
  <c r="AS109" i="6"/>
  <c r="AR109" i="6"/>
  <c r="AQ109" i="6"/>
  <c r="AP109" i="6"/>
  <c r="AO109" i="6"/>
  <c r="AN109" i="6"/>
  <c r="AM109" i="6"/>
  <c r="AL109" i="6"/>
  <c r="AK109" i="6"/>
  <c r="AJ109" i="6"/>
  <c r="AI109" i="6"/>
  <c r="AH109" i="6"/>
  <c r="J109" i="6"/>
  <c r="O109" i="6" s="1"/>
  <c r="I109" i="6"/>
  <c r="N109" i="6" s="1"/>
  <c r="H109" i="6"/>
  <c r="M109" i="6" s="1"/>
  <c r="G109" i="6"/>
  <c r="L109" i="6" s="1"/>
  <c r="F109" i="6"/>
  <c r="E109" i="6"/>
  <c r="AZ109" i="6" s="1"/>
  <c r="BA109" i="6" s="1"/>
  <c r="D109" i="6"/>
  <c r="C109" i="6"/>
  <c r="AX108" i="6"/>
  <c r="AW108" i="6"/>
  <c r="AV108" i="6"/>
  <c r="AU108" i="6"/>
  <c r="AT108" i="6"/>
  <c r="AS108" i="6"/>
  <c r="AR108" i="6"/>
  <c r="AQ108" i="6"/>
  <c r="AP108" i="6"/>
  <c r="AO108" i="6"/>
  <c r="AN108" i="6"/>
  <c r="AM108" i="6"/>
  <c r="AL108" i="6"/>
  <c r="AK108" i="6"/>
  <c r="AJ108" i="6"/>
  <c r="AI108" i="6"/>
  <c r="AH108" i="6"/>
  <c r="J108" i="6"/>
  <c r="O108" i="6" s="1"/>
  <c r="I108" i="6"/>
  <c r="N108" i="6" s="1"/>
  <c r="H108" i="6"/>
  <c r="M108" i="6" s="1"/>
  <c r="G108" i="6"/>
  <c r="L108" i="6" s="1"/>
  <c r="F108" i="6"/>
  <c r="E108" i="6"/>
  <c r="AZ108" i="6" s="1"/>
  <c r="BA108" i="6" s="1"/>
  <c r="D108" i="6"/>
  <c r="C108" i="6"/>
  <c r="AX107" i="6"/>
  <c r="AW107" i="6"/>
  <c r="AV107" i="6"/>
  <c r="AU107" i="6"/>
  <c r="AT107" i="6"/>
  <c r="AS107" i="6"/>
  <c r="AR107" i="6"/>
  <c r="AQ107" i="6"/>
  <c r="AP107" i="6"/>
  <c r="AO107" i="6"/>
  <c r="AN107" i="6"/>
  <c r="AM107" i="6"/>
  <c r="AL107" i="6"/>
  <c r="AK107" i="6"/>
  <c r="AJ107" i="6"/>
  <c r="AI107" i="6"/>
  <c r="AH107" i="6"/>
  <c r="J107" i="6"/>
  <c r="O107" i="6" s="1"/>
  <c r="I107" i="6"/>
  <c r="N107" i="6" s="1"/>
  <c r="H107" i="6"/>
  <c r="M107" i="6" s="1"/>
  <c r="G107" i="6"/>
  <c r="L107" i="6" s="1"/>
  <c r="F107" i="6"/>
  <c r="E107" i="6"/>
  <c r="AZ107" i="6" s="1"/>
  <c r="BA107" i="6" s="1"/>
  <c r="D107" i="6"/>
  <c r="C107" i="6"/>
  <c r="AX106" i="6"/>
  <c r="AW106" i="6"/>
  <c r="AV106" i="6"/>
  <c r="AU106" i="6"/>
  <c r="AT106" i="6"/>
  <c r="AS106" i="6"/>
  <c r="AR106" i="6"/>
  <c r="AQ106" i="6"/>
  <c r="AP106" i="6"/>
  <c r="AO106" i="6"/>
  <c r="AN106" i="6"/>
  <c r="AM106" i="6"/>
  <c r="AL106" i="6"/>
  <c r="AK106" i="6"/>
  <c r="AJ106" i="6"/>
  <c r="AI106" i="6"/>
  <c r="AH106" i="6"/>
  <c r="J106" i="6"/>
  <c r="O106" i="6" s="1"/>
  <c r="I106" i="6"/>
  <c r="N106" i="6" s="1"/>
  <c r="H106" i="6"/>
  <c r="M106" i="6" s="1"/>
  <c r="G106" i="6"/>
  <c r="L106" i="6" s="1"/>
  <c r="F106" i="6"/>
  <c r="E106" i="6"/>
  <c r="AZ106" i="6" s="1"/>
  <c r="BA106" i="6" s="1"/>
  <c r="D106" i="6"/>
  <c r="C106" i="6"/>
  <c r="AX105" i="6"/>
  <c r="AW105" i="6"/>
  <c r="AV105" i="6"/>
  <c r="AU105" i="6"/>
  <c r="AT105" i="6"/>
  <c r="AS105" i="6"/>
  <c r="AR105" i="6"/>
  <c r="AQ105" i="6"/>
  <c r="AP105" i="6"/>
  <c r="AO105" i="6"/>
  <c r="AN105" i="6"/>
  <c r="AM105" i="6"/>
  <c r="AL105" i="6"/>
  <c r="AK105" i="6"/>
  <c r="AJ105" i="6"/>
  <c r="AI105" i="6"/>
  <c r="AH105" i="6"/>
  <c r="J105" i="6"/>
  <c r="O105" i="6" s="1"/>
  <c r="I105" i="6"/>
  <c r="N105" i="6" s="1"/>
  <c r="H105" i="6"/>
  <c r="M105" i="6" s="1"/>
  <c r="G105" i="6"/>
  <c r="L105" i="6" s="1"/>
  <c r="F105" i="6"/>
  <c r="E105" i="6"/>
  <c r="AZ105" i="6" s="1"/>
  <c r="BA105" i="6" s="1"/>
  <c r="D105" i="6"/>
  <c r="C105" i="6"/>
  <c r="AX104" i="6"/>
  <c r="AW104" i="6"/>
  <c r="AV104" i="6"/>
  <c r="AU104" i="6"/>
  <c r="AT104" i="6"/>
  <c r="AS104" i="6"/>
  <c r="AR104" i="6"/>
  <c r="AQ104" i="6"/>
  <c r="AP104" i="6"/>
  <c r="AO104" i="6"/>
  <c r="AN104" i="6"/>
  <c r="AM104" i="6"/>
  <c r="AL104" i="6"/>
  <c r="AK104" i="6"/>
  <c r="AJ104" i="6"/>
  <c r="AI104" i="6"/>
  <c r="AH104" i="6"/>
  <c r="J104" i="6"/>
  <c r="O104" i="6" s="1"/>
  <c r="I104" i="6"/>
  <c r="N104" i="6" s="1"/>
  <c r="H104" i="6"/>
  <c r="M104" i="6" s="1"/>
  <c r="G104" i="6"/>
  <c r="L104" i="6" s="1"/>
  <c r="F104" i="6"/>
  <c r="E104" i="6"/>
  <c r="AZ104" i="6" s="1"/>
  <c r="BA104" i="6" s="1"/>
  <c r="D104" i="6"/>
  <c r="C104" i="6"/>
  <c r="AX103" i="6"/>
  <c r="AW103" i="6"/>
  <c r="AV103" i="6"/>
  <c r="AU103" i="6"/>
  <c r="AT103" i="6"/>
  <c r="AS103" i="6"/>
  <c r="AR103" i="6"/>
  <c r="AQ103" i="6"/>
  <c r="AP103" i="6"/>
  <c r="AO103" i="6"/>
  <c r="AN103" i="6"/>
  <c r="AM103" i="6"/>
  <c r="AL103" i="6"/>
  <c r="AK103" i="6"/>
  <c r="AJ103" i="6"/>
  <c r="AI103" i="6"/>
  <c r="AH103" i="6"/>
  <c r="J103" i="6"/>
  <c r="O103" i="6" s="1"/>
  <c r="I103" i="6"/>
  <c r="N103" i="6" s="1"/>
  <c r="H103" i="6"/>
  <c r="M103" i="6" s="1"/>
  <c r="G103" i="6"/>
  <c r="L103" i="6" s="1"/>
  <c r="F103" i="6"/>
  <c r="E103" i="6"/>
  <c r="AZ103" i="6" s="1"/>
  <c r="BA103" i="6" s="1"/>
  <c r="D103" i="6"/>
  <c r="C103" i="6"/>
  <c r="AX102" i="6"/>
  <c r="AW102" i="6"/>
  <c r="AV102" i="6"/>
  <c r="AU102" i="6"/>
  <c r="AT102" i="6"/>
  <c r="AS102" i="6"/>
  <c r="AR102" i="6"/>
  <c r="AQ102" i="6"/>
  <c r="AP102" i="6"/>
  <c r="AO102" i="6"/>
  <c r="AN102" i="6"/>
  <c r="AM102" i="6"/>
  <c r="AL102" i="6"/>
  <c r="AK102" i="6"/>
  <c r="AJ102" i="6"/>
  <c r="AI102" i="6"/>
  <c r="AH102" i="6"/>
  <c r="J102" i="6"/>
  <c r="O102" i="6" s="1"/>
  <c r="I102" i="6"/>
  <c r="N102" i="6" s="1"/>
  <c r="H102" i="6"/>
  <c r="M102" i="6" s="1"/>
  <c r="G102" i="6"/>
  <c r="L102" i="6" s="1"/>
  <c r="F102" i="6"/>
  <c r="E102" i="6"/>
  <c r="AZ102" i="6" s="1"/>
  <c r="BA102" i="6" s="1"/>
  <c r="D102" i="6"/>
  <c r="C102" i="6"/>
  <c r="AX101" i="6"/>
  <c r="AW101" i="6"/>
  <c r="AV101" i="6"/>
  <c r="AU101" i="6"/>
  <c r="AT101" i="6"/>
  <c r="AS101" i="6"/>
  <c r="AR101" i="6"/>
  <c r="AQ101" i="6"/>
  <c r="AP101" i="6"/>
  <c r="AO101" i="6"/>
  <c r="AN101" i="6"/>
  <c r="AM101" i="6"/>
  <c r="AL101" i="6"/>
  <c r="AK101" i="6"/>
  <c r="AJ101" i="6"/>
  <c r="AI101" i="6"/>
  <c r="AH101" i="6"/>
  <c r="J101" i="6"/>
  <c r="O101" i="6" s="1"/>
  <c r="I101" i="6"/>
  <c r="N101" i="6" s="1"/>
  <c r="H101" i="6"/>
  <c r="M101" i="6" s="1"/>
  <c r="G101" i="6"/>
  <c r="L101" i="6" s="1"/>
  <c r="F101" i="6"/>
  <c r="E101" i="6"/>
  <c r="AZ101" i="6" s="1"/>
  <c r="BA101" i="6" s="1"/>
  <c r="D101" i="6"/>
  <c r="C101" i="6"/>
  <c r="AX100" i="6"/>
  <c r="AW100" i="6"/>
  <c r="AV100" i="6"/>
  <c r="AU100" i="6"/>
  <c r="AT100" i="6"/>
  <c r="AS100" i="6"/>
  <c r="AR100" i="6"/>
  <c r="AQ100" i="6"/>
  <c r="AP100" i="6"/>
  <c r="AO100" i="6"/>
  <c r="AN100" i="6"/>
  <c r="AM100" i="6"/>
  <c r="AL100" i="6"/>
  <c r="AK100" i="6"/>
  <c r="AJ100" i="6"/>
  <c r="AI100" i="6"/>
  <c r="AH100" i="6"/>
  <c r="J100" i="6"/>
  <c r="O100" i="6" s="1"/>
  <c r="I100" i="6"/>
  <c r="N100" i="6" s="1"/>
  <c r="H100" i="6"/>
  <c r="M100" i="6" s="1"/>
  <c r="G100" i="6"/>
  <c r="L100" i="6" s="1"/>
  <c r="F100" i="6"/>
  <c r="E100" i="6"/>
  <c r="AZ100" i="6" s="1"/>
  <c r="BA100" i="6" s="1"/>
  <c r="D100" i="6"/>
  <c r="C100" i="6"/>
  <c r="AX99" i="6"/>
  <c r="AW99" i="6"/>
  <c r="AV99" i="6"/>
  <c r="AU99" i="6"/>
  <c r="AT99" i="6"/>
  <c r="AS99" i="6"/>
  <c r="AR99" i="6"/>
  <c r="AQ99" i="6"/>
  <c r="AP99" i="6"/>
  <c r="AO99" i="6"/>
  <c r="AN99" i="6"/>
  <c r="AM99" i="6"/>
  <c r="AL99" i="6"/>
  <c r="AK99" i="6"/>
  <c r="AJ99" i="6"/>
  <c r="AI99" i="6"/>
  <c r="AH99" i="6"/>
  <c r="J99" i="6"/>
  <c r="O99" i="6" s="1"/>
  <c r="I99" i="6"/>
  <c r="N99" i="6" s="1"/>
  <c r="H99" i="6"/>
  <c r="M99" i="6" s="1"/>
  <c r="G99" i="6"/>
  <c r="L99" i="6" s="1"/>
  <c r="F99" i="6"/>
  <c r="E99" i="6"/>
  <c r="AZ99" i="6" s="1"/>
  <c r="BA99" i="6" s="1"/>
  <c r="D99" i="6"/>
  <c r="C99" i="6"/>
  <c r="AX98" i="6"/>
  <c r="AW98" i="6"/>
  <c r="AV98" i="6"/>
  <c r="AU98" i="6"/>
  <c r="AT98" i="6"/>
  <c r="AS98" i="6"/>
  <c r="AR98" i="6"/>
  <c r="AQ98" i="6"/>
  <c r="AP98" i="6"/>
  <c r="AO98" i="6"/>
  <c r="AN98" i="6"/>
  <c r="AM98" i="6"/>
  <c r="AL98" i="6"/>
  <c r="AK98" i="6"/>
  <c r="AJ98" i="6"/>
  <c r="AI98" i="6"/>
  <c r="AH98" i="6"/>
  <c r="J98" i="6"/>
  <c r="O98" i="6" s="1"/>
  <c r="I98" i="6"/>
  <c r="N98" i="6" s="1"/>
  <c r="H98" i="6"/>
  <c r="M98" i="6" s="1"/>
  <c r="G98" i="6"/>
  <c r="L98" i="6" s="1"/>
  <c r="F98" i="6"/>
  <c r="E98" i="6"/>
  <c r="AZ98" i="6" s="1"/>
  <c r="BA98" i="6" s="1"/>
  <c r="D98" i="6"/>
  <c r="C98" i="6"/>
  <c r="AX97" i="6"/>
  <c r="AW97" i="6"/>
  <c r="AV97" i="6"/>
  <c r="AU97" i="6"/>
  <c r="AT97" i="6"/>
  <c r="AS97" i="6"/>
  <c r="AR97" i="6"/>
  <c r="AQ97" i="6"/>
  <c r="AP97" i="6"/>
  <c r="AO97" i="6"/>
  <c r="AN97" i="6"/>
  <c r="AM97" i="6"/>
  <c r="AL97" i="6"/>
  <c r="AK97" i="6"/>
  <c r="AJ97" i="6"/>
  <c r="AI97" i="6"/>
  <c r="AH97" i="6"/>
  <c r="J97" i="6"/>
  <c r="O97" i="6" s="1"/>
  <c r="I97" i="6"/>
  <c r="N97" i="6" s="1"/>
  <c r="H97" i="6"/>
  <c r="M97" i="6" s="1"/>
  <c r="G97" i="6"/>
  <c r="L97" i="6" s="1"/>
  <c r="F97" i="6"/>
  <c r="E97" i="6"/>
  <c r="AZ97" i="6" s="1"/>
  <c r="BA97" i="6" s="1"/>
  <c r="D97" i="6"/>
  <c r="C97" i="6"/>
  <c r="AX96" i="6"/>
  <c r="AW96" i="6"/>
  <c r="AV96" i="6"/>
  <c r="AU96" i="6"/>
  <c r="AT96" i="6"/>
  <c r="AS96" i="6"/>
  <c r="AR96" i="6"/>
  <c r="AQ96" i="6"/>
  <c r="AP96" i="6"/>
  <c r="AO96" i="6"/>
  <c r="AN96" i="6"/>
  <c r="AM96" i="6"/>
  <c r="AL96" i="6"/>
  <c r="AK96" i="6"/>
  <c r="AJ96" i="6"/>
  <c r="AI96" i="6"/>
  <c r="AH96" i="6"/>
  <c r="J96" i="6"/>
  <c r="O96" i="6" s="1"/>
  <c r="I96" i="6"/>
  <c r="N96" i="6" s="1"/>
  <c r="H96" i="6"/>
  <c r="M96" i="6" s="1"/>
  <c r="G96" i="6"/>
  <c r="L96" i="6" s="1"/>
  <c r="F96" i="6"/>
  <c r="E96" i="6"/>
  <c r="AZ96" i="6" s="1"/>
  <c r="BA96" i="6" s="1"/>
  <c r="D96" i="6"/>
  <c r="C96" i="6"/>
  <c r="AX95" i="6"/>
  <c r="AW95" i="6"/>
  <c r="AV95" i="6"/>
  <c r="AU95" i="6"/>
  <c r="AT95" i="6"/>
  <c r="AS95" i="6"/>
  <c r="AR95" i="6"/>
  <c r="AQ95" i="6"/>
  <c r="AP95" i="6"/>
  <c r="AO95" i="6"/>
  <c r="AN95" i="6"/>
  <c r="AM95" i="6"/>
  <c r="AL95" i="6"/>
  <c r="AK95" i="6"/>
  <c r="AJ95" i="6"/>
  <c r="AI95" i="6"/>
  <c r="AH95" i="6"/>
  <c r="J95" i="6"/>
  <c r="O95" i="6" s="1"/>
  <c r="I95" i="6"/>
  <c r="N95" i="6" s="1"/>
  <c r="H95" i="6"/>
  <c r="M95" i="6" s="1"/>
  <c r="G95" i="6"/>
  <c r="L95" i="6" s="1"/>
  <c r="F95" i="6"/>
  <c r="E95" i="6"/>
  <c r="AZ95" i="6" s="1"/>
  <c r="BA95" i="6" s="1"/>
  <c r="D95" i="6"/>
  <c r="C95" i="6"/>
  <c r="AX94" i="6"/>
  <c r="AW94" i="6"/>
  <c r="AV94" i="6"/>
  <c r="AU94" i="6"/>
  <c r="AT94" i="6"/>
  <c r="AS94" i="6"/>
  <c r="AR94" i="6"/>
  <c r="AQ94" i="6"/>
  <c r="AP94" i="6"/>
  <c r="AO94" i="6"/>
  <c r="AN94" i="6"/>
  <c r="AM94" i="6"/>
  <c r="AL94" i="6"/>
  <c r="AK94" i="6"/>
  <c r="AJ94" i="6"/>
  <c r="AI94" i="6"/>
  <c r="AH94" i="6"/>
  <c r="J94" i="6"/>
  <c r="O94" i="6" s="1"/>
  <c r="I94" i="6"/>
  <c r="N94" i="6" s="1"/>
  <c r="H94" i="6"/>
  <c r="M94" i="6" s="1"/>
  <c r="G94" i="6"/>
  <c r="L94" i="6" s="1"/>
  <c r="F94" i="6"/>
  <c r="E94" i="6"/>
  <c r="AZ94" i="6" s="1"/>
  <c r="BA94" i="6" s="1"/>
  <c r="D94" i="6"/>
  <c r="C94" i="6"/>
  <c r="AX93" i="6"/>
  <c r="AW93" i="6"/>
  <c r="AV93" i="6"/>
  <c r="AU93" i="6"/>
  <c r="AT93" i="6"/>
  <c r="AS93" i="6"/>
  <c r="AR93" i="6"/>
  <c r="AQ93" i="6"/>
  <c r="AP93" i="6"/>
  <c r="AO93" i="6"/>
  <c r="AN93" i="6"/>
  <c r="AM93" i="6"/>
  <c r="AL93" i="6"/>
  <c r="AK93" i="6"/>
  <c r="AJ93" i="6"/>
  <c r="AI93" i="6"/>
  <c r="AH93" i="6"/>
  <c r="J93" i="6"/>
  <c r="O93" i="6" s="1"/>
  <c r="I93" i="6"/>
  <c r="N93" i="6" s="1"/>
  <c r="H93" i="6"/>
  <c r="M93" i="6" s="1"/>
  <c r="G93" i="6"/>
  <c r="L93" i="6" s="1"/>
  <c r="F93" i="6"/>
  <c r="E93" i="6"/>
  <c r="AZ93" i="6" s="1"/>
  <c r="BA93" i="6" s="1"/>
  <c r="D93" i="6"/>
  <c r="C93" i="6"/>
  <c r="AX92" i="6"/>
  <c r="AW92" i="6"/>
  <c r="AV92" i="6"/>
  <c r="AU92" i="6"/>
  <c r="AT92" i="6"/>
  <c r="AS92" i="6"/>
  <c r="AR92" i="6"/>
  <c r="AQ92" i="6"/>
  <c r="AP92" i="6"/>
  <c r="AO92" i="6"/>
  <c r="AN92" i="6"/>
  <c r="AM92" i="6"/>
  <c r="AL92" i="6"/>
  <c r="AK92" i="6"/>
  <c r="AJ92" i="6"/>
  <c r="AI92" i="6"/>
  <c r="AH92" i="6"/>
  <c r="J92" i="6"/>
  <c r="O92" i="6" s="1"/>
  <c r="I92" i="6"/>
  <c r="N92" i="6" s="1"/>
  <c r="H92" i="6"/>
  <c r="M92" i="6" s="1"/>
  <c r="G92" i="6"/>
  <c r="L92" i="6" s="1"/>
  <c r="F92" i="6"/>
  <c r="E92" i="6"/>
  <c r="AZ92" i="6" s="1"/>
  <c r="BA92" i="6" s="1"/>
  <c r="D92" i="6"/>
  <c r="C92" i="6"/>
  <c r="AX91" i="6"/>
  <c r="AW91" i="6"/>
  <c r="AV91" i="6"/>
  <c r="AU91" i="6"/>
  <c r="AT91" i="6"/>
  <c r="AS91" i="6"/>
  <c r="AR91" i="6"/>
  <c r="AQ91" i="6"/>
  <c r="AP91" i="6"/>
  <c r="AO91" i="6"/>
  <c r="AN91" i="6"/>
  <c r="AM91" i="6"/>
  <c r="AL91" i="6"/>
  <c r="AK91" i="6"/>
  <c r="AJ91" i="6"/>
  <c r="AI91" i="6"/>
  <c r="AH91" i="6"/>
  <c r="J91" i="6"/>
  <c r="O91" i="6" s="1"/>
  <c r="I91" i="6"/>
  <c r="N91" i="6" s="1"/>
  <c r="H91" i="6"/>
  <c r="M91" i="6" s="1"/>
  <c r="G91" i="6"/>
  <c r="L91" i="6" s="1"/>
  <c r="F91" i="6"/>
  <c r="E91" i="6"/>
  <c r="AZ91" i="6" s="1"/>
  <c r="BA91" i="6" s="1"/>
  <c r="D91" i="6"/>
  <c r="C91" i="6"/>
  <c r="AX90" i="6"/>
  <c r="AW90" i="6"/>
  <c r="AV90" i="6"/>
  <c r="AU90" i="6"/>
  <c r="AT90" i="6"/>
  <c r="AS90" i="6"/>
  <c r="AR90" i="6"/>
  <c r="AQ90" i="6"/>
  <c r="AP90" i="6"/>
  <c r="AO90" i="6"/>
  <c r="AN90" i="6"/>
  <c r="AM90" i="6"/>
  <c r="AL90" i="6"/>
  <c r="AK90" i="6"/>
  <c r="AJ90" i="6"/>
  <c r="AI90" i="6"/>
  <c r="AH90" i="6"/>
  <c r="J90" i="6"/>
  <c r="O90" i="6" s="1"/>
  <c r="I90" i="6"/>
  <c r="N90" i="6" s="1"/>
  <c r="H90" i="6"/>
  <c r="M90" i="6" s="1"/>
  <c r="G90" i="6"/>
  <c r="L90" i="6" s="1"/>
  <c r="F90" i="6"/>
  <c r="E90" i="6"/>
  <c r="AZ90" i="6" s="1"/>
  <c r="BA90" i="6" s="1"/>
  <c r="D90" i="6"/>
  <c r="C90" i="6"/>
  <c r="AX89" i="6"/>
  <c r="AW89" i="6"/>
  <c r="AV89" i="6"/>
  <c r="AU89" i="6"/>
  <c r="AT89" i="6"/>
  <c r="AS89" i="6"/>
  <c r="AR89" i="6"/>
  <c r="AQ89" i="6"/>
  <c r="AP89" i="6"/>
  <c r="AO89" i="6"/>
  <c r="AN89" i="6"/>
  <c r="AM89" i="6"/>
  <c r="AL89" i="6"/>
  <c r="AK89" i="6"/>
  <c r="AJ89" i="6"/>
  <c r="AI89" i="6"/>
  <c r="AH89" i="6"/>
  <c r="J89" i="6"/>
  <c r="O89" i="6" s="1"/>
  <c r="I89" i="6"/>
  <c r="N89" i="6" s="1"/>
  <c r="H89" i="6"/>
  <c r="M89" i="6" s="1"/>
  <c r="G89" i="6"/>
  <c r="L89" i="6" s="1"/>
  <c r="F89" i="6"/>
  <c r="E89" i="6"/>
  <c r="AZ89" i="6" s="1"/>
  <c r="BA89" i="6" s="1"/>
  <c r="D89" i="6"/>
  <c r="C89" i="6"/>
  <c r="AX88" i="6"/>
  <c r="AW88" i="6"/>
  <c r="AV88" i="6"/>
  <c r="AU88" i="6"/>
  <c r="AT88" i="6"/>
  <c r="AS88" i="6"/>
  <c r="AR88" i="6"/>
  <c r="AQ88" i="6"/>
  <c r="AP88" i="6"/>
  <c r="AO88" i="6"/>
  <c r="AN88" i="6"/>
  <c r="AM88" i="6"/>
  <c r="AL88" i="6"/>
  <c r="AK88" i="6"/>
  <c r="AJ88" i="6"/>
  <c r="AI88" i="6"/>
  <c r="AH88" i="6"/>
  <c r="J88" i="6"/>
  <c r="O88" i="6" s="1"/>
  <c r="I88" i="6"/>
  <c r="N88" i="6" s="1"/>
  <c r="H88" i="6"/>
  <c r="M88" i="6" s="1"/>
  <c r="G88" i="6"/>
  <c r="L88" i="6" s="1"/>
  <c r="F88" i="6"/>
  <c r="E88" i="6"/>
  <c r="AZ88" i="6" s="1"/>
  <c r="BA88" i="6" s="1"/>
  <c r="D88" i="6"/>
  <c r="C88" i="6"/>
  <c r="AX87" i="6"/>
  <c r="AW87" i="6"/>
  <c r="AV87" i="6"/>
  <c r="AU87" i="6"/>
  <c r="AT87" i="6"/>
  <c r="AS87" i="6"/>
  <c r="AR87" i="6"/>
  <c r="AQ87" i="6"/>
  <c r="AP87" i="6"/>
  <c r="AO87" i="6"/>
  <c r="AN87" i="6"/>
  <c r="AM87" i="6"/>
  <c r="AL87" i="6"/>
  <c r="AK87" i="6"/>
  <c r="AJ87" i="6"/>
  <c r="AI87" i="6"/>
  <c r="AH87" i="6"/>
  <c r="J87" i="6"/>
  <c r="O87" i="6" s="1"/>
  <c r="I87" i="6"/>
  <c r="N87" i="6" s="1"/>
  <c r="H87" i="6"/>
  <c r="M87" i="6" s="1"/>
  <c r="G87" i="6"/>
  <c r="L87" i="6" s="1"/>
  <c r="F87" i="6"/>
  <c r="E87" i="6"/>
  <c r="AZ87" i="6" s="1"/>
  <c r="BA87" i="6" s="1"/>
  <c r="D87" i="6"/>
  <c r="C87" i="6"/>
  <c r="AX86" i="6"/>
  <c r="AW86" i="6"/>
  <c r="AV86" i="6"/>
  <c r="AU86" i="6"/>
  <c r="AT86" i="6"/>
  <c r="AS86" i="6"/>
  <c r="AR86" i="6"/>
  <c r="AQ86" i="6"/>
  <c r="AP86" i="6"/>
  <c r="AO86" i="6"/>
  <c r="AN86" i="6"/>
  <c r="AM86" i="6"/>
  <c r="AL86" i="6"/>
  <c r="AK86" i="6"/>
  <c r="AJ86" i="6"/>
  <c r="AI86" i="6"/>
  <c r="AH86" i="6"/>
  <c r="J86" i="6"/>
  <c r="O86" i="6" s="1"/>
  <c r="I86" i="6"/>
  <c r="N86" i="6" s="1"/>
  <c r="H86" i="6"/>
  <c r="M86" i="6" s="1"/>
  <c r="G86" i="6"/>
  <c r="L86" i="6" s="1"/>
  <c r="F86" i="6"/>
  <c r="E86" i="6"/>
  <c r="AZ86" i="6" s="1"/>
  <c r="BA86" i="6" s="1"/>
  <c r="D86" i="6"/>
  <c r="C86" i="6"/>
  <c r="AX85" i="6"/>
  <c r="AW85" i="6"/>
  <c r="AV85" i="6"/>
  <c r="AU85" i="6"/>
  <c r="AT85" i="6"/>
  <c r="AS85" i="6"/>
  <c r="AR85" i="6"/>
  <c r="AQ85" i="6"/>
  <c r="AP85" i="6"/>
  <c r="AO85" i="6"/>
  <c r="AN85" i="6"/>
  <c r="AM85" i="6"/>
  <c r="AL85" i="6"/>
  <c r="AK85" i="6"/>
  <c r="AJ85" i="6"/>
  <c r="AI85" i="6"/>
  <c r="AH85" i="6"/>
  <c r="J85" i="6"/>
  <c r="O85" i="6" s="1"/>
  <c r="I85" i="6"/>
  <c r="N85" i="6" s="1"/>
  <c r="H85" i="6"/>
  <c r="M85" i="6" s="1"/>
  <c r="G85" i="6"/>
  <c r="L85" i="6" s="1"/>
  <c r="F85" i="6"/>
  <c r="E85" i="6"/>
  <c r="AZ85" i="6" s="1"/>
  <c r="BA85" i="6" s="1"/>
  <c r="D85" i="6"/>
  <c r="C85" i="6"/>
  <c r="AX84" i="6"/>
  <c r="AW84" i="6"/>
  <c r="AV84" i="6"/>
  <c r="AU84" i="6"/>
  <c r="AT84" i="6"/>
  <c r="AS84" i="6"/>
  <c r="AR84" i="6"/>
  <c r="AQ84" i="6"/>
  <c r="AP84" i="6"/>
  <c r="AO84" i="6"/>
  <c r="AN84" i="6"/>
  <c r="AM84" i="6"/>
  <c r="AL84" i="6"/>
  <c r="AK84" i="6"/>
  <c r="AJ84" i="6"/>
  <c r="AI84" i="6"/>
  <c r="AH84" i="6"/>
  <c r="J84" i="6"/>
  <c r="O84" i="6" s="1"/>
  <c r="I84" i="6"/>
  <c r="N84" i="6" s="1"/>
  <c r="H84" i="6"/>
  <c r="M84" i="6" s="1"/>
  <c r="G84" i="6"/>
  <c r="L84" i="6" s="1"/>
  <c r="F84" i="6"/>
  <c r="E84" i="6"/>
  <c r="AZ84" i="6" s="1"/>
  <c r="BA84" i="6" s="1"/>
  <c r="D84" i="6"/>
  <c r="C84" i="6"/>
  <c r="AX83" i="6"/>
  <c r="AW83" i="6"/>
  <c r="AV83" i="6"/>
  <c r="AU83" i="6"/>
  <c r="AT83" i="6"/>
  <c r="AS83" i="6"/>
  <c r="AR83" i="6"/>
  <c r="AQ83" i="6"/>
  <c r="AP83" i="6"/>
  <c r="AO83" i="6"/>
  <c r="AN83" i="6"/>
  <c r="AM83" i="6"/>
  <c r="AL83" i="6"/>
  <c r="AK83" i="6"/>
  <c r="AJ83" i="6"/>
  <c r="AI83" i="6"/>
  <c r="AH83" i="6"/>
  <c r="J83" i="6"/>
  <c r="O83" i="6" s="1"/>
  <c r="I83" i="6"/>
  <c r="N83" i="6" s="1"/>
  <c r="H83" i="6"/>
  <c r="M83" i="6" s="1"/>
  <c r="G83" i="6"/>
  <c r="L83" i="6" s="1"/>
  <c r="F83" i="6"/>
  <c r="E83" i="6"/>
  <c r="AZ83" i="6" s="1"/>
  <c r="BA83" i="6" s="1"/>
  <c r="D83" i="6"/>
  <c r="C83" i="6"/>
  <c r="AX82" i="6"/>
  <c r="AW82" i="6"/>
  <c r="AV82" i="6"/>
  <c r="AU82" i="6"/>
  <c r="AT82" i="6"/>
  <c r="AS82" i="6"/>
  <c r="AR82" i="6"/>
  <c r="AQ82" i="6"/>
  <c r="AP82" i="6"/>
  <c r="AO82" i="6"/>
  <c r="AN82" i="6"/>
  <c r="AM82" i="6"/>
  <c r="AL82" i="6"/>
  <c r="AK82" i="6"/>
  <c r="AJ82" i="6"/>
  <c r="AI82" i="6"/>
  <c r="AH82" i="6"/>
  <c r="J82" i="6"/>
  <c r="O82" i="6" s="1"/>
  <c r="I82" i="6"/>
  <c r="N82" i="6" s="1"/>
  <c r="H82" i="6"/>
  <c r="M82" i="6" s="1"/>
  <c r="G82" i="6"/>
  <c r="L82" i="6" s="1"/>
  <c r="F82" i="6"/>
  <c r="E82" i="6"/>
  <c r="AZ82" i="6" s="1"/>
  <c r="BA82" i="6" s="1"/>
  <c r="D82" i="6"/>
  <c r="C82" i="6"/>
  <c r="AX81" i="6"/>
  <c r="AW81" i="6"/>
  <c r="AV81" i="6"/>
  <c r="AU81" i="6"/>
  <c r="AT81" i="6"/>
  <c r="AS81" i="6"/>
  <c r="AR81" i="6"/>
  <c r="AQ81" i="6"/>
  <c r="AP81" i="6"/>
  <c r="AO81" i="6"/>
  <c r="AN81" i="6"/>
  <c r="AM81" i="6"/>
  <c r="AL81" i="6"/>
  <c r="AK81" i="6"/>
  <c r="AJ81" i="6"/>
  <c r="AI81" i="6"/>
  <c r="AH81" i="6"/>
  <c r="J81" i="6"/>
  <c r="O81" i="6" s="1"/>
  <c r="I81" i="6"/>
  <c r="N81" i="6" s="1"/>
  <c r="H81" i="6"/>
  <c r="M81" i="6" s="1"/>
  <c r="G81" i="6"/>
  <c r="L81" i="6" s="1"/>
  <c r="F81" i="6"/>
  <c r="E81" i="6"/>
  <c r="AZ81" i="6" s="1"/>
  <c r="BA81" i="6" s="1"/>
  <c r="D81" i="6"/>
  <c r="C81" i="6"/>
  <c r="AX80" i="6"/>
  <c r="AW80" i="6"/>
  <c r="AV80" i="6"/>
  <c r="AU80" i="6"/>
  <c r="AT80" i="6"/>
  <c r="AS80" i="6"/>
  <c r="AR80" i="6"/>
  <c r="AQ80" i="6"/>
  <c r="AP80" i="6"/>
  <c r="AO80" i="6"/>
  <c r="AN80" i="6"/>
  <c r="AM80" i="6"/>
  <c r="AL80" i="6"/>
  <c r="AK80" i="6"/>
  <c r="AJ80" i="6"/>
  <c r="AI80" i="6"/>
  <c r="AH80" i="6"/>
  <c r="J80" i="6"/>
  <c r="O80" i="6" s="1"/>
  <c r="I80" i="6"/>
  <c r="N80" i="6" s="1"/>
  <c r="H80" i="6"/>
  <c r="M80" i="6" s="1"/>
  <c r="G80" i="6"/>
  <c r="L80" i="6" s="1"/>
  <c r="F80" i="6"/>
  <c r="E80" i="6"/>
  <c r="AZ80" i="6" s="1"/>
  <c r="BA80" i="6" s="1"/>
  <c r="D80" i="6"/>
  <c r="C80" i="6"/>
  <c r="AX79" i="6"/>
  <c r="AW79" i="6"/>
  <c r="AV79" i="6"/>
  <c r="AU79" i="6"/>
  <c r="AT79" i="6"/>
  <c r="AS79" i="6"/>
  <c r="AR79" i="6"/>
  <c r="AQ79" i="6"/>
  <c r="AP79" i="6"/>
  <c r="AO79" i="6"/>
  <c r="AN79" i="6"/>
  <c r="AM79" i="6"/>
  <c r="AL79" i="6"/>
  <c r="AK79" i="6"/>
  <c r="AJ79" i="6"/>
  <c r="AI79" i="6"/>
  <c r="AH79" i="6"/>
  <c r="J79" i="6"/>
  <c r="O79" i="6" s="1"/>
  <c r="I79" i="6"/>
  <c r="N79" i="6" s="1"/>
  <c r="H79" i="6"/>
  <c r="M79" i="6" s="1"/>
  <c r="G79" i="6"/>
  <c r="L79" i="6" s="1"/>
  <c r="F79" i="6"/>
  <c r="E79" i="6"/>
  <c r="AZ79" i="6" s="1"/>
  <c r="BA79" i="6" s="1"/>
  <c r="D79" i="6"/>
  <c r="C79" i="6"/>
  <c r="AX78" i="6"/>
  <c r="AW78" i="6"/>
  <c r="AV78" i="6"/>
  <c r="AU78" i="6"/>
  <c r="AT78" i="6"/>
  <c r="AS78" i="6"/>
  <c r="AR78" i="6"/>
  <c r="AQ78" i="6"/>
  <c r="AP78" i="6"/>
  <c r="AO78" i="6"/>
  <c r="AN78" i="6"/>
  <c r="AM78" i="6"/>
  <c r="AL78" i="6"/>
  <c r="AK78" i="6"/>
  <c r="AJ78" i="6"/>
  <c r="AI78" i="6"/>
  <c r="AH78" i="6"/>
  <c r="J78" i="6"/>
  <c r="O78" i="6" s="1"/>
  <c r="I78" i="6"/>
  <c r="N78" i="6" s="1"/>
  <c r="H78" i="6"/>
  <c r="M78" i="6" s="1"/>
  <c r="G78" i="6"/>
  <c r="L78" i="6" s="1"/>
  <c r="F78" i="6"/>
  <c r="E78" i="6"/>
  <c r="AZ78" i="6" s="1"/>
  <c r="BA78" i="6" s="1"/>
  <c r="D78" i="6"/>
  <c r="C78" i="6"/>
  <c r="AX77" i="6"/>
  <c r="AW77" i="6"/>
  <c r="AV77" i="6"/>
  <c r="AU77" i="6"/>
  <c r="AT77" i="6"/>
  <c r="AS77" i="6"/>
  <c r="AR77" i="6"/>
  <c r="AQ77" i="6"/>
  <c r="AP77" i="6"/>
  <c r="AO77" i="6"/>
  <c r="AN77" i="6"/>
  <c r="AM77" i="6"/>
  <c r="AL77" i="6"/>
  <c r="AK77" i="6"/>
  <c r="AJ77" i="6"/>
  <c r="AI77" i="6"/>
  <c r="AH77" i="6"/>
  <c r="J77" i="6"/>
  <c r="O77" i="6" s="1"/>
  <c r="I77" i="6"/>
  <c r="N77" i="6" s="1"/>
  <c r="H77" i="6"/>
  <c r="M77" i="6" s="1"/>
  <c r="G77" i="6"/>
  <c r="L77" i="6" s="1"/>
  <c r="F77" i="6"/>
  <c r="E77" i="6"/>
  <c r="AZ77" i="6" s="1"/>
  <c r="BA77" i="6" s="1"/>
  <c r="D77" i="6"/>
  <c r="C77" i="6"/>
  <c r="AX76" i="6"/>
  <c r="AW76" i="6"/>
  <c r="AV76" i="6"/>
  <c r="AU76" i="6"/>
  <c r="AT76" i="6"/>
  <c r="AS76" i="6"/>
  <c r="AR76" i="6"/>
  <c r="AQ76" i="6"/>
  <c r="AP76" i="6"/>
  <c r="AO76" i="6"/>
  <c r="AN76" i="6"/>
  <c r="AM76" i="6"/>
  <c r="AL76" i="6"/>
  <c r="AK76" i="6"/>
  <c r="AJ76" i="6"/>
  <c r="AI76" i="6"/>
  <c r="AH76" i="6"/>
  <c r="J76" i="6"/>
  <c r="O76" i="6" s="1"/>
  <c r="I76" i="6"/>
  <c r="N76" i="6" s="1"/>
  <c r="H76" i="6"/>
  <c r="M76" i="6" s="1"/>
  <c r="G76" i="6"/>
  <c r="L76" i="6" s="1"/>
  <c r="F76" i="6"/>
  <c r="E76" i="6"/>
  <c r="AZ76" i="6" s="1"/>
  <c r="BA76" i="6" s="1"/>
  <c r="D76" i="6"/>
  <c r="C76" i="6"/>
  <c r="AX75" i="6"/>
  <c r="AW75" i="6"/>
  <c r="AV75" i="6"/>
  <c r="AU75" i="6"/>
  <c r="AT75" i="6"/>
  <c r="AS75" i="6"/>
  <c r="AR75" i="6"/>
  <c r="AQ75" i="6"/>
  <c r="AP75" i="6"/>
  <c r="AO75" i="6"/>
  <c r="AN75" i="6"/>
  <c r="AM75" i="6"/>
  <c r="AL75" i="6"/>
  <c r="AK75" i="6"/>
  <c r="AJ75" i="6"/>
  <c r="AI75" i="6"/>
  <c r="AH75" i="6"/>
  <c r="J75" i="6"/>
  <c r="O75" i="6" s="1"/>
  <c r="I75" i="6"/>
  <c r="N75" i="6" s="1"/>
  <c r="H75" i="6"/>
  <c r="M75" i="6" s="1"/>
  <c r="G75" i="6"/>
  <c r="L75" i="6" s="1"/>
  <c r="F75" i="6"/>
  <c r="E75" i="6"/>
  <c r="AZ75" i="6" s="1"/>
  <c r="BA75" i="6" s="1"/>
  <c r="D75" i="6"/>
  <c r="C75" i="6"/>
  <c r="AX74" i="6"/>
  <c r="AW74" i="6"/>
  <c r="AV74" i="6"/>
  <c r="AU74" i="6"/>
  <c r="AT74" i="6"/>
  <c r="AS74" i="6"/>
  <c r="AR74" i="6"/>
  <c r="AQ74" i="6"/>
  <c r="AP74" i="6"/>
  <c r="AO74" i="6"/>
  <c r="AN74" i="6"/>
  <c r="AM74" i="6"/>
  <c r="AL74" i="6"/>
  <c r="AK74" i="6"/>
  <c r="AJ74" i="6"/>
  <c r="AI74" i="6"/>
  <c r="AH74" i="6"/>
  <c r="J74" i="6"/>
  <c r="O74" i="6" s="1"/>
  <c r="I74" i="6"/>
  <c r="N74" i="6" s="1"/>
  <c r="H74" i="6"/>
  <c r="M74" i="6" s="1"/>
  <c r="G74" i="6"/>
  <c r="L74" i="6" s="1"/>
  <c r="F74" i="6"/>
  <c r="E74" i="6"/>
  <c r="AZ74" i="6" s="1"/>
  <c r="BA74" i="6" s="1"/>
  <c r="D74" i="6"/>
  <c r="C74" i="6"/>
  <c r="AX73" i="6"/>
  <c r="AW73" i="6"/>
  <c r="AV73" i="6"/>
  <c r="AU73" i="6"/>
  <c r="AT73" i="6"/>
  <c r="AS73" i="6"/>
  <c r="AR73" i="6"/>
  <c r="AQ73" i="6"/>
  <c r="AP73" i="6"/>
  <c r="AO73" i="6"/>
  <c r="AN73" i="6"/>
  <c r="AM73" i="6"/>
  <c r="AL73" i="6"/>
  <c r="AK73" i="6"/>
  <c r="AJ73" i="6"/>
  <c r="AI73" i="6"/>
  <c r="AH73" i="6"/>
  <c r="J73" i="6"/>
  <c r="O73" i="6" s="1"/>
  <c r="I73" i="6"/>
  <c r="N73" i="6" s="1"/>
  <c r="H73" i="6"/>
  <c r="M73" i="6" s="1"/>
  <c r="G73" i="6"/>
  <c r="L73" i="6" s="1"/>
  <c r="F73" i="6"/>
  <c r="E73" i="6"/>
  <c r="AZ73" i="6" s="1"/>
  <c r="BA73" i="6" s="1"/>
  <c r="D73" i="6"/>
  <c r="C73" i="6"/>
  <c r="AX72" i="6"/>
  <c r="AW72" i="6"/>
  <c r="AV72" i="6"/>
  <c r="AU72" i="6"/>
  <c r="AT72" i="6"/>
  <c r="AS72" i="6"/>
  <c r="AR72" i="6"/>
  <c r="AQ72" i="6"/>
  <c r="AP72" i="6"/>
  <c r="AO72" i="6"/>
  <c r="AN72" i="6"/>
  <c r="AM72" i="6"/>
  <c r="AL72" i="6"/>
  <c r="AK72" i="6"/>
  <c r="AJ72" i="6"/>
  <c r="AI72" i="6"/>
  <c r="AH72" i="6"/>
  <c r="J72" i="6"/>
  <c r="O72" i="6" s="1"/>
  <c r="I72" i="6"/>
  <c r="N72" i="6" s="1"/>
  <c r="H72" i="6"/>
  <c r="M72" i="6" s="1"/>
  <c r="G72" i="6"/>
  <c r="L72" i="6" s="1"/>
  <c r="F72" i="6"/>
  <c r="E72" i="6"/>
  <c r="AZ72" i="6" s="1"/>
  <c r="BA72" i="6" s="1"/>
  <c r="D72" i="6"/>
  <c r="C72" i="6"/>
  <c r="AX71" i="6"/>
  <c r="AW71" i="6"/>
  <c r="AV71" i="6"/>
  <c r="AU71" i="6"/>
  <c r="AT71" i="6"/>
  <c r="AS71" i="6"/>
  <c r="AR71" i="6"/>
  <c r="AQ71" i="6"/>
  <c r="AP71" i="6"/>
  <c r="AO71" i="6"/>
  <c r="AN71" i="6"/>
  <c r="AM71" i="6"/>
  <c r="AL71" i="6"/>
  <c r="AK71" i="6"/>
  <c r="AJ71" i="6"/>
  <c r="AI71" i="6"/>
  <c r="AH71" i="6"/>
  <c r="J71" i="6"/>
  <c r="O71" i="6" s="1"/>
  <c r="I71" i="6"/>
  <c r="N71" i="6" s="1"/>
  <c r="H71" i="6"/>
  <c r="M71" i="6" s="1"/>
  <c r="G71" i="6"/>
  <c r="L71" i="6" s="1"/>
  <c r="F71" i="6"/>
  <c r="E71" i="6"/>
  <c r="AZ71" i="6" s="1"/>
  <c r="BA71" i="6" s="1"/>
  <c r="D71" i="6"/>
  <c r="C71" i="6"/>
  <c r="AX70" i="6"/>
  <c r="AW70" i="6"/>
  <c r="AV70" i="6"/>
  <c r="AU70" i="6"/>
  <c r="AT70" i="6"/>
  <c r="AS70" i="6"/>
  <c r="AR70" i="6"/>
  <c r="AQ70" i="6"/>
  <c r="AP70" i="6"/>
  <c r="AO70" i="6"/>
  <c r="AN70" i="6"/>
  <c r="AM70" i="6"/>
  <c r="AL70" i="6"/>
  <c r="AK70" i="6"/>
  <c r="AJ70" i="6"/>
  <c r="AI70" i="6"/>
  <c r="AH70" i="6"/>
  <c r="J70" i="6"/>
  <c r="O70" i="6" s="1"/>
  <c r="I70" i="6"/>
  <c r="N70" i="6" s="1"/>
  <c r="H70" i="6"/>
  <c r="M70" i="6" s="1"/>
  <c r="G70" i="6"/>
  <c r="L70" i="6" s="1"/>
  <c r="F70" i="6"/>
  <c r="E70" i="6"/>
  <c r="AZ70" i="6" s="1"/>
  <c r="BA70" i="6" s="1"/>
  <c r="D70" i="6"/>
  <c r="C70" i="6"/>
  <c r="AX69" i="6"/>
  <c r="AW69" i="6"/>
  <c r="AV69" i="6"/>
  <c r="AU69" i="6"/>
  <c r="AT69" i="6"/>
  <c r="AS69" i="6"/>
  <c r="AR69" i="6"/>
  <c r="AQ69" i="6"/>
  <c r="AP69" i="6"/>
  <c r="AO69" i="6"/>
  <c r="AN69" i="6"/>
  <c r="AM69" i="6"/>
  <c r="AL69" i="6"/>
  <c r="AK69" i="6"/>
  <c r="AJ69" i="6"/>
  <c r="AI69" i="6"/>
  <c r="AH69" i="6"/>
  <c r="J69" i="6"/>
  <c r="O69" i="6" s="1"/>
  <c r="I69" i="6"/>
  <c r="N69" i="6" s="1"/>
  <c r="H69" i="6"/>
  <c r="M69" i="6" s="1"/>
  <c r="G69" i="6"/>
  <c r="L69" i="6" s="1"/>
  <c r="F69" i="6"/>
  <c r="E69" i="6"/>
  <c r="AZ69" i="6" s="1"/>
  <c r="BA69" i="6" s="1"/>
  <c r="D69" i="6"/>
  <c r="C69" i="6"/>
  <c r="AX68" i="6"/>
  <c r="AW68" i="6"/>
  <c r="AV68" i="6"/>
  <c r="AU68" i="6"/>
  <c r="AT68" i="6"/>
  <c r="AS68" i="6"/>
  <c r="AR68" i="6"/>
  <c r="AQ68" i="6"/>
  <c r="AP68" i="6"/>
  <c r="AO68" i="6"/>
  <c r="AN68" i="6"/>
  <c r="AM68" i="6"/>
  <c r="AL68" i="6"/>
  <c r="AK68" i="6"/>
  <c r="AJ68" i="6"/>
  <c r="AI68" i="6"/>
  <c r="AH68" i="6"/>
  <c r="J68" i="6"/>
  <c r="O68" i="6" s="1"/>
  <c r="I68" i="6"/>
  <c r="N68" i="6" s="1"/>
  <c r="H68" i="6"/>
  <c r="M68" i="6" s="1"/>
  <c r="G68" i="6"/>
  <c r="L68" i="6" s="1"/>
  <c r="F68" i="6"/>
  <c r="E68" i="6"/>
  <c r="AZ68" i="6" s="1"/>
  <c r="BA68" i="6" s="1"/>
  <c r="D68" i="6"/>
  <c r="C68" i="6"/>
  <c r="AX67" i="6"/>
  <c r="AW67" i="6"/>
  <c r="AV67" i="6"/>
  <c r="AU67" i="6"/>
  <c r="AT67" i="6"/>
  <c r="AS67" i="6"/>
  <c r="AR67" i="6"/>
  <c r="AQ67" i="6"/>
  <c r="AP67" i="6"/>
  <c r="AO67" i="6"/>
  <c r="AN67" i="6"/>
  <c r="AM67" i="6"/>
  <c r="AL67" i="6"/>
  <c r="AK67" i="6"/>
  <c r="AJ67" i="6"/>
  <c r="AI67" i="6"/>
  <c r="AH67" i="6"/>
  <c r="J67" i="6"/>
  <c r="O67" i="6" s="1"/>
  <c r="I67" i="6"/>
  <c r="N67" i="6" s="1"/>
  <c r="H67" i="6"/>
  <c r="M67" i="6" s="1"/>
  <c r="G67" i="6"/>
  <c r="L67" i="6" s="1"/>
  <c r="F67" i="6"/>
  <c r="E67" i="6"/>
  <c r="AZ67" i="6" s="1"/>
  <c r="BA67" i="6" s="1"/>
  <c r="D67" i="6"/>
  <c r="C67" i="6"/>
  <c r="AX66" i="6"/>
  <c r="AW66" i="6"/>
  <c r="AV66" i="6"/>
  <c r="AU66" i="6"/>
  <c r="AT66" i="6"/>
  <c r="AS66" i="6"/>
  <c r="AR66" i="6"/>
  <c r="AQ66" i="6"/>
  <c r="AP66" i="6"/>
  <c r="AO66" i="6"/>
  <c r="AN66" i="6"/>
  <c r="AM66" i="6"/>
  <c r="AL66" i="6"/>
  <c r="AK66" i="6"/>
  <c r="AJ66" i="6"/>
  <c r="AI66" i="6"/>
  <c r="AH66" i="6"/>
  <c r="J66" i="6"/>
  <c r="O66" i="6" s="1"/>
  <c r="I66" i="6"/>
  <c r="N66" i="6" s="1"/>
  <c r="H66" i="6"/>
  <c r="M66" i="6" s="1"/>
  <c r="G66" i="6"/>
  <c r="L66" i="6" s="1"/>
  <c r="F66" i="6"/>
  <c r="E66" i="6"/>
  <c r="AZ66" i="6" s="1"/>
  <c r="BA66" i="6" s="1"/>
  <c r="D66" i="6"/>
  <c r="C66" i="6"/>
  <c r="AX65" i="6"/>
  <c r="AW65" i="6"/>
  <c r="AV65" i="6"/>
  <c r="AU65" i="6"/>
  <c r="AT65" i="6"/>
  <c r="AS65" i="6"/>
  <c r="AR65" i="6"/>
  <c r="AQ65" i="6"/>
  <c r="AP65" i="6"/>
  <c r="AO65" i="6"/>
  <c r="AN65" i="6"/>
  <c r="AM65" i="6"/>
  <c r="AL65" i="6"/>
  <c r="AK65" i="6"/>
  <c r="AJ65" i="6"/>
  <c r="AI65" i="6"/>
  <c r="AH65" i="6"/>
  <c r="J65" i="6"/>
  <c r="O65" i="6" s="1"/>
  <c r="I65" i="6"/>
  <c r="N65" i="6" s="1"/>
  <c r="H65" i="6"/>
  <c r="M65" i="6" s="1"/>
  <c r="G65" i="6"/>
  <c r="L65" i="6" s="1"/>
  <c r="F65" i="6"/>
  <c r="E65" i="6"/>
  <c r="AZ65" i="6" s="1"/>
  <c r="BA65" i="6" s="1"/>
  <c r="D65" i="6"/>
  <c r="C65" i="6"/>
  <c r="AX64" i="6"/>
  <c r="AW64" i="6"/>
  <c r="AV64" i="6"/>
  <c r="AU64" i="6"/>
  <c r="AT64" i="6"/>
  <c r="AS64" i="6"/>
  <c r="AR64" i="6"/>
  <c r="AQ64" i="6"/>
  <c r="AP64" i="6"/>
  <c r="AO64" i="6"/>
  <c r="AN64" i="6"/>
  <c r="AM64" i="6"/>
  <c r="AL64" i="6"/>
  <c r="AK64" i="6"/>
  <c r="AJ64" i="6"/>
  <c r="AI64" i="6"/>
  <c r="AH64" i="6"/>
  <c r="J64" i="6"/>
  <c r="O64" i="6" s="1"/>
  <c r="I64" i="6"/>
  <c r="N64" i="6" s="1"/>
  <c r="H64" i="6"/>
  <c r="M64" i="6" s="1"/>
  <c r="G64" i="6"/>
  <c r="L64" i="6" s="1"/>
  <c r="F64" i="6"/>
  <c r="E64" i="6"/>
  <c r="AZ64" i="6" s="1"/>
  <c r="BA64" i="6" s="1"/>
  <c r="D64" i="6"/>
  <c r="C64" i="6"/>
  <c r="AX63" i="6"/>
  <c r="AW63" i="6"/>
  <c r="AV63" i="6"/>
  <c r="AU63" i="6"/>
  <c r="AT63" i="6"/>
  <c r="AS63" i="6"/>
  <c r="AR63" i="6"/>
  <c r="AQ63" i="6"/>
  <c r="AP63" i="6"/>
  <c r="AO63" i="6"/>
  <c r="AN63" i="6"/>
  <c r="AM63" i="6"/>
  <c r="AL63" i="6"/>
  <c r="AK63" i="6"/>
  <c r="AJ63" i="6"/>
  <c r="AI63" i="6"/>
  <c r="AH63" i="6"/>
  <c r="J63" i="6"/>
  <c r="O63" i="6" s="1"/>
  <c r="I63" i="6"/>
  <c r="N63" i="6" s="1"/>
  <c r="H63" i="6"/>
  <c r="M63" i="6" s="1"/>
  <c r="G63" i="6"/>
  <c r="L63" i="6" s="1"/>
  <c r="F63" i="6"/>
  <c r="E63" i="6"/>
  <c r="AZ63" i="6" s="1"/>
  <c r="BA63" i="6" s="1"/>
  <c r="D63" i="6"/>
  <c r="C63" i="6"/>
  <c r="AX62" i="6"/>
  <c r="AW62" i="6"/>
  <c r="AV62" i="6"/>
  <c r="AU62" i="6"/>
  <c r="AT62" i="6"/>
  <c r="AS62" i="6"/>
  <c r="AR62" i="6"/>
  <c r="AQ62" i="6"/>
  <c r="AP62" i="6"/>
  <c r="AO62" i="6"/>
  <c r="AN62" i="6"/>
  <c r="AM62" i="6"/>
  <c r="AL62" i="6"/>
  <c r="AK62" i="6"/>
  <c r="AJ62" i="6"/>
  <c r="AI62" i="6"/>
  <c r="AH62" i="6"/>
  <c r="J62" i="6"/>
  <c r="O62" i="6" s="1"/>
  <c r="I62" i="6"/>
  <c r="N62" i="6" s="1"/>
  <c r="H62" i="6"/>
  <c r="M62" i="6" s="1"/>
  <c r="G62" i="6"/>
  <c r="L62" i="6" s="1"/>
  <c r="F62" i="6"/>
  <c r="E62" i="6"/>
  <c r="AZ62" i="6" s="1"/>
  <c r="BA62" i="6" s="1"/>
  <c r="D62" i="6"/>
  <c r="C62" i="6"/>
  <c r="AX61" i="6"/>
  <c r="AW61" i="6"/>
  <c r="AV61" i="6"/>
  <c r="AU61" i="6"/>
  <c r="AT61" i="6"/>
  <c r="AS61" i="6"/>
  <c r="AR61" i="6"/>
  <c r="AQ61" i="6"/>
  <c r="AP61" i="6"/>
  <c r="AO61" i="6"/>
  <c r="AN61" i="6"/>
  <c r="AM61" i="6"/>
  <c r="AL61" i="6"/>
  <c r="AK61" i="6"/>
  <c r="AJ61" i="6"/>
  <c r="AI61" i="6"/>
  <c r="AH61" i="6"/>
  <c r="J61" i="6"/>
  <c r="O61" i="6" s="1"/>
  <c r="I61" i="6"/>
  <c r="N61" i="6" s="1"/>
  <c r="H61" i="6"/>
  <c r="M61" i="6" s="1"/>
  <c r="G61" i="6"/>
  <c r="L61" i="6" s="1"/>
  <c r="F61" i="6"/>
  <c r="E61" i="6"/>
  <c r="AZ61" i="6" s="1"/>
  <c r="BA61" i="6" s="1"/>
  <c r="D61" i="6"/>
  <c r="C61" i="6"/>
  <c r="AX60" i="6"/>
  <c r="AW60" i="6"/>
  <c r="AV60" i="6"/>
  <c r="AU60" i="6"/>
  <c r="AT60" i="6"/>
  <c r="AS60" i="6"/>
  <c r="AR60" i="6"/>
  <c r="AQ60" i="6"/>
  <c r="AP60" i="6"/>
  <c r="AO60" i="6"/>
  <c r="AN60" i="6"/>
  <c r="AM60" i="6"/>
  <c r="AL60" i="6"/>
  <c r="AK60" i="6"/>
  <c r="AJ60" i="6"/>
  <c r="AI60" i="6"/>
  <c r="AH60" i="6"/>
  <c r="J60" i="6"/>
  <c r="O60" i="6" s="1"/>
  <c r="I60" i="6"/>
  <c r="N60" i="6" s="1"/>
  <c r="H60" i="6"/>
  <c r="M60" i="6" s="1"/>
  <c r="G60" i="6"/>
  <c r="L60" i="6" s="1"/>
  <c r="F60" i="6"/>
  <c r="E60" i="6"/>
  <c r="AZ60" i="6" s="1"/>
  <c r="BA60" i="6" s="1"/>
  <c r="D60" i="6"/>
  <c r="C60" i="6"/>
  <c r="AX59" i="6"/>
  <c r="AW59" i="6"/>
  <c r="AV59" i="6"/>
  <c r="AU59" i="6"/>
  <c r="AT59" i="6"/>
  <c r="AS59" i="6"/>
  <c r="AR59" i="6"/>
  <c r="AQ59" i="6"/>
  <c r="AP59" i="6"/>
  <c r="AO59" i="6"/>
  <c r="AN59" i="6"/>
  <c r="AM59" i="6"/>
  <c r="AL59" i="6"/>
  <c r="AK59" i="6"/>
  <c r="AJ59" i="6"/>
  <c r="AI59" i="6"/>
  <c r="AH59" i="6"/>
  <c r="J59" i="6"/>
  <c r="O59" i="6" s="1"/>
  <c r="I59" i="6"/>
  <c r="N59" i="6" s="1"/>
  <c r="H59" i="6"/>
  <c r="M59" i="6" s="1"/>
  <c r="G59" i="6"/>
  <c r="L59" i="6" s="1"/>
  <c r="F59" i="6"/>
  <c r="E59" i="6"/>
  <c r="AZ59" i="6" s="1"/>
  <c r="BA59" i="6" s="1"/>
  <c r="D59" i="6"/>
  <c r="C59" i="6"/>
  <c r="AX58" i="6"/>
  <c r="AW58" i="6"/>
  <c r="AV58" i="6"/>
  <c r="AU58" i="6"/>
  <c r="AT58" i="6"/>
  <c r="AS58" i="6"/>
  <c r="AR58" i="6"/>
  <c r="AQ58" i="6"/>
  <c r="AP58" i="6"/>
  <c r="AO58" i="6"/>
  <c r="AN58" i="6"/>
  <c r="AM58" i="6"/>
  <c r="AL58" i="6"/>
  <c r="AK58" i="6"/>
  <c r="AJ58" i="6"/>
  <c r="AI58" i="6"/>
  <c r="AH58" i="6"/>
  <c r="J58" i="6"/>
  <c r="O58" i="6" s="1"/>
  <c r="I58" i="6"/>
  <c r="N58" i="6" s="1"/>
  <c r="H58" i="6"/>
  <c r="M58" i="6" s="1"/>
  <c r="G58" i="6"/>
  <c r="L58" i="6" s="1"/>
  <c r="F58" i="6"/>
  <c r="E58" i="6"/>
  <c r="AZ58" i="6" s="1"/>
  <c r="BA58" i="6" s="1"/>
  <c r="D58" i="6"/>
  <c r="C58" i="6"/>
  <c r="AX57" i="6"/>
  <c r="AW57" i="6"/>
  <c r="AV57" i="6"/>
  <c r="AU57" i="6"/>
  <c r="AT57" i="6"/>
  <c r="AS57" i="6"/>
  <c r="AR57" i="6"/>
  <c r="AQ57" i="6"/>
  <c r="AP57" i="6"/>
  <c r="AO57" i="6"/>
  <c r="AN57" i="6"/>
  <c r="AM57" i="6"/>
  <c r="AL57" i="6"/>
  <c r="AK57" i="6"/>
  <c r="AJ57" i="6"/>
  <c r="AI57" i="6"/>
  <c r="AH57" i="6"/>
  <c r="J57" i="6"/>
  <c r="O57" i="6" s="1"/>
  <c r="I57" i="6"/>
  <c r="N57" i="6" s="1"/>
  <c r="H57" i="6"/>
  <c r="M57" i="6" s="1"/>
  <c r="G57" i="6"/>
  <c r="L57" i="6" s="1"/>
  <c r="F57" i="6"/>
  <c r="E57" i="6"/>
  <c r="AZ57" i="6" s="1"/>
  <c r="BA57" i="6" s="1"/>
  <c r="D57" i="6"/>
  <c r="C57" i="6"/>
  <c r="AX56" i="6"/>
  <c r="AW56" i="6"/>
  <c r="AV56" i="6"/>
  <c r="AU56" i="6"/>
  <c r="AT56" i="6"/>
  <c r="AS56" i="6"/>
  <c r="AR56" i="6"/>
  <c r="AQ56" i="6"/>
  <c r="AP56" i="6"/>
  <c r="AO56" i="6"/>
  <c r="AN56" i="6"/>
  <c r="AM56" i="6"/>
  <c r="AL56" i="6"/>
  <c r="AK56" i="6"/>
  <c r="AJ56" i="6"/>
  <c r="AI56" i="6"/>
  <c r="AH56" i="6"/>
  <c r="J56" i="6"/>
  <c r="O56" i="6" s="1"/>
  <c r="I56" i="6"/>
  <c r="N56" i="6" s="1"/>
  <c r="H56" i="6"/>
  <c r="M56" i="6" s="1"/>
  <c r="G56" i="6"/>
  <c r="F56" i="6"/>
  <c r="E56" i="6"/>
  <c r="AZ56" i="6" s="1"/>
  <c r="BA56" i="6" s="1"/>
  <c r="D56" i="6"/>
  <c r="C56" i="6"/>
  <c r="AX55" i="6"/>
  <c r="AW55" i="6"/>
  <c r="AV55" i="6"/>
  <c r="AU55" i="6"/>
  <c r="AT55" i="6"/>
  <c r="AS55" i="6"/>
  <c r="AR55" i="6"/>
  <c r="AQ55" i="6"/>
  <c r="AP55" i="6"/>
  <c r="AO55" i="6"/>
  <c r="AN55" i="6"/>
  <c r="AM55" i="6"/>
  <c r="AL55" i="6"/>
  <c r="AK55" i="6"/>
  <c r="AJ55" i="6"/>
  <c r="AI55" i="6"/>
  <c r="AH55" i="6"/>
  <c r="J55" i="6"/>
  <c r="O55" i="6" s="1"/>
  <c r="I55" i="6"/>
  <c r="N55" i="6" s="1"/>
  <c r="H55" i="6"/>
  <c r="M55" i="6" s="1"/>
  <c r="G55" i="6"/>
  <c r="F55" i="6"/>
  <c r="E55" i="6"/>
  <c r="AZ55" i="6" s="1"/>
  <c r="BA55" i="6" s="1"/>
  <c r="D55" i="6"/>
  <c r="C55" i="6"/>
  <c r="AX54" i="6"/>
  <c r="AW54" i="6"/>
  <c r="AV54" i="6"/>
  <c r="AU54" i="6"/>
  <c r="AT54" i="6"/>
  <c r="AS54" i="6"/>
  <c r="AR54" i="6"/>
  <c r="AQ54" i="6"/>
  <c r="AP54" i="6"/>
  <c r="AO54" i="6"/>
  <c r="AN54" i="6"/>
  <c r="AM54" i="6"/>
  <c r="AL54" i="6"/>
  <c r="AK54" i="6"/>
  <c r="AJ54" i="6"/>
  <c r="AI54" i="6"/>
  <c r="AH54" i="6"/>
  <c r="J54" i="6"/>
  <c r="O54" i="6" s="1"/>
  <c r="I54" i="6"/>
  <c r="N54" i="6" s="1"/>
  <c r="H54" i="6"/>
  <c r="M54" i="6" s="1"/>
  <c r="G54" i="6"/>
  <c r="F54" i="6"/>
  <c r="E54" i="6"/>
  <c r="AZ54" i="6" s="1"/>
  <c r="BA54" i="6" s="1"/>
  <c r="D54" i="6"/>
  <c r="C54" i="6"/>
  <c r="AX53" i="6"/>
  <c r="AW53" i="6"/>
  <c r="AV53" i="6"/>
  <c r="AU53" i="6"/>
  <c r="AT53" i="6"/>
  <c r="AS53" i="6"/>
  <c r="AR53" i="6"/>
  <c r="AQ53" i="6"/>
  <c r="AP53" i="6"/>
  <c r="AO53" i="6"/>
  <c r="AN53" i="6"/>
  <c r="AM53" i="6"/>
  <c r="AL53" i="6"/>
  <c r="AK53" i="6"/>
  <c r="AJ53" i="6"/>
  <c r="AI53" i="6"/>
  <c r="AH53" i="6"/>
  <c r="J53" i="6"/>
  <c r="O53" i="6" s="1"/>
  <c r="I53" i="6"/>
  <c r="N53" i="6" s="1"/>
  <c r="H53" i="6"/>
  <c r="M53" i="6" s="1"/>
  <c r="G53" i="6"/>
  <c r="F53" i="6"/>
  <c r="E53" i="6"/>
  <c r="AZ53" i="6" s="1"/>
  <c r="BA53" i="6" s="1"/>
  <c r="D53" i="6"/>
  <c r="C53" i="6"/>
  <c r="AX52" i="6"/>
  <c r="AW52" i="6"/>
  <c r="AV52" i="6"/>
  <c r="AU52" i="6"/>
  <c r="AT52" i="6"/>
  <c r="AS52" i="6"/>
  <c r="AR52" i="6"/>
  <c r="AQ52" i="6"/>
  <c r="AP52" i="6"/>
  <c r="AO52" i="6"/>
  <c r="AN52" i="6"/>
  <c r="AM52" i="6"/>
  <c r="AL52" i="6"/>
  <c r="AK52" i="6"/>
  <c r="AJ52" i="6"/>
  <c r="AI52" i="6"/>
  <c r="AH52" i="6"/>
  <c r="J52" i="6"/>
  <c r="O52" i="6" s="1"/>
  <c r="I52" i="6"/>
  <c r="N52" i="6" s="1"/>
  <c r="H52" i="6"/>
  <c r="M52" i="6" s="1"/>
  <c r="G52" i="6"/>
  <c r="F52" i="6"/>
  <c r="E52" i="6"/>
  <c r="AZ52" i="6" s="1"/>
  <c r="BA52" i="6" s="1"/>
  <c r="D52" i="6"/>
  <c r="C52" i="6"/>
  <c r="AX51" i="6"/>
  <c r="AW51" i="6"/>
  <c r="AV51" i="6"/>
  <c r="AU51" i="6"/>
  <c r="AT51" i="6"/>
  <c r="AS51" i="6"/>
  <c r="AR51" i="6"/>
  <c r="AQ51" i="6"/>
  <c r="AP51" i="6"/>
  <c r="AO51" i="6"/>
  <c r="AN51" i="6"/>
  <c r="AM51" i="6"/>
  <c r="AL51" i="6"/>
  <c r="AK51" i="6"/>
  <c r="AJ51" i="6"/>
  <c r="AI51" i="6"/>
  <c r="AH51" i="6"/>
  <c r="J51" i="6"/>
  <c r="O51" i="6" s="1"/>
  <c r="I51" i="6"/>
  <c r="N51" i="6" s="1"/>
  <c r="H51" i="6"/>
  <c r="M51" i="6" s="1"/>
  <c r="G51" i="6"/>
  <c r="F51" i="6"/>
  <c r="E51" i="6"/>
  <c r="AZ51" i="6" s="1"/>
  <c r="BA51" i="6" s="1"/>
  <c r="D51" i="6"/>
  <c r="C51" i="6"/>
  <c r="AX50" i="6"/>
  <c r="AW50" i="6"/>
  <c r="AV50" i="6"/>
  <c r="AU50" i="6"/>
  <c r="AT50" i="6"/>
  <c r="AS50" i="6"/>
  <c r="AR50" i="6"/>
  <c r="AQ50" i="6"/>
  <c r="AP50" i="6"/>
  <c r="AO50" i="6"/>
  <c r="AN50" i="6"/>
  <c r="AM50" i="6"/>
  <c r="AL50" i="6"/>
  <c r="AK50" i="6"/>
  <c r="AJ50" i="6"/>
  <c r="AI50" i="6"/>
  <c r="AH50" i="6"/>
  <c r="J50" i="6"/>
  <c r="O50" i="6" s="1"/>
  <c r="I50" i="6"/>
  <c r="N50" i="6" s="1"/>
  <c r="H50" i="6"/>
  <c r="M50" i="6" s="1"/>
  <c r="G50" i="6"/>
  <c r="F50" i="6"/>
  <c r="E50" i="6"/>
  <c r="AZ50" i="6" s="1"/>
  <c r="BA50" i="6" s="1"/>
  <c r="D50" i="6"/>
  <c r="C50" i="6"/>
  <c r="AX49" i="6"/>
  <c r="AW49" i="6"/>
  <c r="AV49" i="6"/>
  <c r="AU49" i="6"/>
  <c r="AT49" i="6"/>
  <c r="AS49" i="6"/>
  <c r="AR49" i="6"/>
  <c r="AQ49" i="6"/>
  <c r="AP49" i="6"/>
  <c r="AO49" i="6"/>
  <c r="AN49" i="6"/>
  <c r="AM49" i="6"/>
  <c r="AL49" i="6"/>
  <c r="AK49" i="6"/>
  <c r="AJ49" i="6"/>
  <c r="AI49" i="6"/>
  <c r="AH49" i="6"/>
  <c r="J49" i="6"/>
  <c r="O49" i="6" s="1"/>
  <c r="I49" i="6"/>
  <c r="N49" i="6" s="1"/>
  <c r="H49" i="6"/>
  <c r="M49" i="6" s="1"/>
  <c r="G49" i="6"/>
  <c r="F49" i="6"/>
  <c r="E49" i="6"/>
  <c r="AZ49" i="6" s="1"/>
  <c r="BA49" i="6" s="1"/>
  <c r="D49" i="6"/>
  <c r="C49" i="6"/>
  <c r="AX48" i="6"/>
  <c r="AW48" i="6"/>
  <c r="AV48" i="6"/>
  <c r="AU48" i="6"/>
  <c r="AT48" i="6"/>
  <c r="AS48" i="6"/>
  <c r="AR48" i="6"/>
  <c r="AQ48" i="6"/>
  <c r="AP48" i="6"/>
  <c r="AO48" i="6"/>
  <c r="AN48" i="6"/>
  <c r="AM48" i="6"/>
  <c r="AL48" i="6"/>
  <c r="AK48" i="6"/>
  <c r="AJ48" i="6"/>
  <c r="AI48" i="6"/>
  <c r="AH48" i="6"/>
  <c r="J48" i="6"/>
  <c r="O48" i="6" s="1"/>
  <c r="I48" i="6"/>
  <c r="N48" i="6" s="1"/>
  <c r="H48" i="6"/>
  <c r="M48" i="6" s="1"/>
  <c r="G48" i="6"/>
  <c r="F48" i="6"/>
  <c r="E48" i="6"/>
  <c r="AZ48" i="6" s="1"/>
  <c r="BA48" i="6" s="1"/>
  <c r="D48" i="6"/>
  <c r="C48" i="6"/>
  <c r="AX47" i="6"/>
  <c r="AW47" i="6"/>
  <c r="AV47" i="6"/>
  <c r="AU47" i="6"/>
  <c r="AT47" i="6"/>
  <c r="AS47" i="6"/>
  <c r="AR47" i="6"/>
  <c r="AQ47" i="6"/>
  <c r="AP47" i="6"/>
  <c r="AO47" i="6"/>
  <c r="AN47" i="6"/>
  <c r="AM47" i="6"/>
  <c r="AL47" i="6"/>
  <c r="AK47" i="6"/>
  <c r="AJ47" i="6"/>
  <c r="AI47" i="6"/>
  <c r="AH47" i="6"/>
  <c r="J47" i="6"/>
  <c r="O47" i="6" s="1"/>
  <c r="I47" i="6"/>
  <c r="N47" i="6" s="1"/>
  <c r="H47" i="6"/>
  <c r="M47" i="6" s="1"/>
  <c r="G47" i="6"/>
  <c r="F47" i="6"/>
  <c r="E47" i="6"/>
  <c r="AZ47" i="6" s="1"/>
  <c r="BA47" i="6" s="1"/>
  <c r="D47" i="6"/>
  <c r="C47" i="6"/>
  <c r="AX46" i="6"/>
  <c r="AW46" i="6"/>
  <c r="AV46" i="6"/>
  <c r="AU46" i="6"/>
  <c r="AT46" i="6"/>
  <c r="AS46" i="6"/>
  <c r="AR46" i="6"/>
  <c r="AQ46" i="6"/>
  <c r="AP46" i="6"/>
  <c r="AO46" i="6"/>
  <c r="AN46" i="6"/>
  <c r="AM46" i="6"/>
  <c r="AL46" i="6"/>
  <c r="AK46" i="6"/>
  <c r="AJ46" i="6"/>
  <c r="AI46" i="6"/>
  <c r="AH46" i="6"/>
  <c r="J46" i="6"/>
  <c r="O46" i="6" s="1"/>
  <c r="I46" i="6"/>
  <c r="N46" i="6" s="1"/>
  <c r="H46" i="6"/>
  <c r="M46" i="6" s="1"/>
  <c r="G46" i="6"/>
  <c r="F46" i="6"/>
  <c r="E46" i="6"/>
  <c r="AZ46" i="6" s="1"/>
  <c r="BA46" i="6" s="1"/>
  <c r="D46" i="6"/>
  <c r="C46" i="6"/>
  <c r="AX45" i="6"/>
  <c r="AW45" i="6"/>
  <c r="AV45" i="6"/>
  <c r="AU45" i="6"/>
  <c r="AT45" i="6"/>
  <c r="AS45" i="6"/>
  <c r="AR45" i="6"/>
  <c r="AQ45" i="6"/>
  <c r="AP45" i="6"/>
  <c r="AO45" i="6"/>
  <c r="AN45" i="6"/>
  <c r="AM45" i="6"/>
  <c r="AL45" i="6"/>
  <c r="AK45" i="6"/>
  <c r="AJ45" i="6"/>
  <c r="AI45" i="6"/>
  <c r="AH45" i="6"/>
  <c r="J45" i="6"/>
  <c r="O45" i="6" s="1"/>
  <c r="I45" i="6"/>
  <c r="N45" i="6" s="1"/>
  <c r="H45" i="6"/>
  <c r="M45" i="6" s="1"/>
  <c r="G45" i="6"/>
  <c r="F45" i="6"/>
  <c r="E45" i="6"/>
  <c r="AZ45" i="6" s="1"/>
  <c r="BA45" i="6" s="1"/>
  <c r="D45" i="6"/>
  <c r="C45" i="6"/>
  <c r="AX44" i="6"/>
  <c r="AW44" i="6"/>
  <c r="AV44" i="6"/>
  <c r="AU44" i="6"/>
  <c r="AT44" i="6"/>
  <c r="AS44" i="6"/>
  <c r="AR44" i="6"/>
  <c r="AQ44" i="6"/>
  <c r="AP44" i="6"/>
  <c r="AO44" i="6"/>
  <c r="AN44" i="6"/>
  <c r="AM44" i="6"/>
  <c r="AL44" i="6"/>
  <c r="AK44" i="6"/>
  <c r="AJ44" i="6"/>
  <c r="AI44" i="6"/>
  <c r="AH44" i="6"/>
  <c r="J44" i="6"/>
  <c r="O44" i="6" s="1"/>
  <c r="I44" i="6"/>
  <c r="N44" i="6" s="1"/>
  <c r="H44" i="6"/>
  <c r="M44" i="6" s="1"/>
  <c r="G44" i="6"/>
  <c r="F44" i="6"/>
  <c r="E44" i="6"/>
  <c r="AZ44" i="6" s="1"/>
  <c r="BA44" i="6" s="1"/>
  <c r="D44" i="6"/>
  <c r="C44" i="6"/>
  <c r="AX43" i="6"/>
  <c r="AW43" i="6"/>
  <c r="AV43" i="6"/>
  <c r="AU43" i="6"/>
  <c r="AT43" i="6"/>
  <c r="AS43" i="6"/>
  <c r="AR43" i="6"/>
  <c r="AQ43" i="6"/>
  <c r="AP43" i="6"/>
  <c r="AO43" i="6"/>
  <c r="AN43" i="6"/>
  <c r="AM43" i="6"/>
  <c r="AL43" i="6"/>
  <c r="AK43" i="6"/>
  <c r="AJ43" i="6"/>
  <c r="AI43" i="6"/>
  <c r="AH43" i="6"/>
  <c r="J43" i="6"/>
  <c r="O43" i="6" s="1"/>
  <c r="I43" i="6"/>
  <c r="N43" i="6" s="1"/>
  <c r="H43" i="6"/>
  <c r="M43" i="6" s="1"/>
  <c r="G43" i="6"/>
  <c r="F43" i="6"/>
  <c r="E43" i="6"/>
  <c r="AZ43" i="6" s="1"/>
  <c r="BA43" i="6" s="1"/>
  <c r="D43" i="6"/>
  <c r="C43" i="6"/>
  <c r="AX42" i="6"/>
  <c r="AW42" i="6"/>
  <c r="AV42" i="6"/>
  <c r="AU42" i="6"/>
  <c r="AT42" i="6"/>
  <c r="AS42" i="6"/>
  <c r="AR42" i="6"/>
  <c r="AQ42" i="6"/>
  <c r="AP42" i="6"/>
  <c r="AO42" i="6"/>
  <c r="AN42" i="6"/>
  <c r="AM42" i="6"/>
  <c r="AL42" i="6"/>
  <c r="AK42" i="6"/>
  <c r="AJ42" i="6"/>
  <c r="AI42" i="6"/>
  <c r="AH42" i="6"/>
  <c r="J42" i="6"/>
  <c r="O42" i="6" s="1"/>
  <c r="I42" i="6"/>
  <c r="N42" i="6" s="1"/>
  <c r="H42" i="6"/>
  <c r="M42" i="6" s="1"/>
  <c r="G42" i="6"/>
  <c r="F42" i="6"/>
  <c r="E42" i="6"/>
  <c r="AZ42" i="6" s="1"/>
  <c r="BA42" i="6" s="1"/>
  <c r="D42" i="6"/>
  <c r="C42" i="6"/>
  <c r="AX41" i="6"/>
  <c r="AW41" i="6"/>
  <c r="AV41" i="6"/>
  <c r="AU41" i="6"/>
  <c r="AT41" i="6"/>
  <c r="AS41" i="6"/>
  <c r="AR41" i="6"/>
  <c r="AQ41" i="6"/>
  <c r="AP41" i="6"/>
  <c r="AO41" i="6"/>
  <c r="AN41" i="6"/>
  <c r="AM41" i="6"/>
  <c r="AL41" i="6"/>
  <c r="AK41" i="6"/>
  <c r="AJ41" i="6"/>
  <c r="AI41" i="6"/>
  <c r="AH41" i="6"/>
  <c r="J41" i="6"/>
  <c r="O41" i="6" s="1"/>
  <c r="I41" i="6"/>
  <c r="N41" i="6" s="1"/>
  <c r="H41" i="6"/>
  <c r="M41" i="6" s="1"/>
  <c r="G41" i="6"/>
  <c r="F41" i="6"/>
  <c r="E41" i="6"/>
  <c r="AZ41" i="6" s="1"/>
  <c r="BA41" i="6" s="1"/>
  <c r="D41" i="6"/>
  <c r="C41" i="6"/>
  <c r="AX40" i="6"/>
  <c r="AW40" i="6"/>
  <c r="AV40" i="6"/>
  <c r="AU40" i="6"/>
  <c r="AT40" i="6"/>
  <c r="AS40" i="6"/>
  <c r="AR40" i="6"/>
  <c r="AQ40" i="6"/>
  <c r="AP40" i="6"/>
  <c r="AO40" i="6"/>
  <c r="AN40" i="6"/>
  <c r="AM40" i="6"/>
  <c r="AL40" i="6"/>
  <c r="AK40" i="6"/>
  <c r="AJ40" i="6"/>
  <c r="AI40" i="6"/>
  <c r="AH40" i="6"/>
  <c r="J40" i="6"/>
  <c r="O40" i="6" s="1"/>
  <c r="I40" i="6"/>
  <c r="N40" i="6" s="1"/>
  <c r="H40" i="6"/>
  <c r="M40" i="6" s="1"/>
  <c r="G40" i="6"/>
  <c r="F40" i="6"/>
  <c r="E40" i="6"/>
  <c r="AZ40" i="6" s="1"/>
  <c r="BA40" i="6" s="1"/>
  <c r="D40" i="6"/>
  <c r="C40" i="6"/>
  <c r="AX39" i="6"/>
  <c r="AW39" i="6"/>
  <c r="AV39" i="6"/>
  <c r="AU39" i="6"/>
  <c r="AT39" i="6"/>
  <c r="AS39" i="6"/>
  <c r="AR39" i="6"/>
  <c r="AQ39" i="6"/>
  <c r="AP39" i="6"/>
  <c r="AO39" i="6"/>
  <c r="AN39" i="6"/>
  <c r="AM39" i="6"/>
  <c r="AL39" i="6"/>
  <c r="AK39" i="6"/>
  <c r="AJ39" i="6"/>
  <c r="AI39" i="6"/>
  <c r="AH39" i="6"/>
  <c r="J39" i="6"/>
  <c r="O39" i="6" s="1"/>
  <c r="I39" i="6"/>
  <c r="N39" i="6" s="1"/>
  <c r="H39" i="6"/>
  <c r="M39" i="6" s="1"/>
  <c r="G39" i="6"/>
  <c r="F39" i="6"/>
  <c r="E39" i="6"/>
  <c r="AZ39" i="6" s="1"/>
  <c r="BA39" i="6" s="1"/>
  <c r="D39" i="6"/>
  <c r="C39" i="6"/>
  <c r="AX38" i="6"/>
  <c r="AW38" i="6"/>
  <c r="AV38" i="6"/>
  <c r="AU38" i="6"/>
  <c r="AT38" i="6"/>
  <c r="AS38" i="6"/>
  <c r="AR38" i="6"/>
  <c r="AQ38" i="6"/>
  <c r="AP38" i="6"/>
  <c r="AO38" i="6"/>
  <c r="AN38" i="6"/>
  <c r="AM38" i="6"/>
  <c r="AL38" i="6"/>
  <c r="AK38" i="6"/>
  <c r="AJ38" i="6"/>
  <c r="AI38" i="6"/>
  <c r="AH38" i="6"/>
  <c r="J38" i="6"/>
  <c r="O38" i="6" s="1"/>
  <c r="I38" i="6"/>
  <c r="N38" i="6" s="1"/>
  <c r="H38" i="6"/>
  <c r="M38" i="6" s="1"/>
  <c r="G38" i="6"/>
  <c r="F38" i="6"/>
  <c r="E38" i="6"/>
  <c r="AZ38" i="6" s="1"/>
  <c r="BA38" i="6" s="1"/>
  <c r="D38" i="6"/>
  <c r="C38" i="6"/>
  <c r="AX37" i="6"/>
  <c r="AW37" i="6"/>
  <c r="AV37" i="6"/>
  <c r="AU37" i="6"/>
  <c r="AT37" i="6"/>
  <c r="AS37" i="6"/>
  <c r="AR37" i="6"/>
  <c r="AQ37" i="6"/>
  <c r="AP37" i="6"/>
  <c r="AO37" i="6"/>
  <c r="AN37" i="6"/>
  <c r="AM37" i="6"/>
  <c r="AL37" i="6"/>
  <c r="AK37" i="6"/>
  <c r="AJ37" i="6"/>
  <c r="AI37" i="6"/>
  <c r="AH37" i="6"/>
  <c r="J37" i="6"/>
  <c r="O37" i="6" s="1"/>
  <c r="I37" i="6"/>
  <c r="N37" i="6" s="1"/>
  <c r="H37" i="6"/>
  <c r="M37" i="6" s="1"/>
  <c r="G37" i="6"/>
  <c r="F37" i="6"/>
  <c r="E37" i="6"/>
  <c r="AZ37" i="6" s="1"/>
  <c r="BA37" i="6" s="1"/>
  <c r="D37" i="6"/>
  <c r="C37" i="6"/>
  <c r="AX36" i="6"/>
  <c r="AW36" i="6"/>
  <c r="AV36" i="6"/>
  <c r="AU36" i="6"/>
  <c r="AT36" i="6"/>
  <c r="AS36" i="6"/>
  <c r="AR36" i="6"/>
  <c r="AQ36" i="6"/>
  <c r="AP36" i="6"/>
  <c r="AO36" i="6"/>
  <c r="AN36" i="6"/>
  <c r="AM36" i="6"/>
  <c r="AL36" i="6"/>
  <c r="AK36" i="6"/>
  <c r="AJ36" i="6"/>
  <c r="AI36" i="6"/>
  <c r="AH36" i="6"/>
  <c r="J36" i="6"/>
  <c r="O36" i="6" s="1"/>
  <c r="I36" i="6"/>
  <c r="N36" i="6" s="1"/>
  <c r="H36" i="6"/>
  <c r="M36" i="6" s="1"/>
  <c r="G36" i="6"/>
  <c r="F36" i="6"/>
  <c r="E36" i="6"/>
  <c r="AZ36" i="6" s="1"/>
  <c r="BA36" i="6" s="1"/>
  <c r="D36" i="6"/>
  <c r="C36" i="6"/>
  <c r="AX35" i="6"/>
  <c r="AW35" i="6"/>
  <c r="AV35" i="6"/>
  <c r="AU35" i="6"/>
  <c r="AT35" i="6"/>
  <c r="AS35" i="6"/>
  <c r="AR35" i="6"/>
  <c r="AQ35" i="6"/>
  <c r="AP35" i="6"/>
  <c r="AO35" i="6"/>
  <c r="AN35" i="6"/>
  <c r="AM35" i="6"/>
  <c r="AL35" i="6"/>
  <c r="AK35" i="6"/>
  <c r="AJ35" i="6"/>
  <c r="AI35" i="6"/>
  <c r="AH35" i="6"/>
  <c r="J35" i="6"/>
  <c r="O35" i="6" s="1"/>
  <c r="I35" i="6"/>
  <c r="N35" i="6" s="1"/>
  <c r="H35" i="6"/>
  <c r="M35" i="6" s="1"/>
  <c r="G35" i="6"/>
  <c r="F35" i="6"/>
  <c r="E35" i="6"/>
  <c r="AZ35" i="6" s="1"/>
  <c r="BA35" i="6" s="1"/>
  <c r="D35" i="6"/>
  <c r="C35" i="6"/>
  <c r="AX34" i="6"/>
  <c r="AW34" i="6"/>
  <c r="AV34" i="6"/>
  <c r="AU34" i="6"/>
  <c r="AT34" i="6"/>
  <c r="AS34" i="6"/>
  <c r="AR34" i="6"/>
  <c r="AQ34" i="6"/>
  <c r="AP34" i="6"/>
  <c r="AO34" i="6"/>
  <c r="AN34" i="6"/>
  <c r="AM34" i="6"/>
  <c r="AL34" i="6"/>
  <c r="AK34" i="6"/>
  <c r="AJ34" i="6"/>
  <c r="AI34" i="6"/>
  <c r="AH34" i="6"/>
  <c r="J34" i="6"/>
  <c r="O34" i="6" s="1"/>
  <c r="I34" i="6"/>
  <c r="N34" i="6" s="1"/>
  <c r="H34" i="6"/>
  <c r="M34" i="6" s="1"/>
  <c r="G34" i="6"/>
  <c r="F34" i="6"/>
  <c r="E34" i="6"/>
  <c r="AZ34" i="6" s="1"/>
  <c r="BA34" i="6" s="1"/>
  <c r="D34" i="6"/>
  <c r="C34" i="6"/>
  <c r="AX33" i="6"/>
  <c r="AW33" i="6"/>
  <c r="AV33" i="6"/>
  <c r="AU33" i="6"/>
  <c r="AT33" i="6"/>
  <c r="AS33" i="6"/>
  <c r="AR33" i="6"/>
  <c r="AQ33" i="6"/>
  <c r="AP33" i="6"/>
  <c r="AO33" i="6"/>
  <c r="AN33" i="6"/>
  <c r="AM33" i="6"/>
  <c r="AL33" i="6"/>
  <c r="AK33" i="6"/>
  <c r="AJ33" i="6"/>
  <c r="AI33" i="6"/>
  <c r="AH33" i="6"/>
  <c r="J33" i="6"/>
  <c r="O33" i="6" s="1"/>
  <c r="I33" i="6"/>
  <c r="N33" i="6" s="1"/>
  <c r="H33" i="6"/>
  <c r="M33" i="6" s="1"/>
  <c r="G33" i="6"/>
  <c r="F33" i="6"/>
  <c r="E33" i="6"/>
  <c r="AZ33" i="6" s="1"/>
  <c r="BA33" i="6" s="1"/>
  <c r="D33" i="6"/>
  <c r="C33" i="6"/>
  <c r="AX32" i="6"/>
  <c r="AW32" i="6"/>
  <c r="AV32" i="6"/>
  <c r="AU32" i="6"/>
  <c r="AT32" i="6"/>
  <c r="AS32" i="6"/>
  <c r="AR32" i="6"/>
  <c r="AQ32" i="6"/>
  <c r="AP32" i="6"/>
  <c r="AO32" i="6"/>
  <c r="AN32" i="6"/>
  <c r="AM32" i="6"/>
  <c r="AL32" i="6"/>
  <c r="AK32" i="6"/>
  <c r="AJ32" i="6"/>
  <c r="AI32" i="6"/>
  <c r="AH32" i="6"/>
  <c r="J32" i="6"/>
  <c r="O32" i="6" s="1"/>
  <c r="I32" i="6"/>
  <c r="N32" i="6" s="1"/>
  <c r="H32" i="6"/>
  <c r="M32" i="6" s="1"/>
  <c r="G32" i="6"/>
  <c r="F32" i="6"/>
  <c r="E32" i="6"/>
  <c r="AZ32" i="6" s="1"/>
  <c r="BA32" i="6" s="1"/>
  <c r="D32" i="6"/>
  <c r="C32" i="6"/>
  <c r="AX31" i="6"/>
  <c r="AW31" i="6"/>
  <c r="AV31" i="6"/>
  <c r="AU31" i="6"/>
  <c r="AT31" i="6"/>
  <c r="AS31" i="6"/>
  <c r="AR31" i="6"/>
  <c r="AQ31" i="6"/>
  <c r="AP31" i="6"/>
  <c r="AO31" i="6"/>
  <c r="AN31" i="6"/>
  <c r="AM31" i="6"/>
  <c r="AL31" i="6"/>
  <c r="AK31" i="6"/>
  <c r="AJ31" i="6"/>
  <c r="AI31" i="6"/>
  <c r="AH31" i="6"/>
  <c r="J31" i="6"/>
  <c r="O31" i="6" s="1"/>
  <c r="I31" i="6"/>
  <c r="N31" i="6" s="1"/>
  <c r="H31" i="6"/>
  <c r="M31" i="6" s="1"/>
  <c r="G31" i="6"/>
  <c r="F31" i="6"/>
  <c r="E31" i="6"/>
  <c r="AZ31" i="6" s="1"/>
  <c r="BA31" i="6" s="1"/>
  <c r="D31" i="6"/>
  <c r="C31" i="6"/>
  <c r="AX30" i="6"/>
  <c r="AW30" i="6"/>
  <c r="AV30" i="6"/>
  <c r="AU30" i="6"/>
  <c r="AT30" i="6"/>
  <c r="AS30" i="6"/>
  <c r="AR30" i="6"/>
  <c r="AQ30" i="6"/>
  <c r="AP30" i="6"/>
  <c r="AO30" i="6"/>
  <c r="AN30" i="6"/>
  <c r="AM30" i="6"/>
  <c r="AL30" i="6"/>
  <c r="AK30" i="6"/>
  <c r="AJ30" i="6"/>
  <c r="AI30" i="6"/>
  <c r="AH30" i="6"/>
  <c r="J30" i="6"/>
  <c r="O30" i="6" s="1"/>
  <c r="I30" i="6"/>
  <c r="N30" i="6" s="1"/>
  <c r="H30" i="6"/>
  <c r="M30" i="6" s="1"/>
  <c r="G30" i="6"/>
  <c r="F30" i="6"/>
  <c r="E30" i="6"/>
  <c r="AZ30" i="6" s="1"/>
  <c r="BA30" i="6" s="1"/>
  <c r="D30" i="6"/>
  <c r="C30" i="6"/>
  <c r="AX29" i="6"/>
  <c r="AW29" i="6"/>
  <c r="AV29" i="6"/>
  <c r="AU29" i="6"/>
  <c r="AT29" i="6"/>
  <c r="AS29" i="6"/>
  <c r="AR29" i="6"/>
  <c r="AQ29" i="6"/>
  <c r="AP29" i="6"/>
  <c r="AO29" i="6"/>
  <c r="AN29" i="6"/>
  <c r="AM29" i="6"/>
  <c r="AL29" i="6"/>
  <c r="AK29" i="6"/>
  <c r="AJ29" i="6"/>
  <c r="AI29" i="6"/>
  <c r="AH29" i="6"/>
  <c r="J29" i="6"/>
  <c r="O29" i="6" s="1"/>
  <c r="I29" i="6"/>
  <c r="N29" i="6" s="1"/>
  <c r="H29" i="6"/>
  <c r="M29" i="6" s="1"/>
  <c r="G29" i="6"/>
  <c r="F29" i="6"/>
  <c r="E29" i="6"/>
  <c r="AZ29" i="6" s="1"/>
  <c r="BA29" i="6" s="1"/>
  <c r="D29" i="6"/>
  <c r="C29" i="6"/>
  <c r="AX28" i="6"/>
  <c r="AW28" i="6"/>
  <c r="AV28" i="6"/>
  <c r="AU28" i="6"/>
  <c r="AT28" i="6"/>
  <c r="AS28" i="6"/>
  <c r="AR28" i="6"/>
  <c r="AQ28" i="6"/>
  <c r="AP28" i="6"/>
  <c r="AO28" i="6"/>
  <c r="AN28" i="6"/>
  <c r="AM28" i="6"/>
  <c r="AL28" i="6"/>
  <c r="AK28" i="6"/>
  <c r="AJ28" i="6"/>
  <c r="AI28" i="6"/>
  <c r="AH28" i="6"/>
  <c r="J28" i="6"/>
  <c r="O28" i="6" s="1"/>
  <c r="I28" i="6"/>
  <c r="N28" i="6" s="1"/>
  <c r="H28" i="6"/>
  <c r="M28" i="6" s="1"/>
  <c r="G28" i="6"/>
  <c r="F28" i="6"/>
  <c r="E28" i="6"/>
  <c r="AZ28" i="6" s="1"/>
  <c r="BA28" i="6" s="1"/>
  <c r="D28" i="6"/>
  <c r="C28" i="6"/>
  <c r="AX27" i="6"/>
  <c r="AW27" i="6"/>
  <c r="AV27" i="6"/>
  <c r="AU27" i="6"/>
  <c r="AT27" i="6"/>
  <c r="AS27" i="6"/>
  <c r="AR27" i="6"/>
  <c r="AQ27" i="6"/>
  <c r="AP27" i="6"/>
  <c r="AO27" i="6"/>
  <c r="AN27" i="6"/>
  <c r="AM27" i="6"/>
  <c r="AL27" i="6"/>
  <c r="AK27" i="6"/>
  <c r="AJ27" i="6"/>
  <c r="AI27" i="6"/>
  <c r="AH27" i="6"/>
  <c r="J27" i="6"/>
  <c r="O27" i="6" s="1"/>
  <c r="I27" i="6"/>
  <c r="N27" i="6" s="1"/>
  <c r="H27" i="6"/>
  <c r="M27" i="6" s="1"/>
  <c r="G27" i="6"/>
  <c r="F27" i="6"/>
  <c r="E27" i="6"/>
  <c r="AZ27" i="6" s="1"/>
  <c r="BA27" i="6" s="1"/>
  <c r="D27" i="6"/>
  <c r="C27" i="6"/>
  <c r="AX26" i="6"/>
  <c r="AW26" i="6"/>
  <c r="AV26" i="6"/>
  <c r="AU26" i="6"/>
  <c r="AT26" i="6"/>
  <c r="AS26" i="6"/>
  <c r="AR26" i="6"/>
  <c r="AQ26" i="6"/>
  <c r="AP26" i="6"/>
  <c r="AO26" i="6"/>
  <c r="AN26" i="6"/>
  <c r="AM26" i="6"/>
  <c r="AL26" i="6"/>
  <c r="AK26" i="6"/>
  <c r="AJ26" i="6"/>
  <c r="AI26" i="6"/>
  <c r="AH26" i="6"/>
  <c r="J26" i="6"/>
  <c r="O26" i="6" s="1"/>
  <c r="I26" i="6"/>
  <c r="N26" i="6" s="1"/>
  <c r="H26" i="6"/>
  <c r="M26" i="6" s="1"/>
  <c r="G26" i="6"/>
  <c r="F26" i="6"/>
  <c r="E26" i="6"/>
  <c r="AZ26" i="6" s="1"/>
  <c r="BA26" i="6" s="1"/>
  <c r="D26" i="6"/>
  <c r="C26" i="6"/>
  <c r="AX25" i="6"/>
  <c r="AW25" i="6"/>
  <c r="AV25" i="6"/>
  <c r="AU25" i="6"/>
  <c r="AT25" i="6"/>
  <c r="AS25" i="6"/>
  <c r="AR25" i="6"/>
  <c r="AQ25" i="6"/>
  <c r="AP25" i="6"/>
  <c r="AO25" i="6"/>
  <c r="AN25" i="6"/>
  <c r="AM25" i="6"/>
  <c r="AL25" i="6"/>
  <c r="AK25" i="6"/>
  <c r="AJ25" i="6"/>
  <c r="AI25" i="6"/>
  <c r="AH25" i="6"/>
  <c r="J25" i="6"/>
  <c r="O25" i="6" s="1"/>
  <c r="I25" i="6"/>
  <c r="N25" i="6" s="1"/>
  <c r="H25" i="6"/>
  <c r="M25" i="6" s="1"/>
  <c r="G25" i="6"/>
  <c r="F25" i="6"/>
  <c r="E25" i="6"/>
  <c r="AZ25" i="6" s="1"/>
  <c r="BA25" i="6" s="1"/>
  <c r="D25" i="6"/>
  <c r="C25" i="6"/>
  <c r="AX24" i="6"/>
  <c r="AW24" i="6"/>
  <c r="AV24" i="6"/>
  <c r="AU24" i="6"/>
  <c r="AT24" i="6"/>
  <c r="AS24" i="6"/>
  <c r="AR24" i="6"/>
  <c r="AQ24" i="6"/>
  <c r="AP24" i="6"/>
  <c r="AO24" i="6"/>
  <c r="AN24" i="6"/>
  <c r="AM24" i="6"/>
  <c r="AL24" i="6"/>
  <c r="AK24" i="6"/>
  <c r="AJ24" i="6"/>
  <c r="AI24" i="6"/>
  <c r="AH24" i="6"/>
  <c r="J24" i="6"/>
  <c r="O24" i="6" s="1"/>
  <c r="I24" i="6"/>
  <c r="N24" i="6" s="1"/>
  <c r="H24" i="6"/>
  <c r="M24" i="6" s="1"/>
  <c r="G24" i="6"/>
  <c r="F24" i="6"/>
  <c r="E24" i="6"/>
  <c r="AZ24" i="6" s="1"/>
  <c r="BA24" i="6" s="1"/>
  <c r="D24" i="6"/>
  <c r="C24" i="6"/>
  <c r="AX23" i="6"/>
  <c r="AW23" i="6"/>
  <c r="AV23" i="6"/>
  <c r="AU23" i="6"/>
  <c r="AT23" i="6"/>
  <c r="AS23" i="6"/>
  <c r="AR23" i="6"/>
  <c r="AQ23" i="6"/>
  <c r="AP23" i="6"/>
  <c r="AO23" i="6"/>
  <c r="AN23" i="6"/>
  <c r="AM23" i="6"/>
  <c r="AL23" i="6"/>
  <c r="AK23" i="6"/>
  <c r="AJ23" i="6"/>
  <c r="AI23" i="6"/>
  <c r="AH23" i="6"/>
  <c r="J23" i="6"/>
  <c r="O23" i="6" s="1"/>
  <c r="I23" i="6"/>
  <c r="N23" i="6" s="1"/>
  <c r="H23" i="6"/>
  <c r="M23" i="6" s="1"/>
  <c r="G23" i="6"/>
  <c r="F23" i="6"/>
  <c r="E23" i="6"/>
  <c r="AZ23" i="6" s="1"/>
  <c r="BA23" i="6" s="1"/>
  <c r="D23" i="6"/>
  <c r="C23" i="6"/>
  <c r="AX22" i="6"/>
  <c r="AW22" i="6"/>
  <c r="AV22" i="6"/>
  <c r="AU22" i="6"/>
  <c r="AT22" i="6"/>
  <c r="AS22" i="6"/>
  <c r="AR22" i="6"/>
  <c r="AQ22" i="6"/>
  <c r="AP22" i="6"/>
  <c r="AO22" i="6"/>
  <c r="AN22" i="6"/>
  <c r="AM22" i="6"/>
  <c r="AL22" i="6"/>
  <c r="AK22" i="6"/>
  <c r="AJ22" i="6"/>
  <c r="AI22" i="6"/>
  <c r="AH22" i="6"/>
  <c r="J22" i="6"/>
  <c r="O22" i="6" s="1"/>
  <c r="I22" i="6"/>
  <c r="N22" i="6" s="1"/>
  <c r="H22" i="6"/>
  <c r="M22" i="6" s="1"/>
  <c r="G22" i="6"/>
  <c r="F22" i="6"/>
  <c r="E22" i="6"/>
  <c r="AZ22" i="6" s="1"/>
  <c r="BA22" i="6" s="1"/>
  <c r="D22" i="6"/>
  <c r="C22" i="6"/>
  <c r="AX21" i="6"/>
  <c r="AW21" i="6"/>
  <c r="AV21" i="6"/>
  <c r="AU21" i="6"/>
  <c r="AT21" i="6"/>
  <c r="AS21" i="6"/>
  <c r="AR21" i="6"/>
  <c r="AQ21" i="6"/>
  <c r="AP21" i="6"/>
  <c r="AO21" i="6"/>
  <c r="AN21" i="6"/>
  <c r="AM21" i="6"/>
  <c r="AL21" i="6"/>
  <c r="AK21" i="6"/>
  <c r="AJ21" i="6"/>
  <c r="AI21" i="6"/>
  <c r="AH21" i="6"/>
  <c r="J21" i="6"/>
  <c r="O21" i="6" s="1"/>
  <c r="I21" i="6"/>
  <c r="N21" i="6" s="1"/>
  <c r="H21" i="6"/>
  <c r="M21" i="6" s="1"/>
  <c r="G21" i="6"/>
  <c r="F21" i="6"/>
  <c r="E21" i="6"/>
  <c r="AZ21" i="6" s="1"/>
  <c r="BA21" i="6" s="1"/>
  <c r="D21" i="6"/>
  <c r="C21" i="6"/>
  <c r="AX20" i="6"/>
  <c r="AW20" i="6"/>
  <c r="AV20" i="6"/>
  <c r="AU20" i="6"/>
  <c r="AT20" i="6"/>
  <c r="AS20" i="6"/>
  <c r="AR20" i="6"/>
  <c r="AQ20" i="6"/>
  <c r="AP20" i="6"/>
  <c r="AO20" i="6"/>
  <c r="AN20" i="6"/>
  <c r="AM20" i="6"/>
  <c r="AL20" i="6"/>
  <c r="AK20" i="6"/>
  <c r="AJ20" i="6"/>
  <c r="AI20" i="6"/>
  <c r="AH20" i="6"/>
  <c r="J20" i="6"/>
  <c r="O20" i="6" s="1"/>
  <c r="I20" i="6"/>
  <c r="N20" i="6" s="1"/>
  <c r="H20" i="6"/>
  <c r="M20" i="6" s="1"/>
  <c r="G20" i="6"/>
  <c r="F20" i="6"/>
  <c r="E20" i="6"/>
  <c r="AZ20" i="6" s="1"/>
  <c r="BA20" i="6" s="1"/>
  <c r="D20" i="6"/>
  <c r="C20" i="6"/>
  <c r="AX19" i="6"/>
  <c r="AW19" i="6"/>
  <c r="AV19" i="6"/>
  <c r="AU19" i="6"/>
  <c r="AT19" i="6"/>
  <c r="AS19" i="6"/>
  <c r="AR19" i="6"/>
  <c r="AQ19" i="6"/>
  <c r="AP19" i="6"/>
  <c r="AO19" i="6"/>
  <c r="AN19" i="6"/>
  <c r="AM19" i="6"/>
  <c r="AL19" i="6"/>
  <c r="AK19" i="6"/>
  <c r="AJ19" i="6"/>
  <c r="AI19" i="6"/>
  <c r="AH19" i="6"/>
  <c r="J19" i="6"/>
  <c r="O19" i="6" s="1"/>
  <c r="I19" i="6"/>
  <c r="N19" i="6" s="1"/>
  <c r="H19" i="6"/>
  <c r="M19" i="6" s="1"/>
  <c r="G19" i="6"/>
  <c r="F19" i="6"/>
  <c r="E19" i="6"/>
  <c r="AZ19" i="6" s="1"/>
  <c r="BA19" i="6" s="1"/>
  <c r="D19" i="6"/>
  <c r="C19" i="6"/>
  <c r="AX18" i="6"/>
  <c r="AW18" i="6"/>
  <c r="AV18" i="6"/>
  <c r="AU18" i="6"/>
  <c r="AT18" i="6"/>
  <c r="AS18" i="6"/>
  <c r="AR18" i="6"/>
  <c r="AQ18" i="6"/>
  <c r="AP18" i="6"/>
  <c r="AO18" i="6"/>
  <c r="AN18" i="6"/>
  <c r="AM18" i="6"/>
  <c r="AL18" i="6"/>
  <c r="AK18" i="6"/>
  <c r="AJ18" i="6"/>
  <c r="AI18" i="6"/>
  <c r="AH18" i="6"/>
  <c r="J18" i="6"/>
  <c r="O18" i="6" s="1"/>
  <c r="I18" i="6"/>
  <c r="N18" i="6" s="1"/>
  <c r="H18" i="6"/>
  <c r="M18" i="6" s="1"/>
  <c r="G18" i="6"/>
  <c r="F18" i="6"/>
  <c r="E18" i="6"/>
  <c r="AZ18" i="6" s="1"/>
  <c r="BA18" i="6" s="1"/>
  <c r="D18" i="6"/>
  <c r="C18" i="6"/>
  <c r="AX17" i="6"/>
  <c r="AW17" i="6"/>
  <c r="AV17" i="6"/>
  <c r="AU17" i="6"/>
  <c r="AT17" i="6"/>
  <c r="AS17" i="6"/>
  <c r="AR17" i="6"/>
  <c r="AQ17" i="6"/>
  <c r="AP17" i="6"/>
  <c r="AO17" i="6"/>
  <c r="AN17" i="6"/>
  <c r="AM17" i="6"/>
  <c r="AL17" i="6"/>
  <c r="AK17" i="6"/>
  <c r="AJ17" i="6"/>
  <c r="AI17" i="6"/>
  <c r="AH17" i="6"/>
  <c r="J17" i="6"/>
  <c r="O17" i="6" s="1"/>
  <c r="I17" i="6"/>
  <c r="N17" i="6" s="1"/>
  <c r="H17" i="6"/>
  <c r="M17" i="6" s="1"/>
  <c r="G17" i="6"/>
  <c r="F17" i="6"/>
  <c r="E17" i="6"/>
  <c r="AZ17" i="6" s="1"/>
  <c r="BA17" i="6" s="1"/>
  <c r="D17" i="6"/>
  <c r="C17" i="6"/>
  <c r="AX16" i="6"/>
  <c r="AW16" i="6"/>
  <c r="AV16" i="6"/>
  <c r="AU16" i="6"/>
  <c r="AT16" i="6"/>
  <c r="AS16" i="6"/>
  <c r="AR16" i="6"/>
  <c r="AQ16" i="6"/>
  <c r="AP16" i="6"/>
  <c r="AO16" i="6"/>
  <c r="AN16" i="6"/>
  <c r="AM16" i="6"/>
  <c r="AL16" i="6"/>
  <c r="AK16" i="6"/>
  <c r="AJ16" i="6"/>
  <c r="AI16" i="6"/>
  <c r="AH16" i="6"/>
  <c r="J16" i="6"/>
  <c r="O16" i="6" s="1"/>
  <c r="I16" i="6"/>
  <c r="N16" i="6" s="1"/>
  <c r="H16" i="6"/>
  <c r="M16" i="6" s="1"/>
  <c r="G16" i="6"/>
  <c r="F16" i="6"/>
  <c r="E16" i="6"/>
  <c r="AZ16" i="6" s="1"/>
  <c r="BA16" i="6" s="1"/>
  <c r="D16" i="6"/>
  <c r="C16" i="6"/>
  <c r="AX15" i="6"/>
  <c r="AW15" i="6"/>
  <c r="AV15" i="6"/>
  <c r="AU15" i="6"/>
  <c r="AT15" i="6"/>
  <c r="AS15" i="6"/>
  <c r="AR15" i="6"/>
  <c r="AQ15" i="6"/>
  <c r="AP15" i="6"/>
  <c r="AO15" i="6"/>
  <c r="AN15" i="6"/>
  <c r="AM15" i="6"/>
  <c r="AL15" i="6"/>
  <c r="AK15" i="6"/>
  <c r="AJ15" i="6"/>
  <c r="AI15" i="6"/>
  <c r="AH15" i="6"/>
  <c r="J15" i="6"/>
  <c r="O15" i="6" s="1"/>
  <c r="I15" i="6"/>
  <c r="N15" i="6" s="1"/>
  <c r="H15" i="6"/>
  <c r="M15" i="6" s="1"/>
  <c r="G15" i="6"/>
  <c r="F15" i="6"/>
  <c r="E15" i="6"/>
  <c r="AZ15" i="6" s="1"/>
  <c r="BA15" i="6" s="1"/>
  <c r="D15" i="6"/>
  <c r="C15" i="6"/>
  <c r="B15" i="6"/>
  <c r="AX14" i="6"/>
  <c r="AW14" i="6"/>
  <c r="AV14" i="6"/>
  <c r="AU14" i="6"/>
  <c r="AT14" i="6"/>
  <c r="AS14" i="6"/>
  <c r="AR14" i="6"/>
  <c r="AQ14" i="6"/>
  <c r="AP14" i="6"/>
  <c r="AO14" i="6"/>
  <c r="AN14" i="6"/>
  <c r="AM14" i="6"/>
  <c r="AL14" i="6"/>
  <c r="AK14" i="6"/>
  <c r="AJ14" i="6"/>
  <c r="AI14" i="6"/>
  <c r="AH14" i="6"/>
  <c r="J14" i="6"/>
  <c r="O14" i="6" s="1"/>
  <c r="I14" i="6"/>
  <c r="N14" i="6" s="1"/>
  <c r="H14" i="6"/>
  <c r="M14" i="6" s="1"/>
  <c r="G14" i="6"/>
  <c r="F14" i="6"/>
  <c r="E14" i="6"/>
  <c r="AZ14" i="6" s="1"/>
  <c r="BA14" i="6" s="1"/>
  <c r="D14" i="6"/>
  <c r="C14" i="6"/>
  <c r="B14" i="6"/>
  <c r="AX13" i="6"/>
  <c r="AW13" i="6"/>
  <c r="AV13" i="6"/>
  <c r="AU13" i="6"/>
  <c r="AT13" i="6"/>
  <c r="AS13" i="6"/>
  <c r="AR13" i="6"/>
  <c r="AQ13" i="6"/>
  <c r="AP13" i="6"/>
  <c r="AO13" i="6"/>
  <c r="AN13" i="6"/>
  <c r="AM13" i="6"/>
  <c r="AL13" i="6"/>
  <c r="AK13" i="6"/>
  <c r="AJ13" i="6"/>
  <c r="AI13" i="6"/>
  <c r="AH13" i="6"/>
  <c r="J13" i="6"/>
  <c r="O13" i="6" s="1"/>
  <c r="I13" i="6"/>
  <c r="N13" i="6" s="1"/>
  <c r="H13" i="6"/>
  <c r="M13" i="6" s="1"/>
  <c r="G13" i="6"/>
  <c r="F13" i="6"/>
  <c r="E13" i="6"/>
  <c r="AZ13" i="6" s="1"/>
  <c r="BA13" i="6" s="1"/>
  <c r="D13" i="6"/>
  <c r="C13" i="6"/>
  <c r="B13" i="6"/>
  <c r="AX12" i="6"/>
  <c r="AW12" i="6"/>
  <c r="AV12" i="6"/>
  <c r="AU12" i="6"/>
  <c r="AT12" i="6"/>
  <c r="AS12" i="6"/>
  <c r="AR12" i="6"/>
  <c r="AQ12" i="6"/>
  <c r="AP12" i="6"/>
  <c r="AO12" i="6"/>
  <c r="AN12" i="6"/>
  <c r="AM12" i="6"/>
  <c r="AL12" i="6"/>
  <c r="AK12" i="6"/>
  <c r="AJ12" i="6"/>
  <c r="AI12" i="6"/>
  <c r="AH12" i="6"/>
  <c r="J12" i="6"/>
  <c r="O12" i="6" s="1"/>
  <c r="I12" i="6"/>
  <c r="N12" i="6" s="1"/>
  <c r="H12" i="6"/>
  <c r="M12" i="6" s="1"/>
  <c r="G12" i="6"/>
  <c r="F12" i="6"/>
  <c r="E12" i="6"/>
  <c r="AZ12" i="6" s="1"/>
  <c r="BA12" i="6" s="1"/>
  <c r="D12" i="6"/>
  <c r="C12" i="6"/>
  <c r="B12" i="6"/>
  <c r="AX11" i="6"/>
  <c r="AW11" i="6"/>
  <c r="AV11" i="6"/>
  <c r="AU11" i="6"/>
  <c r="AT11" i="6"/>
  <c r="AS11" i="6"/>
  <c r="AR11" i="6"/>
  <c r="AQ11" i="6"/>
  <c r="AP11" i="6"/>
  <c r="AO11" i="6"/>
  <c r="AN11" i="6"/>
  <c r="AM11" i="6"/>
  <c r="AL11" i="6"/>
  <c r="AK11" i="6"/>
  <c r="AJ11" i="6"/>
  <c r="AI11" i="6"/>
  <c r="AH11" i="6"/>
  <c r="J11" i="6"/>
  <c r="O11" i="6" s="1"/>
  <c r="I11" i="6"/>
  <c r="N11" i="6" s="1"/>
  <c r="H11" i="6"/>
  <c r="M11" i="6" s="1"/>
  <c r="G11" i="6"/>
  <c r="F11" i="6"/>
  <c r="E11" i="6"/>
  <c r="D11" i="6"/>
  <c r="C11" i="6"/>
  <c r="B11" i="6"/>
  <c r="K209" i="47"/>
  <c r="AF209" i="6" s="1"/>
  <c r="D209" i="47"/>
  <c r="C209" i="47"/>
  <c r="K208" i="47"/>
  <c r="AF208" i="6" s="1"/>
  <c r="D208" i="47"/>
  <c r="C208" i="47"/>
  <c r="K207" i="47"/>
  <c r="AF207" i="6" s="1"/>
  <c r="D207" i="47"/>
  <c r="C207" i="47"/>
  <c r="K206" i="47"/>
  <c r="AF206" i="6" s="1"/>
  <c r="D206" i="47"/>
  <c r="C206" i="47"/>
  <c r="K205" i="47"/>
  <c r="AF205" i="6" s="1"/>
  <c r="D205" i="47"/>
  <c r="C205" i="47"/>
  <c r="K204" i="47"/>
  <c r="AF204" i="6" s="1"/>
  <c r="D204" i="47"/>
  <c r="C204" i="47"/>
  <c r="K203" i="47"/>
  <c r="AF203" i="6" s="1"/>
  <c r="D203" i="47"/>
  <c r="C203" i="47"/>
  <c r="K202" i="47"/>
  <c r="AF202" i="6" s="1"/>
  <c r="D202" i="47"/>
  <c r="C202" i="47"/>
  <c r="K201" i="47"/>
  <c r="AF201" i="6" s="1"/>
  <c r="D201" i="47"/>
  <c r="C201" i="47"/>
  <c r="K200" i="47"/>
  <c r="AF200" i="6" s="1"/>
  <c r="D200" i="47"/>
  <c r="C200" i="47"/>
  <c r="K199" i="47"/>
  <c r="AF199" i="6" s="1"/>
  <c r="D199" i="47"/>
  <c r="C199" i="47"/>
  <c r="K198" i="47"/>
  <c r="AF198" i="6" s="1"/>
  <c r="D198" i="47"/>
  <c r="C198" i="47"/>
  <c r="K197" i="47"/>
  <c r="AF197" i="6" s="1"/>
  <c r="D197" i="47"/>
  <c r="C197" i="47"/>
  <c r="K196" i="47"/>
  <c r="AF196" i="6" s="1"/>
  <c r="D196" i="47"/>
  <c r="C196" i="47"/>
  <c r="K195" i="47"/>
  <c r="AF195" i="6" s="1"/>
  <c r="D195" i="47"/>
  <c r="C195" i="47"/>
  <c r="K194" i="47"/>
  <c r="AF194" i="6" s="1"/>
  <c r="D194" i="47"/>
  <c r="C194" i="47"/>
  <c r="K193" i="47"/>
  <c r="AF193" i="6" s="1"/>
  <c r="D193" i="47"/>
  <c r="C193" i="47"/>
  <c r="K192" i="47"/>
  <c r="AF192" i="6" s="1"/>
  <c r="D192" i="47"/>
  <c r="C192" i="47"/>
  <c r="K191" i="47"/>
  <c r="AF191" i="6" s="1"/>
  <c r="D191" i="47"/>
  <c r="C191" i="47"/>
  <c r="K190" i="47"/>
  <c r="AF190" i="6" s="1"/>
  <c r="D190" i="47"/>
  <c r="C190" i="47"/>
  <c r="K189" i="47"/>
  <c r="AF189" i="6" s="1"/>
  <c r="D189" i="47"/>
  <c r="C189" i="47"/>
  <c r="K188" i="47"/>
  <c r="AF188" i="6" s="1"/>
  <c r="D188" i="47"/>
  <c r="C188" i="47"/>
  <c r="K187" i="47"/>
  <c r="AF187" i="6" s="1"/>
  <c r="D187" i="47"/>
  <c r="C187" i="47"/>
  <c r="K186" i="47"/>
  <c r="AF186" i="6" s="1"/>
  <c r="D186" i="47"/>
  <c r="C186" i="47"/>
  <c r="K185" i="47"/>
  <c r="AF185" i="6" s="1"/>
  <c r="D185" i="47"/>
  <c r="C185" i="47"/>
  <c r="K184" i="47"/>
  <c r="AF184" i="6" s="1"/>
  <c r="D184" i="47"/>
  <c r="C184" i="47"/>
  <c r="K183" i="47"/>
  <c r="AF183" i="6" s="1"/>
  <c r="D183" i="47"/>
  <c r="C183" i="47"/>
  <c r="K182" i="47"/>
  <c r="AF182" i="6" s="1"/>
  <c r="D182" i="47"/>
  <c r="C182" i="47"/>
  <c r="K181" i="47"/>
  <c r="AF181" i="6" s="1"/>
  <c r="D181" i="47"/>
  <c r="C181" i="47"/>
  <c r="K180" i="47"/>
  <c r="AF180" i="6" s="1"/>
  <c r="D180" i="47"/>
  <c r="C180" i="47"/>
  <c r="K179" i="47"/>
  <c r="AF179" i="6" s="1"/>
  <c r="D179" i="47"/>
  <c r="C179" i="47"/>
  <c r="K178" i="47"/>
  <c r="AF178" i="6" s="1"/>
  <c r="D178" i="47"/>
  <c r="C178" i="47"/>
  <c r="K177" i="47"/>
  <c r="AF177" i="6" s="1"/>
  <c r="D177" i="47"/>
  <c r="C177" i="47"/>
  <c r="K176" i="47"/>
  <c r="AF176" i="6" s="1"/>
  <c r="D176" i="47"/>
  <c r="C176" i="47"/>
  <c r="K175" i="47"/>
  <c r="AF175" i="6" s="1"/>
  <c r="D175" i="47"/>
  <c r="C175" i="47"/>
  <c r="K174" i="47"/>
  <c r="AF174" i="6" s="1"/>
  <c r="D174" i="47"/>
  <c r="C174" i="47"/>
  <c r="K173" i="47"/>
  <c r="AF173" i="6" s="1"/>
  <c r="D173" i="47"/>
  <c r="C173" i="47"/>
  <c r="K172" i="47"/>
  <c r="AF172" i="6" s="1"/>
  <c r="D172" i="47"/>
  <c r="C172" i="47"/>
  <c r="K171" i="47"/>
  <c r="AF171" i="6" s="1"/>
  <c r="D171" i="47"/>
  <c r="C171" i="47"/>
  <c r="K170" i="47"/>
  <c r="AF170" i="6" s="1"/>
  <c r="D170" i="47"/>
  <c r="C170" i="47"/>
  <c r="K169" i="47"/>
  <c r="AF169" i="6" s="1"/>
  <c r="D169" i="47"/>
  <c r="C169" i="47"/>
  <c r="K168" i="47"/>
  <c r="AF168" i="6" s="1"/>
  <c r="D168" i="47"/>
  <c r="C168" i="47"/>
  <c r="K167" i="47"/>
  <c r="AF167" i="6" s="1"/>
  <c r="D167" i="47"/>
  <c r="C167" i="47"/>
  <c r="K166" i="47"/>
  <c r="AF166" i="6" s="1"/>
  <c r="D166" i="47"/>
  <c r="C166" i="47"/>
  <c r="K165" i="47"/>
  <c r="AF165" i="6" s="1"/>
  <c r="D165" i="47"/>
  <c r="C165" i="47"/>
  <c r="K164" i="47"/>
  <c r="AF164" i="6" s="1"/>
  <c r="D164" i="47"/>
  <c r="C164" i="47"/>
  <c r="K163" i="47"/>
  <c r="AF163" i="6" s="1"/>
  <c r="D163" i="47"/>
  <c r="C163" i="47"/>
  <c r="K162" i="47"/>
  <c r="AF162" i="6" s="1"/>
  <c r="D162" i="47"/>
  <c r="C162" i="47"/>
  <c r="K161" i="47"/>
  <c r="AF161" i="6" s="1"/>
  <c r="D161" i="47"/>
  <c r="C161" i="47"/>
  <c r="K160" i="47"/>
  <c r="AF160" i="6" s="1"/>
  <c r="D160" i="47"/>
  <c r="C160" i="47"/>
  <c r="K159" i="47"/>
  <c r="AF159" i="6" s="1"/>
  <c r="D159" i="47"/>
  <c r="C159" i="47"/>
  <c r="K158" i="47"/>
  <c r="AF158" i="6" s="1"/>
  <c r="D158" i="47"/>
  <c r="C158" i="47"/>
  <c r="K157" i="47"/>
  <c r="AF157" i="6" s="1"/>
  <c r="D157" i="47"/>
  <c r="C157" i="47"/>
  <c r="K156" i="47"/>
  <c r="AF156" i="6" s="1"/>
  <c r="D156" i="47"/>
  <c r="C156" i="47"/>
  <c r="K155" i="47"/>
  <c r="AF155" i="6" s="1"/>
  <c r="D155" i="47"/>
  <c r="C155" i="47"/>
  <c r="K154" i="47"/>
  <c r="AF154" i="6" s="1"/>
  <c r="D154" i="47"/>
  <c r="C154" i="47"/>
  <c r="K153" i="47"/>
  <c r="AF153" i="6" s="1"/>
  <c r="D153" i="47"/>
  <c r="C153" i="47"/>
  <c r="K152" i="47"/>
  <c r="AF152" i="6" s="1"/>
  <c r="D152" i="47"/>
  <c r="C152" i="47"/>
  <c r="K151" i="47"/>
  <c r="AF151" i="6" s="1"/>
  <c r="D151" i="47"/>
  <c r="C151" i="47"/>
  <c r="K150" i="47"/>
  <c r="AF150" i="6" s="1"/>
  <c r="D150" i="47"/>
  <c r="C150" i="47"/>
  <c r="K149" i="47"/>
  <c r="AF149" i="6" s="1"/>
  <c r="D149" i="47"/>
  <c r="C149" i="47"/>
  <c r="K148" i="47"/>
  <c r="AF148" i="6" s="1"/>
  <c r="D148" i="47"/>
  <c r="C148" i="47"/>
  <c r="K147" i="47"/>
  <c r="AF147" i="6" s="1"/>
  <c r="D147" i="47"/>
  <c r="C147" i="47"/>
  <c r="K146" i="47"/>
  <c r="AF146" i="6" s="1"/>
  <c r="D146" i="47"/>
  <c r="C146" i="47"/>
  <c r="K145" i="47"/>
  <c r="AF145" i="6" s="1"/>
  <c r="D145" i="47"/>
  <c r="C145" i="47"/>
  <c r="K144" i="47"/>
  <c r="AF144" i="6" s="1"/>
  <c r="D144" i="47"/>
  <c r="C144" i="47"/>
  <c r="K143" i="47"/>
  <c r="AF143" i="6" s="1"/>
  <c r="D143" i="47"/>
  <c r="C143" i="47"/>
  <c r="K142" i="47"/>
  <c r="AF142" i="6" s="1"/>
  <c r="D142" i="47"/>
  <c r="C142" i="47"/>
  <c r="K141" i="47"/>
  <c r="AF141" i="6" s="1"/>
  <c r="D141" i="47"/>
  <c r="C141" i="47"/>
  <c r="K140" i="47"/>
  <c r="AF140" i="6" s="1"/>
  <c r="D140" i="47"/>
  <c r="C140" i="47"/>
  <c r="K139" i="47"/>
  <c r="AF139" i="6" s="1"/>
  <c r="D139" i="47"/>
  <c r="C139" i="47"/>
  <c r="K138" i="47"/>
  <c r="AF138" i="6" s="1"/>
  <c r="D138" i="47"/>
  <c r="C138" i="47"/>
  <c r="K137" i="47"/>
  <c r="AF137" i="6" s="1"/>
  <c r="D137" i="47"/>
  <c r="C137" i="47"/>
  <c r="K136" i="47"/>
  <c r="AF136" i="6" s="1"/>
  <c r="D136" i="47"/>
  <c r="C136" i="47"/>
  <c r="K135" i="47"/>
  <c r="AF135" i="6" s="1"/>
  <c r="D135" i="47"/>
  <c r="C135" i="47"/>
  <c r="K134" i="47"/>
  <c r="AF134" i="6" s="1"/>
  <c r="D134" i="47"/>
  <c r="C134" i="47"/>
  <c r="K133" i="47"/>
  <c r="AF133" i="6" s="1"/>
  <c r="D133" i="47"/>
  <c r="C133" i="47"/>
  <c r="K132" i="47"/>
  <c r="AF132" i="6" s="1"/>
  <c r="D132" i="47"/>
  <c r="C132" i="47"/>
  <c r="K131" i="47"/>
  <c r="AF131" i="6" s="1"/>
  <c r="D131" i="47"/>
  <c r="C131" i="47"/>
  <c r="K130" i="47"/>
  <c r="AF130" i="6" s="1"/>
  <c r="D130" i="47"/>
  <c r="C130" i="47"/>
  <c r="K129" i="47"/>
  <c r="AF129" i="6" s="1"/>
  <c r="D129" i="47"/>
  <c r="C129" i="47"/>
  <c r="K128" i="47"/>
  <c r="AF128" i="6" s="1"/>
  <c r="D128" i="47"/>
  <c r="C128" i="47"/>
  <c r="K127" i="47"/>
  <c r="AF127" i="6" s="1"/>
  <c r="D127" i="47"/>
  <c r="C127" i="47"/>
  <c r="K126" i="47"/>
  <c r="AF126" i="6" s="1"/>
  <c r="D126" i="47"/>
  <c r="C126" i="47"/>
  <c r="K125" i="47"/>
  <c r="AF125" i="6" s="1"/>
  <c r="D125" i="47"/>
  <c r="C125" i="47"/>
  <c r="K124" i="47"/>
  <c r="AF124" i="6" s="1"/>
  <c r="D124" i="47"/>
  <c r="C124" i="47"/>
  <c r="K123" i="47"/>
  <c r="AF123" i="6" s="1"/>
  <c r="D123" i="47"/>
  <c r="C123" i="47"/>
  <c r="K122" i="47"/>
  <c r="AF122" i="6" s="1"/>
  <c r="D122" i="47"/>
  <c r="C122" i="47"/>
  <c r="K121" i="47"/>
  <c r="AF121" i="6" s="1"/>
  <c r="D121" i="47"/>
  <c r="C121" i="47"/>
  <c r="K120" i="47"/>
  <c r="AF120" i="6" s="1"/>
  <c r="D120" i="47"/>
  <c r="C120" i="47"/>
  <c r="K119" i="47"/>
  <c r="AF119" i="6" s="1"/>
  <c r="D119" i="47"/>
  <c r="C119" i="47"/>
  <c r="K118" i="47"/>
  <c r="AF118" i="6" s="1"/>
  <c r="D118" i="47"/>
  <c r="C118" i="47"/>
  <c r="K117" i="47"/>
  <c r="AF117" i="6" s="1"/>
  <c r="D117" i="47"/>
  <c r="C117" i="47"/>
  <c r="K116" i="47"/>
  <c r="AF116" i="6" s="1"/>
  <c r="D116" i="47"/>
  <c r="C116" i="47"/>
  <c r="K115" i="47"/>
  <c r="AF115" i="6" s="1"/>
  <c r="D115" i="47"/>
  <c r="C115" i="47"/>
  <c r="K114" i="47"/>
  <c r="AF114" i="6" s="1"/>
  <c r="D114" i="47"/>
  <c r="C114" i="47"/>
  <c r="K113" i="47"/>
  <c r="AF113" i="6" s="1"/>
  <c r="D113" i="47"/>
  <c r="C113" i="47"/>
  <c r="K112" i="47"/>
  <c r="AF112" i="6" s="1"/>
  <c r="D112" i="47"/>
  <c r="C112" i="47"/>
  <c r="K111" i="47"/>
  <c r="AF111" i="6" s="1"/>
  <c r="D111" i="47"/>
  <c r="C111" i="47"/>
  <c r="K110" i="47"/>
  <c r="AF110" i="6" s="1"/>
  <c r="D110" i="47"/>
  <c r="C110" i="47"/>
  <c r="K109" i="47"/>
  <c r="AF109" i="6" s="1"/>
  <c r="D109" i="47"/>
  <c r="C109" i="47"/>
  <c r="K108" i="47"/>
  <c r="AF108" i="6" s="1"/>
  <c r="D108" i="47"/>
  <c r="C108" i="47"/>
  <c r="K107" i="47"/>
  <c r="AF107" i="6" s="1"/>
  <c r="D107" i="47"/>
  <c r="C107" i="47"/>
  <c r="K106" i="47"/>
  <c r="AF106" i="6" s="1"/>
  <c r="D106" i="47"/>
  <c r="C106" i="47"/>
  <c r="K105" i="47"/>
  <c r="AF105" i="6" s="1"/>
  <c r="D105" i="47"/>
  <c r="C105" i="47"/>
  <c r="K104" i="47"/>
  <c r="AF104" i="6" s="1"/>
  <c r="D104" i="47"/>
  <c r="C104" i="47"/>
  <c r="K103" i="47"/>
  <c r="AF103" i="6" s="1"/>
  <c r="D103" i="47"/>
  <c r="C103" i="47"/>
  <c r="K102" i="47"/>
  <c r="AF102" i="6" s="1"/>
  <c r="D102" i="47"/>
  <c r="C102" i="47"/>
  <c r="K101" i="47"/>
  <c r="AF101" i="6" s="1"/>
  <c r="D101" i="47"/>
  <c r="C101" i="47"/>
  <c r="K100" i="47"/>
  <c r="AF100" i="6" s="1"/>
  <c r="D100" i="47"/>
  <c r="C100" i="47"/>
  <c r="K99" i="47"/>
  <c r="AF99" i="6" s="1"/>
  <c r="D99" i="47"/>
  <c r="C99" i="47"/>
  <c r="K98" i="47"/>
  <c r="AF98" i="6" s="1"/>
  <c r="D98" i="47"/>
  <c r="C98" i="47"/>
  <c r="K97" i="47"/>
  <c r="AF97" i="6" s="1"/>
  <c r="D97" i="47"/>
  <c r="C97" i="47"/>
  <c r="K96" i="47"/>
  <c r="AF96" i="6" s="1"/>
  <c r="D96" i="47"/>
  <c r="C96" i="47"/>
  <c r="K95" i="47"/>
  <c r="AF95" i="6" s="1"/>
  <c r="D95" i="47"/>
  <c r="C95" i="47"/>
  <c r="K94" i="47"/>
  <c r="AF94" i="6" s="1"/>
  <c r="D94" i="47"/>
  <c r="C94" i="47"/>
  <c r="K93" i="47"/>
  <c r="AF93" i="6" s="1"/>
  <c r="D93" i="47"/>
  <c r="C93" i="47"/>
  <c r="K92" i="47"/>
  <c r="AF92" i="6" s="1"/>
  <c r="D92" i="47"/>
  <c r="C92" i="47"/>
  <c r="K91" i="47"/>
  <c r="AF91" i="6" s="1"/>
  <c r="D91" i="47"/>
  <c r="C91" i="47"/>
  <c r="K90" i="47"/>
  <c r="AF90" i="6" s="1"/>
  <c r="D90" i="47"/>
  <c r="C90" i="47"/>
  <c r="K89" i="47"/>
  <c r="AF89" i="6" s="1"/>
  <c r="D89" i="47"/>
  <c r="C89" i="47"/>
  <c r="K88" i="47"/>
  <c r="AF88" i="6" s="1"/>
  <c r="D88" i="47"/>
  <c r="C88" i="47"/>
  <c r="K87" i="47"/>
  <c r="AF87" i="6" s="1"/>
  <c r="D87" i="47"/>
  <c r="C87" i="47"/>
  <c r="K86" i="47"/>
  <c r="AF86" i="6" s="1"/>
  <c r="D86" i="47"/>
  <c r="C86" i="47"/>
  <c r="K85" i="47"/>
  <c r="AF85" i="6" s="1"/>
  <c r="D85" i="47"/>
  <c r="C85" i="47"/>
  <c r="K84" i="47"/>
  <c r="AF84" i="6" s="1"/>
  <c r="D84" i="47"/>
  <c r="C84" i="47"/>
  <c r="K83" i="47"/>
  <c r="AF83" i="6" s="1"/>
  <c r="D83" i="47"/>
  <c r="C83" i="47"/>
  <c r="K82" i="47"/>
  <c r="AF82" i="6" s="1"/>
  <c r="D82" i="47"/>
  <c r="C82" i="47"/>
  <c r="K81" i="47"/>
  <c r="AF81" i="6" s="1"/>
  <c r="D81" i="47"/>
  <c r="C81" i="47"/>
  <c r="K80" i="47"/>
  <c r="AF80" i="6" s="1"/>
  <c r="D80" i="47"/>
  <c r="C80" i="47"/>
  <c r="K79" i="47"/>
  <c r="AF79" i="6" s="1"/>
  <c r="D79" i="47"/>
  <c r="C79" i="47"/>
  <c r="K78" i="47"/>
  <c r="AF78" i="6" s="1"/>
  <c r="D78" i="47"/>
  <c r="C78" i="47"/>
  <c r="K77" i="47"/>
  <c r="AF77" i="6" s="1"/>
  <c r="D77" i="47"/>
  <c r="C77" i="47"/>
  <c r="K76" i="47"/>
  <c r="AF76" i="6" s="1"/>
  <c r="D76" i="47"/>
  <c r="C76" i="47"/>
  <c r="K75" i="47"/>
  <c r="AF75" i="6" s="1"/>
  <c r="D75" i="47"/>
  <c r="C75" i="47"/>
  <c r="K74" i="47"/>
  <c r="AF74" i="6" s="1"/>
  <c r="D74" i="47"/>
  <c r="C74" i="47"/>
  <c r="K73" i="47"/>
  <c r="AF73" i="6" s="1"/>
  <c r="D73" i="47"/>
  <c r="C73" i="47"/>
  <c r="K72" i="47"/>
  <c r="AF72" i="6" s="1"/>
  <c r="D72" i="47"/>
  <c r="C72" i="47"/>
  <c r="K71" i="47"/>
  <c r="AF71" i="6" s="1"/>
  <c r="D71" i="47"/>
  <c r="C71" i="47"/>
  <c r="K70" i="47"/>
  <c r="AF70" i="6" s="1"/>
  <c r="D70" i="47"/>
  <c r="C70" i="47"/>
  <c r="K69" i="47"/>
  <c r="AF69" i="6" s="1"/>
  <c r="D69" i="47"/>
  <c r="C69" i="47"/>
  <c r="K68" i="47"/>
  <c r="AF68" i="6" s="1"/>
  <c r="D68" i="47"/>
  <c r="C68" i="47"/>
  <c r="K67" i="47"/>
  <c r="AF67" i="6" s="1"/>
  <c r="D67" i="47"/>
  <c r="C67" i="47"/>
  <c r="K66" i="47"/>
  <c r="AF66" i="6" s="1"/>
  <c r="D66" i="47"/>
  <c r="C66" i="47"/>
  <c r="K65" i="47"/>
  <c r="AF65" i="6" s="1"/>
  <c r="D65" i="47"/>
  <c r="C65" i="47"/>
  <c r="K64" i="47"/>
  <c r="AF64" i="6" s="1"/>
  <c r="D64" i="47"/>
  <c r="C64" i="47"/>
  <c r="K63" i="47"/>
  <c r="AF63" i="6" s="1"/>
  <c r="D63" i="47"/>
  <c r="C63" i="47"/>
  <c r="K62" i="47"/>
  <c r="AF62" i="6" s="1"/>
  <c r="D62" i="47"/>
  <c r="C62" i="47"/>
  <c r="K61" i="47"/>
  <c r="AF61" i="6" s="1"/>
  <c r="D61" i="47"/>
  <c r="C61" i="47"/>
  <c r="K60" i="47"/>
  <c r="AF60" i="6" s="1"/>
  <c r="D60" i="47"/>
  <c r="C60" i="47"/>
  <c r="K59" i="47"/>
  <c r="AF59" i="6" s="1"/>
  <c r="D59" i="47"/>
  <c r="C59" i="47"/>
  <c r="K58" i="47"/>
  <c r="AF58" i="6" s="1"/>
  <c r="D58" i="47"/>
  <c r="C58" i="47"/>
  <c r="K57" i="47"/>
  <c r="AF57" i="6" s="1"/>
  <c r="D57" i="47"/>
  <c r="C57" i="47"/>
  <c r="K56" i="47"/>
  <c r="AF56" i="6" s="1"/>
  <c r="D56" i="47"/>
  <c r="C56" i="47"/>
  <c r="K55" i="47"/>
  <c r="AF55" i="6" s="1"/>
  <c r="D55" i="47"/>
  <c r="C55" i="47"/>
  <c r="K54" i="47"/>
  <c r="AF54" i="6" s="1"/>
  <c r="D54" i="47"/>
  <c r="C54" i="47"/>
  <c r="K53" i="47"/>
  <c r="AF53" i="6" s="1"/>
  <c r="D53" i="47"/>
  <c r="C53" i="47"/>
  <c r="K52" i="47"/>
  <c r="AF52" i="6" s="1"/>
  <c r="D52" i="47"/>
  <c r="C52" i="47"/>
  <c r="K51" i="47"/>
  <c r="AF51" i="6" s="1"/>
  <c r="D51" i="47"/>
  <c r="C51" i="47"/>
  <c r="K50" i="47"/>
  <c r="AF50" i="6" s="1"/>
  <c r="D50" i="47"/>
  <c r="C50" i="47"/>
  <c r="K49" i="47"/>
  <c r="AF49" i="6" s="1"/>
  <c r="D49" i="47"/>
  <c r="C49" i="47"/>
  <c r="K48" i="47"/>
  <c r="AF48" i="6" s="1"/>
  <c r="D48" i="47"/>
  <c r="C48" i="47"/>
  <c r="K47" i="47"/>
  <c r="AF47" i="6" s="1"/>
  <c r="D47" i="47"/>
  <c r="C47" i="47"/>
  <c r="K46" i="47"/>
  <c r="AF46" i="6" s="1"/>
  <c r="D46" i="47"/>
  <c r="C46" i="47"/>
  <c r="K45" i="47"/>
  <c r="AF45" i="6" s="1"/>
  <c r="D45" i="47"/>
  <c r="C45" i="47"/>
  <c r="K44" i="47"/>
  <c r="AF44" i="6" s="1"/>
  <c r="D44" i="47"/>
  <c r="C44" i="47"/>
  <c r="K43" i="47"/>
  <c r="AF43" i="6" s="1"/>
  <c r="D43" i="47"/>
  <c r="C43" i="47"/>
  <c r="K42" i="47"/>
  <c r="AF42" i="6" s="1"/>
  <c r="D42" i="47"/>
  <c r="C42" i="47"/>
  <c r="K41" i="47"/>
  <c r="AF41" i="6" s="1"/>
  <c r="D41" i="47"/>
  <c r="C41" i="47"/>
  <c r="K40" i="47"/>
  <c r="AF40" i="6" s="1"/>
  <c r="D40" i="47"/>
  <c r="C40" i="47"/>
  <c r="K39" i="47"/>
  <c r="AF39" i="6" s="1"/>
  <c r="D39" i="47"/>
  <c r="C39" i="47"/>
  <c r="K38" i="47"/>
  <c r="AF38" i="6" s="1"/>
  <c r="D38" i="47"/>
  <c r="C38" i="47"/>
  <c r="K37" i="47"/>
  <c r="AF37" i="6" s="1"/>
  <c r="D37" i="47"/>
  <c r="C37" i="47"/>
  <c r="K36" i="47"/>
  <c r="AF36" i="6" s="1"/>
  <c r="D36" i="47"/>
  <c r="C36" i="47"/>
  <c r="K35" i="47"/>
  <c r="AF35" i="6" s="1"/>
  <c r="D35" i="47"/>
  <c r="C35" i="47"/>
  <c r="K34" i="47"/>
  <c r="AF34" i="6" s="1"/>
  <c r="D34" i="47"/>
  <c r="C34" i="47"/>
  <c r="K33" i="47"/>
  <c r="AF33" i="6" s="1"/>
  <c r="D33" i="47"/>
  <c r="C33" i="47"/>
  <c r="K32" i="47"/>
  <c r="AF32" i="6" s="1"/>
  <c r="D32" i="47"/>
  <c r="C32" i="47"/>
  <c r="K31" i="47"/>
  <c r="AF31" i="6" s="1"/>
  <c r="D31" i="47"/>
  <c r="C31" i="47"/>
  <c r="K30" i="47"/>
  <c r="AF30" i="6" s="1"/>
  <c r="D30" i="47"/>
  <c r="C30" i="47"/>
  <c r="K29" i="47"/>
  <c r="AF29" i="6" s="1"/>
  <c r="D29" i="47"/>
  <c r="C29" i="47"/>
  <c r="K28" i="47"/>
  <c r="AF28" i="6" s="1"/>
  <c r="D28" i="47"/>
  <c r="C28" i="47"/>
  <c r="K27" i="47"/>
  <c r="AF27" i="6" s="1"/>
  <c r="D27" i="47"/>
  <c r="C27" i="47"/>
  <c r="K26" i="47"/>
  <c r="AF26" i="6" s="1"/>
  <c r="D26" i="47"/>
  <c r="C26" i="47"/>
  <c r="K25" i="47"/>
  <c r="AF25" i="6" s="1"/>
  <c r="D25" i="47"/>
  <c r="C25" i="47"/>
  <c r="K24" i="47"/>
  <c r="AF24" i="6" s="1"/>
  <c r="D24" i="47"/>
  <c r="C24" i="47"/>
  <c r="K23" i="47"/>
  <c r="AF23" i="6" s="1"/>
  <c r="D23" i="47"/>
  <c r="C23" i="47"/>
  <c r="K22" i="47"/>
  <c r="AF22" i="6" s="1"/>
  <c r="D22" i="47"/>
  <c r="C22" i="47"/>
  <c r="K21" i="47"/>
  <c r="AF21" i="6" s="1"/>
  <c r="D21" i="47"/>
  <c r="C21" i="47"/>
  <c r="K20" i="47"/>
  <c r="AF20" i="6" s="1"/>
  <c r="D20" i="47"/>
  <c r="C20" i="47"/>
  <c r="K19" i="47"/>
  <c r="AF19" i="6" s="1"/>
  <c r="D19" i="47"/>
  <c r="C19" i="47"/>
  <c r="K18" i="47"/>
  <c r="AF18" i="6" s="1"/>
  <c r="D18" i="47"/>
  <c r="C18" i="47"/>
  <c r="K17" i="47"/>
  <c r="AF17" i="6" s="1"/>
  <c r="D17" i="47"/>
  <c r="C17" i="47"/>
  <c r="K16" i="47"/>
  <c r="AF16" i="6" s="1"/>
  <c r="D16" i="47"/>
  <c r="C16" i="47"/>
  <c r="K15" i="47"/>
  <c r="AF15" i="6" s="1"/>
  <c r="D15" i="47"/>
  <c r="C15" i="47"/>
  <c r="B15" i="47"/>
  <c r="K14" i="47"/>
  <c r="AF14" i="6" s="1"/>
  <c r="D14" i="47"/>
  <c r="C14" i="47"/>
  <c r="B14" i="47"/>
  <c r="K13" i="47"/>
  <c r="AF13" i="6" s="1"/>
  <c r="D13" i="47"/>
  <c r="C13" i="47"/>
  <c r="B13" i="47"/>
  <c r="K12" i="47"/>
  <c r="AF12" i="6" s="1"/>
  <c r="D12" i="47"/>
  <c r="C12" i="47"/>
  <c r="B12" i="47"/>
  <c r="K11" i="47"/>
  <c r="AF11" i="6" s="1"/>
  <c r="D11" i="47"/>
  <c r="C11" i="47"/>
  <c r="B11" i="47"/>
  <c r="K10" i="47"/>
  <c r="AF10" i="6" s="1"/>
  <c r="D10" i="47"/>
  <c r="C10" i="47"/>
  <c r="B10" i="47"/>
  <c r="B6" i="47"/>
  <c r="K209" i="46"/>
  <c r="AE209" i="6" s="1"/>
  <c r="D209" i="46"/>
  <c r="C209" i="46"/>
  <c r="K208" i="46"/>
  <c r="AE208" i="6" s="1"/>
  <c r="D208" i="46"/>
  <c r="C208" i="46"/>
  <c r="K207" i="46"/>
  <c r="AE207" i="6" s="1"/>
  <c r="D207" i="46"/>
  <c r="C207" i="46"/>
  <c r="K206" i="46"/>
  <c r="AE206" i="6" s="1"/>
  <c r="D206" i="46"/>
  <c r="C206" i="46"/>
  <c r="K205" i="46"/>
  <c r="AE205" i="6" s="1"/>
  <c r="D205" i="46"/>
  <c r="C205" i="46"/>
  <c r="K204" i="46"/>
  <c r="AE204" i="6" s="1"/>
  <c r="D204" i="46"/>
  <c r="C204" i="46"/>
  <c r="K203" i="46"/>
  <c r="AE203" i="6" s="1"/>
  <c r="D203" i="46"/>
  <c r="C203" i="46"/>
  <c r="K202" i="46"/>
  <c r="AE202" i="6" s="1"/>
  <c r="D202" i="46"/>
  <c r="C202" i="46"/>
  <c r="K201" i="46"/>
  <c r="AE201" i="6" s="1"/>
  <c r="D201" i="46"/>
  <c r="C201" i="46"/>
  <c r="K200" i="46"/>
  <c r="AE200" i="6" s="1"/>
  <c r="D200" i="46"/>
  <c r="C200" i="46"/>
  <c r="K199" i="46"/>
  <c r="AE199" i="6" s="1"/>
  <c r="D199" i="46"/>
  <c r="C199" i="46"/>
  <c r="K198" i="46"/>
  <c r="AE198" i="6" s="1"/>
  <c r="D198" i="46"/>
  <c r="C198" i="46"/>
  <c r="K197" i="46"/>
  <c r="AE197" i="6" s="1"/>
  <c r="D197" i="46"/>
  <c r="C197" i="46"/>
  <c r="K196" i="46"/>
  <c r="AE196" i="6" s="1"/>
  <c r="D196" i="46"/>
  <c r="C196" i="46"/>
  <c r="K195" i="46"/>
  <c r="AE195" i="6" s="1"/>
  <c r="D195" i="46"/>
  <c r="C195" i="46"/>
  <c r="K194" i="46"/>
  <c r="AE194" i="6" s="1"/>
  <c r="D194" i="46"/>
  <c r="C194" i="46"/>
  <c r="K193" i="46"/>
  <c r="AE193" i="6" s="1"/>
  <c r="D193" i="46"/>
  <c r="C193" i="46"/>
  <c r="K192" i="46"/>
  <c r="AE192" i="6" s="1"/>
  <c r="D192" i="46"/>
  <c r="C192" i="46"/>
  <c r="K191" i="46"/>
  <c r="AE191" i="6" s="1"/>
  <c r="D191" i="46"/>
  <c r="C191" i="46"/>
  <c r="K190" i="46"/>
  <c r="AE190" i="6" s="1"/>
  <c r="D190" i="46"/>
  <c r="C190" i="46"/>
  <c r="K189" i="46"/>
  <c r="AE189" i="6" s="1"/>
  <c r="D189" i="46"/>
  <c r="C189" i="46"/>
  <c r="K188" i="46"/>
  <c r="AE188" i="6" s="1"/>
  <c r="D188" i="46"/>
  <c r="C188" i="46"/>
  <c r="K187" i="46"/>
  <c r="AE187" i="6" s="1"/>
  <c r="D187" i="46"/>
  <c r="C187" i="46"/>
  <c r="K186" i="46"/>
  <c r="AE186" i="6" s="1"/>
  <c r="D186" i="46"/>
  <c r="C186" i="46"/>
  <c r="K185" i="46"/>
  <c r="AE185" i="6" s="1"/>
  <c r="D185" i="46"/>
  <c r="C185" i="46"/>
  <c r="K184" i="46"/>
  <c r="AE184" i="6" s="1"/>
  <c r="D184" i="46"/>
  <c r="C184" i="46"/>
  <c r="K183" i="46"/>
  <c r="AE183" i="6" s="1"/>
  <c r="D183" i="46"/>
  <c r="C183" i="46"/>
  <c r="K182" i="46"/>
  <c r="AE182" i="6" s="1"/>
  <c r="D182" i="46"/>
  <c r="C182" i="46"/>
  <c r="K181" i="46"/>
  <c r="AE181" i="6" s="1"/>
  <c r="D181" i="46"/>
  <c r="C181" i="46"/>
  <c r="K180" i="46"/>
  <c r="AE180" i="6" s="1"/>
  <c r="D180" i="46"/>
  <c r="C180" i="46"/>
  <c r="K179" i="46"/>
  <c r="AE179" i="6" s="1"/>
  <c r="D179" i="46"/>
  <c r="C179" i="46"/>
  <c r="K178" i="46"/>
  <c r="AE178" i="6" s="1"/>
  <c r="D178" i="46"/>
  <c r="C178" i="46"/>
  <c r="K177" i="46"/>
  <c r="AE177" i="6" s="1"/>
  <c r="D177" i="46"/>
  <c r="C177" i="46"/>
  <c r="K176" i="46"/>
  <c r="AE176" i="6" s="1"/>
  <c r="D176" i="46"/>
  <c r="C176" i="46"/>
  <c r="K175" i="46"/>
  <c r="AE175" i="6" s="1"/>
  <c r="D175" i="46"/>
  <c r="C175" i="46"/>
  <c r="K174" i="46"/>
  <c r="AE174" i="6" s="1"/>
  <c r="D174" i="46"/>
  <c r="C174" i="46"/>
  <c r="K173" i="46"/>
  <c r="AE173" i="6" s="1"/>
  <c r="D173" i="46"/>
  <c r="C173" i="46"/>
  <c r="K172" i="46"/>
  <c r="AE172" i="6" s="1"/>
  <c r="D172" i="46"/>
  <c r="C172" i="46"/>
  <c r="K171" i="46"/>
  <c r="AE171" i="6" s="1"/>
  <c r="D171" i="46"/>
  <c r="C171" i="46"/>
  <c r="K170" i="46"/>
  <c r="AE170" i="6" s="1"/>
  <c r="D170" i="46"/>
  <c r="C170" i="46"/>
  <c r="K169" i="46"/>
  <c r="AE169" i="6" s="1"/>
  <c r="D169" i="46"/>
  <c r="C169" i="46"/>
  <c r="K168" i="46"/>
  <c r="AE168" i="6" s="1"/>
  <c r="D168" i="46"/>
  <c r="C168" i="46"/>
  <c r="K167" i="46"/>
  <c r="AE167" i="6" s="1"/>
  <c r="D167" i="46"/>
  <c r="C167" i="46"/>
  <c r="K166" i="46"/>
  <c r="AE166" i="6" s="1"/>
  <c r="D166" i="46"/>
  <c r="C166" i="46"/>
  <c r="K165" i="46"/>
  <c r="AE165" i="6" s="1"/>
  <c r="D165" i="46"/>
  <c r="C165" i="46"/>
  <c r="K164" i="46"/>
  <c r="AE164" i="6" s="1"/>
  <c r="D164" i="46"/>
  <c r="C164" i="46"/>
  <c r="K163" i="46"/>
  <c r="AE163" i="6" s="1"/>
  <c r="D163" i="46"/>
  <c r="C163" i="46"/>
  <c r="K162" i="46"/>
  <c r="AE162" i="6" s="1"/>
  <c r="D162" i="46"/>
  <c r="C162" i="46"/>
  <c r="K161" i="46"/>
  <c r="AE161" i="6" s="1"/>
  <c r="D161" i="46"/>
  <c r="C161" i="46"/>
  <c r="K160" i="46"/>
  <c r="AE160" i="6" s="1"/>
  <c r="D160" i="46"/>
  <c r="C160" i="46"/>
  <c r="K159" i="46"/>
  <c r="AE159" i="6" s="1"/>
  <c r="D159" i="46"/>
  <c r="C159" i="46"/>
  <c r="K158" i="46"/>
  <c r="AE158" i="6" s="1"/>
  <c r="D158" i="46"/>
  <c r="C158" i="46"/>
  <c r="K157" i="46"/>
  <c r="AE157" i="6" s="1"/>
  <c r="D157" i="46"/>
  <c r="C157" i="46"/>
  <c r="K156" i="46"/>
  <c r="AE156" i="6" s="1"/>
  <c r="D156" i="46"/>
  <c r="C156" i="46"/>
  <c r="K155" i="46"/>
  <c r="AE155" i="6" s="1"/>
  <c r="D155" i="46"/>
  <c r="C155" i="46"/>
  <c r="K154" i="46"/>
  <c r="AE154" i="6" s="1"/>
  <c r="D154" i="46"/>
  <c r="C154" i="46"/>
  <c r="K153" i="46"/>
  <c r="AE153" i="6" s="1"/>
  <c r="D153" i="46"/>
  <c r="C153" i="46"/>
  <c r="K152" i="46"/>
  <c r="AE152" i="6" s="1"/>
  <c r="D152" i="46"/>
  <c r="C152" i="46"/>
  <c r="K151" i="46"/>
  <c r="AE151" i="6" s="1"/>
  <c r="D151" i="46"/>
  <c r="C151" i="46"/>
  <c r="K150" i="46"/>
  <c r="AE150" i="6" s="1"/>
  <c r="D150" i="46"/>
  <c r="C150" i="46"/>
  <c r="K149" i="46"/>
  <c r="AE149" i="6" s="1"/>
  <c r="D149" i="46"/>
  <c r="C149" i="46"/>
  <c r="K148" i="46"/>
  <c r="AE148" i="6" s="1"/>
  <c r="D148" i="46"/>
  <c r="C148" i="46"/>
  <c r="K147" i="46"/>
  <c r="AE147" i="6" s="1"/>
  <c r="D147" i="46"/>
  <c r="C147" i="46"/>
  <c r="K146" i="46"/>
  <c r="AE146" i="6" s="1"/>
  <c r="D146" i="46"/>
  <c r="C146" i="46"/>
  <c r="K145" i="46"/>
  <c r="AE145" i="6" s="1"/>
  <c r="D145" i="46"/>
  <c r="C145" i="46"/>
  <c r="K144" i="46"/>
  <c r="AE144" i="6" s="1"/>
  <c r="D144" i="46"/>
  <c r="C144" i="46"/>
  <c r="K143" i="46"/>
  <c r="AE143" i="6" s="1"/>
  <c r="D143" i="46"/>
  <c r="C143" i="46"/>
  <c r="K142" i="46"/>
  <c r="AE142" i="6" s="1"/>
  <c r="D142" i="46"/>
  <c r="C142" i="46"/>
  <c r="K141" i="46"/>
  <c r="AE141" i="6" s="1"/>
  <c r="D141" i="46"/>
  <c r="C141" i="46"/>
  <c r="K140" i="46"/>
  <c r="AE140" i="6" s="1"/>
  <c r="D140" i="46"/>
  <c r="C140" i="46"/>
  <c r="K139" i="46"/>
  <c r="AE139" i="6" s="1"/>
  <c r="D139" i="46"/>
  <c r="C139" i="46"/>
  <c r="K138" i="46"/>
  <c r="AE138" i="6" s="1"/>
  <c r="D138" i="46"/>
  <c r="C138" i="46"/>
  <c r="K137" i="46"/>
  <c r="AE137" i="6" s="1"/>
  <c r="D137" i="46"/>
  <c r="C137" i="46"/>
  <c r="K136" i="46"/>
  <c r="AE136" i="6" s="1"/>
  <c r="D136" i="46"/>
  <c r="C136" i="46"/>
  <c r="K135" i="46"/>
  <c r="AE135" i="6" s="1"/>
  <c r="D135" i="46"/>
  <c r="C135" i="46"/>
  <c r="K134" i="46"/>
  <c r="AE134" i="6" s="1"/>
  <c r="D134" i="46"/>
  <c r="C134" i="46"/>
  <c r="K133" i="46"/>
  <c r="AE133" i="6" s="1"/>
  <c r="D133" i="46"/>
  <c r="C133" i="46"/>
  <c r="K132" i="46"/>
  <c r="AE132" i="6" s="1"/>
  <c r="D132" i="46"/>
  <c r="C132" i="46"/>
  <c r="K131" i="46"/>
  <c r="AE131" i="6" s="1"/>
  <c r="D131" i="46"/>
  <c r="C131" i="46"/>
  <c r="K130" i="46"/>
  <c r="AE130" i="6" s="1"/>
  <c r="D130" i="46"/>
  <c r="C130" i="46"/>
  <c r="K129" i="46"/>
  <c r="AE129" i="6" s="1"/>
  <c r="D129" i="46"/>
  <c r="C129" i="46"/>
  <c r="K128" i="46"/>
  <c r="AE128" i="6" s="1"/>
  <c r="D128" i="46"/>
  <c r="C128" i="46"/>
  <c r="K127" i="46"/>
  <c r="AE127" i="6" s="1"/>
  <c r="D127" i="46"/>
  <c r="C127" i="46"/>
  <c r="K126" i="46"/>
  <c r="AE126" i="6" s="1"/>
  <c r="D126" i="46"/>
  <c r="C126" i="46"/>
  <c r="K125" i="46"/>
  <c r="AE125" i="6" s="1"/>
  <c r="D125" i="46"/>
  <c r="C125" i="46"/>
  <c r="K124" i="46"/>
  <c r="AE124" i="6" s="1"/>
  <c r="D124" i="46"/>
  <c r="C124" i="46"/>
  <c r="K123" i="46"/>
  <c r="AE123" i="6" s="1"/>
  <c r="D123" i="46"/>
  <c r="C123" i="46"/>
  <c r="K122" i="46"/>
  <c r="AE122" i="6" s="1"/>
  <c r="D122" i="46"/>
  <c r="C122" i="46"/>
  <c r="K121" i="46"/>
  <c r="AE121" i="6" s="1"/>
  <c r="D121" i="46"/>
  <c r="C121" i="46"/>
  <c r="K120" i="46"/>
  <c r="AE120" i="6" s="1"/>
  <c r="D120" i="46"/>
  <c r="C120" i="46"/>
  <c r="K119" i="46"/>
  <c r="AE119" i="6" s="1"/>
  <c r="D119" i="46"/>
  <c r="C119" i="46"/>
  <c r="K118" i="46"/>
  <c r="AE118" i="6" s="1"/>
  <c r="D118" i="46"/>
  <c r="C118" i="46"/>
  <c r="K117" i="46"/>
  <c r="AE117" i="6" s="1"/>
  <c r="D117" i="46"/>
  <c r="C117" i="46"/>
  <c r="K116" i="46"/>
  <c r="AE116" i="6" s="1"/>
  <c r="D116" i="46"/>
  <c r="C116" i="46"/>
  <c r="K115" i="46"/>
  <c r="AE115" i="6" s="1"/>
  <c r="D115" i="46"/>
  <c r="C115" i="46"/>
  <c r="K114" i="46"/>
  <c r="AE114" i="6" s="1"/>
  <c r="D114" i="46"/>
  <c r="C114" i="46"/>
  <c r="K113" i="46"/>
  <c r="AE113" i="6" s="1"/>
  <c r="D113" i="46"/>
  <c r="C113" i="46"/>
  <c r="K112" i="46"/>
  <c r="AE112" i="6" s="1"/>
  <c r="D112" i="46"/>
  <c r="C112" i="46"/>
  <c r="K111" i="46"/>
  <c r="AE111" i="6" s="1"/>
  <c r="D111" i="46"/>
  <c r="C111" i="46"/>
  <c r="K110" i="46"/>
  <c r="AE110" i="6" s="1"/>
  <c r="D110" i="46"/>
  <c r="C110" i="46"/>
  <c r="K109" i="46"/>
  <c r="AE109" i="6" s="1"/>
  <c r="D109" i="46"/>
  <c r="C109" i="46"/>
  <c r="K108" i="46"/>
  <c r="AE108" i="6" s="1"/>
  <c r="D108" i="46"/>
  <c r="C108" i="46"/>
  <c r="K107" i="46"/>
  <c r="AE107" i="6" s="1"/>
  <c r="D107" i="46"/>
  <c r="C107" i="46"/>
  <c r="K106" i="46"/>
  <c r="AE106" i="6" s="1"/>
  <c r="D106" i="46"/>
  <c r="C106" i="46"/>
  <c r="K105" i="46"/>
  <c r="AE105" i="6" s="1"/>
  <c r="D105" i="46"/>
  <c r="C105" i="46"/>
  <c r="K104" i="46"/>
  <c r="AE104" i="6" s="1"/>
  <c r="D104" i="46"/>
  <c r="C104" i="46"/>
  <c r="K103" i="46"/>
  <c r="AE103" i="6" s="1"/>
  <c r="D103" i="46"/>
  <c r="C103" i="46"/>
  <c r="K102" i="46"/>
  <c r="AE102" i="6" s="1"/>
  <c r="D102" i="46"/>
  <c r="C102" i="46"/>
  <c r="K101" i="46"/>
  <c r="AE101" i="6" s="1"/>
  <c r="D101" i="46"/>
  <c r="C101" i="46"/>
  <c r="K100" i="46"/>
  <c r="AE100" i="6" s="1"/>
  <c r="D100" i="46"/>
  <c r="C100" i="46"/>
  <c r="K99" i="46"/>
  <c r="AE99" i="6" s="1"/>
  <c r="D99" i="46"/>
  <c r="C99" i="46"/>
  <c r="K98" i="46"/>
  <c r="AE98" i="6" s="1"/>
  <c r="D98" i="46"/>
  <c r="C98" i="46"/>
  <c r="K97" i="46"/>
  <c r="AE97" i="6" s="1"/>
  <c r="D97" i="46"/>
  <c r="C97" i="46"/>
  <c r="K96" i="46"/>
  <c r="AE96" i="6" s="1"/>
  <c r="D96" i="46"/>
  <c r="C96" i="46"/>
  <c r="K95" i="46"/>
  <c r="AE95" i="6" s="1"/>
  <c r="D95" i="46"/>
  <c r="C95" i="46"/>
  <c r="K94" i="46"/>
  <c r="AE94" i="6" s="1"/>
  <c r="D94" i="46"/>
  <c r="C94" i="46"/>
  <c r="K93" i="46"/>
  <c r="AE93" i="6" s="1"/>
  <c r="D93" i="46"/>
  <c r="C93" i="46"/>
  <c r="K92" i="46"/>
  <c r="AE92" i="6" s="1"/>
  <c r="D92" i="46"/>
  <c r="C92" i="46"/>
  <c r="K91" i="46"/>
  <c r="AE91" i="6" s="1"/>
  <c r="D91" i="46"/>
  <c r="C91" i="46"/>
  <c r="K90" i="46"/>
  <c r="AE90" i="6" s="1"/>
  <c r="D90" i="46"/>
  <c r="C90" i="46"/>
  <c r="K89" i="46"/>
  <c r="AE89" i="6" s="1"/>
  <c r="D89" i="46"/>
  <c r="C89" i="46"/>
  <c r="K88" i="46"/>
  <c r="AE88" i="6" s="1"/>
  <c r="D88" i="46"/>
  <c r="C88" i="46"/>
  <c r="K87" i="46"/>
  <c r="AE87" i="6" s="1"/>
  <c r="D87" i="46"/>
  <c r="C87" i="46"/>
  <c r="K86" i="46"/>
  <c r="AE86" i="6" s="1"/>
  <c r="D86" i="46"/>
  <c r="C86" i="46"/>
  <c r="K85" i="46"/>
  <c r="AE85" i="6" s="1"/>
  <c r="D85" i="46"/>
  <c r="C85" i="46"/>
  <c r="K84" i="46"/>
  <c r="AE84" i="6" s="1"/>
  <c r="D84" i="46"/>
  <c r="C84" i="46"/>
  <c r="K83" i="46"/>
  <c r="AE83" i="6" s="1"/>
  <c r="D83" i="46"/>
  <c r="C83" i="46"/>
  <c r="K82" i="46"/>
  <c r="AE82" i="6" s="1"/>
  <c r="D82" i="46"/>
  <c r="C82" i="46"/>
  <c r="K81" i="46"/>
  <c r="AE81" i="6" s="1"/>
  <c r="D81" i="46"/>
  <c r="C81" i="46"/>
  <c r="K80" i="46"/>
  <c r="AE80" i="6" s="1"/>
  <c r="D80" i="46"/>
  <c r="C80" i="46"/>
  <c r="K79" i="46"/>
  <c r="AE79" i="6" s="1"/>
  <c r="D79" i="46"/>
  <c r="C79" i="46"/>
  <c r="K78" i="46"/>
  <c r="AE78" i="6" s="1"/>
  <c r="D78" i="46"/>
  <c r="C78" i="46"/>
  <c r="K77" i="46"/>
  <c r="AE77" i="6" s="1"/>
  <c r="D77" i="46"/>
  <c r="C77" i="46"/>
  <c r="K76" i="46"/>
  <c r="AE76" i="6" s="1"/>
  <c r="D76" i="46"/>
  <c r="C76" i="46"/>
  <c r="K75" i="46"/>
  <c r="AE75" i="6" s="1"/>
  <c r="D75" i="46"/>
  <c r="C75" i="46"/>
  <c r="K74" i="46"/>
  <c r="AE74" i="6" s="1"/>
  <c r="D74" i="46"/>
  <c r="C74" i="46"/>
  <c r="K73" i="46"/>
  <c r="AE73" i="6" s="1"/>
  <c r="D73" i="46"/>
  <c r="C73" i="46"/>
  <c r="K72" i="46"/>
  <c r="AE72" i="6" s="1"/>
  <c r="D72" i="46"/>
  <c r="C72" i="46"/>
  <c r="K71" i="46"/>
  <c r="AE71" i="6" s="1"/>
  <c r="D71" i="46"/>
  <c r="C71" i="46"/>
  <c r="K70" i="46"/>
  <c r="AE70" i="6" s="1"/>
  <c r="D70" i="46"/>
  <c r="C70" i="46"/>
  <c r="K69" i="46"/>
  <c r="AE69" i="6" s="1"/>
  <c r="D69" i="46"/>
  <c r="C69" i="46"/>
  <c r="K68" i="46"/>
  <c r="AE68" i="6" s="1"/>
  <c r="D68" i="46"/>
  <c r="C68" i="46"/>
  <c r="K67" i="46"/>
  <c r="AE67" i="6" s="1"/>
  <c r="D67" i="46"/>
  <c r="C67" i="46"/>
  <c r="K66" i="46"/>
  <c r="AE66" i="6" s="1"/>
  <c r="D66" i="46"/>
  <c r="C66" i="46"/>
  <c r="K65" i="46"/>
  <c r="AE65" i="6" s="1"/>
  <c r="D65" i="46"/>
  <c r="C65" i="46"/>
  <c r="K64" i="46"/>
  <c r="AE64" i="6" s="1"/>
  <c r="D64" i="46"/>
  <c r="C64" i="46"/>
  <c r="K63" i="46"/>
  <c r="AE63" i="6" s="1"/>
  <c r="D63" i="46"/>
  <c r="C63" i="46"/>
  <c r="K62" i="46"/>
  <c r="AE62" i="6" s="1"/>
  <c r="D62" i="46"/>
  <c r="C62" i="46"/>
  <c r="K61" i="46"/>
  <c r="AE61" i="6" s="1"/>
  <c r="D61" i="46"/>
  <c r="C61" i="46"/>
  <c r="K60" i="46"/>
  <c r="AE60" i="6" s="1"/>
  <c r="D60" i="46"/>
  <c r="C60" i="46"/>
  <c r="K59" i="46"/>
  <c r="AE59" i="6" s="1"/>
  <c r="D59" i="46"/>
  <c r="C59" i="46"/>
  <c r="K58" i="46"/>
  <c r="AE58" i="6" s="1"/>
  <c r="D58" i="46"/>
  <c r="C58" i="46"/>
  <c r="K57" i="46"/>
  <c r="AE57" i="6" s="1"/>
  <c r="D57" i="46"/>
  <c r="C57" i="46"/>
  <c r="K56" i="46"/>
  <c r="AE56" i="6" s="1"/>
  <c r="D56" i="46"/>
  <c r="C56" i="46"/>
  <c r="K55" i="46"/>
  <c r="AE55" i="6" s="1"/>
  <c r="D55" i="46"/>
  <c r="C55" i="46"/>
  <c r="K54" i="46"/>
  <c r="AE54" i="6" s="1"/>
  <c r="D54" i="46"/>
  <c r="C54" i="46"/>
  <c r="K53" i="46"/>
  <c r="AE53" i="6" s="1"/>
  <c r="D53" i="46"/>
  <c r="C53" i="46"/>
  <c r="K52" i="46"/>
  <c r="AE52" i="6" s="1"/>
  <c r="D52" i="46"/>
  <c r="C52" i="46"/>
  <c r="K51" i="46"/>
  <c r="AE51" i="6" s="1"/>
  <c r="D51" i="46"/>
  <c r="C51" i="46"/>
  <c r="K50" i="46"/>
  <c r="AE50" i="6" s="1"/>
  <c r="D50" i="46"/>
  <c r="C50" i="46"/>
  <c r="K49" i="46"/>
  <c r="AE49" i="6" s="1"/>
  <c r="D49" i="46"/>
  <c r="C49" i="46"/>
  <c r="K48" i="46"/>
  <c r="AE48" i="6" s="1"/>
  <c r="D48" i="46"/>
  <c r="C48" i="46"/>
  <c r="K47" i="46"/>
  <c r="AE47" i="6" s="1"/>
  <c r="D47" i="46"/>
  <c r="C47" i="46"/>
  <c r="K46" i="46"/>
  <c r="AE46" i="6" s="1"/>
  <c r="D46" i="46"/>
  <c r="C46" i="46"/>
  <c r="K45" i="46"/>
  <c r="AE45" i="6" s="1"/>
  <c r="D45" i="46"/>
  <c r="C45" i="46"/>
  <c r="K44" i="46"/>
  <c r="AE44" i="6" s="1"/>
  <c r="D44" i="46"/>
  <c r="C44" i="46"/>
  <c r="K43" i="46"/>
  <c r="AE43" i="6" s="1"/>
  <c r="D43" i="46"/>
  <c r="C43" i="46"/>
  <c r="K42" i="46"/>
  <c r="AE42" i="6" s="1"/>
  <c r="D42" i="46"/>
  <c r="C42" i="46"/>
  <c r="K41" i="46"/>
  <c r="AE41" i="6" s="1"/>
  <c r="D41" i="46"/>
  <c r="C41" i="46"/>
  <c r="K40" i="46"/>
  <c r="AE40" i="6" s="1"/>
  <c r="D40" i="46"/>
  <c r="C40" i="46"/>
  <c r="K39" i="46"/>
  <c r="AE39" i="6" s="1"/>
  <c r="D39" i="46"/>
  <c r="C39" i="46"/>
  <c r="K38" i="46"/>
  <c r="AE38" i="6" s="1"/>
  <c r="D38" i="46"/>
  <c r="C38" i="46"/>
  <c r="K37" i="46"/>
  <c r="AE37" i="6" s="1"/>
  <c r="D37" i="46"/>
  <c r="C37" i="46"/>
  <c r="K36" i="46"/>
  <c r="AE36" i="6" s="1"/>
  <c r="D36" i="46"/>
  <c r="C36" i="46"/>
  <c r="K35" i="46"/>
  <c r="AE35" i="6" s="1"/>
  <c r="D35" i="46"/>
  <c r="C35" i="46"/>
  <c r="K34" i="46"/>
  <c r="AE34" i="6" s="1"/>
  <c r="D34" i="46"/>
  <c r="C34" i="46"/>
  <c r="K33" i="46"/>
  <c r="AE33" i="6" s="1"/>
  <c r="D33" i="46"/>
  <c r="C33" i="46"/>
  <c r="K32" i="46"/>
  <c r="AE32" i="6" s="1"/>
  <c r="D32" i="46"/>
  <c r="C32" i="46"/>
  <c r="K31" i="46"/>
  <c r="AE31" i="6" s="1"/>
  <c r="D31" i="46"/>
  <c r="C31" i="46"/>
  <c r="K30" i="46"/>
  <c r="AE30" i="6" s="1"/>
  <c r="D30" i="46"/>
  <c r="C30" i="46"/>
  <c r="K29" i="46"/>
  <c r="AE29" i="6" s="1"/>
  <c r="D29" i="46"/>
  <c r="C29" i="46"/>
  <c r="K28" i="46"/>
  <c r="AE28" i="6" s="1"/>
  <c r="D28" i="46"/>
  <c r="C28" i="46"/>
  <c r="K27" i="46"/>
  <c r="AE27" i="6" s="1"/>
  <c r="D27" i="46"/>
  <c r="C27" i="46"/>
  <c r="K26" i="46"/>
  <c r="AE26" i="6" s="1"/>
  <c r="D26" i="46"/>
  <c r="C26" i="46"/>
  <c r="K25" i="46"/>
  <c r="AE25" i="6" s="1"/>
  <c r="D25" i="46"/>
  <c r="C25" i="46"/>
  <c r="K24" i="46"/>
  <c r="AE24" i="6" s="1"/>
  <c r="D24" i="46"/>
  <c r="C24" i="46"/>
  <c r="K23" i="46"/>
  <c r="AE23" i="6" s="1"/>
  <c r="D23" i="46"/>
  <c r="C23" i="46"/>
  <c r="K22" i="46"/>
  <c r="AE22" i="6" s="1"/>
  <c r="D22" i="46"/>
  <c r="C22" i="46"/>
  <c r="K21" i="46"/>
  <c r="AE21" i="6" s="1"/>
  <c r="D21" i="46"/>
  <c r="C21" i="46"/>
  <c r="K20" i="46"/>
  <c r="AE20" i="6" s="1"/>
  <c r="D20" i="46"/>
  <c r="C20" i="46"/>
  <c r="K19" i="46"/>
  <c r="AE19" i="6" s="1"/>
  <c r="D19" i="46"/>
  <c r="C19" i="46"/>
  <c r="K18" i="46"/>
  <c r="AE18" i="6" s="1"/>
  <c r="D18" i="46"/>
  <c r="C18" i="46"/>
  <c r="K17" i="46"/>
  <c r="AE17" i="6" s="1"/>
  <c r="D17" i="46"/>
  <c r="C17" i="46"/>
  <c r="K16" i="46"/>
  <c r="AE16" i="6" s="1"/>
  <c r="D16" i="46"/>
  <c r="C16" i="46"/>
  <c r="K15" i="46"/>
  <c r="AE15" i="6" s="1"/>
  <c r="D15" i="46"/>
  <c r="C15" i="46"/>
  <c r="B15" i="46"/>
  <c r="K14" i="46"/>
  <c r="AE14" i="6" s="1"/>
  <c r="D14" i="46"/>
  <c r="C14" i="46"/>
  <c r="B14" i="46"/>
  <c r="K13" i="46"/>
  <c r="AE13" i="6" s="1"/>
  <c r="D13" i="46"/>
  <c r="C13" i="46"/>
  <c r="B13" i="46"/>
  <c r="K12" i="46"/>
  <c r="AE12" i="6" s="1"/>
  <c r="D12" i="46"/>
  <c r="C12" i="46"/>
  <c r="B12" i="46"/>
  <c r="K11" i="46"/>
  <c r="AE11" i="6" s="1"/>
  <c r="D11" i="46"/>
  <c r="C11" i="46"/>
  <c r="B11" i="46"/>
  <c r="K10" i="46"/>
  <c r="AE10" i="6" s="1"/>
  <c r="D10" i="46"/>
  <c r="C10" i="46"/>
  <c r="B10" i="46"/>
  <c r="B6" i="46"/>
  <c r="K209" i="45"/>
  <c r="AD209" i="6" s="1"/>
  <c r="D209" i="45"/>
  <c r="C209" i="45"/>
  <c r="K208" i="45"/>
  <c r="AD208" i="6" s="1"/>
  <c r="D208" i="45"/>
  <c r="C208" i="45"/>
  <c r="K207" i="45"/>
  <c r="AD207" i="6" s="1"/>
  <c r="D207" i="45"/>
  <c r="C207" i="45"/>
  <c r="K206" i="45"/>
  <c r="AD206" i="6" s="1"/>
  <c r="D206" i="45"/>
  <c r="C206" i="45"/>
  <c r="K205" i="45"/>
  <c r="AD205" i="6" s="1"/>
  <c r="D205" i="45"/>
  <c r="C205" i="45"/>
  <c r="K204" i="45"/>
  <c r="AD204" i="6" s="1"/>
  <c r="D204" i="45"/>
  <c r="C204" i="45"/>
  <c r="K203" i="45"/>
  <c r="AD203" i="6" s="1"/>
  <c r="D203" i="45"/>
  <c r="C203" i="45"/>
  <c r="K202" i="45"/>
  <c r="AD202" i="6" s="1"/>
  <c r="D202" i="45"/>
  <c r="C202" i="45"/>
  <c r="K201" i="45"/>
  <c r="AD201" i="6" s="1"/>
  <c r="D201" i="45"/>
  <c r="C201" i="45"/>
  <c r="K200" i="45"/>
  <c r="AD200" i="6" s="1"/>
  <c r="D200" i="45"/>
  <c r="C200" i="45"/>
  <c r="K199" i="45"/>
  <c r="AD199" i="6" s="1"/>
  <c r="D199" i="45"/>
  <c r="C199" i="45"/>
  <c r="K198" i="45"/>
  <c r="AD198" i="6" s="1"/>
  <c r="D198" i="45"/>
  <c r="C198" i="45"/>
  <c r="K197" i="45"/>
  <c r="AD197" i="6" s="1"/>
  <c r="D197" i="45"/>
  <c r="C197" i="45"/>
  <c r="K196" i="45"/>
  <c r="AD196" i="6" s="1"/>
  <c r="D196" i="45"/>
  <c r="C196" i="45"/>
  <c r="K195" i="45"/>
  <c r="AD195" i="6" s="1"/>
  <c r="D195" i="45"/>
  <c r="C195" i="45"/>
  <c r="K194" i="45"/>
  <c r="AD194" i="6" s="1"/>
  <c r="D194" i="45"/>
  <c r="C194" i="45"/>
  <c r="K193" i="45"/>
  <c r="AD193" i="6" s="1"/>
  <c r="D193" i="45"/>
  <c r="C193" i="45"/>
  <c r="K192" i="45"/>
  <c r="AD192" i="6" s="1"/>
  <c r="D192" i="45"/>
  <c r="C192" i="45"/>
  <c r="K191" i="45"/>
  <c r="AD191" i="6" s="1"/>
  <c r="D191" i="45"/>
  <c r="C191" i="45"/>
  <c r="K190" i="45"/>
  <c r="AD190" i="6" s="1"/>
  <c r="D190" i="45"/>
  <c r="C190" i="45"/>
  <c r="K189" i="45"/>
  <c r="AD189" i="6" s="1"/>
  <c r="D189" i="45"/>
  <c r="C189" i="45"/>
  <c r="K188" i="45"/>
  <c r="AD188" i="6" s="1"/>
  <c r="D188" i="45"/>
  <c r="C188" i="45"/>
  <c r="K187" i="45"/>
  <c r="AD187" i="6" s="1"/>
  <c r="D187" i="45"/>
  <c r="C187" i="45"/>
  <c r="K186" i="45"/>
  <c r="AD186" i="6" s="1"/>
  <c r="D186" i="45"/>
  <c r="C186" i="45"/>
  <c r="K185" i="45"/>
  <c r="AD185" i="6" s="1"/>
  <c r="D185" i="45"/>
  <c r="C185" i="45"/>
  <c r="K184" i="45"/>
  <c r="AD184" i="6" s="1"/>
  <c r="D184" i="45"/>
  <c r="C184" i="45"/>
  <c r="K183" i="45"/>
  <c r="AD183" i="6" s="1"/>
  <c r="D183" i="45"/>
  <c r="C183" i="45"/>
  <c r="K182" i="45"/>
  <c r="AD182" i="6" s="1"/>
  <c r="D182" i="45"/>
  <c r="C182" i="45"/>
  <c r="K181" i="45"/>
  <c r="AD181" i="6" s="1"/>
  <c r="D181" i="45"/>
  <c r="C181" i="45"/>
  <c r="K180" i="45"/>
  <c r="AD180" i="6" s="1"/>
  <c r="D180" i="45"/>
  <c r="C180" i="45"/>
  <c r="K179" i="45"/>
  <c r="AD179" i="6" s="1"/>
  <c r="D179" i="45"/>
  <c r="C179" i="45"/>
  <c r="K178" i="45"/>
  <c r="AD178" i="6" s="1"/>
  <c r="D178" i="45"/>
  <c r="C178" i="45"/>
  <c r="K177" i="45"/>
  <c r="AD177" i="6" s="1"/>
  <c r="D177" i="45"/>
  <c r="C177" i="45"/>
  <c r="K176" i="45"/>
  <c r="AD176" i="6" s="1"/>
  <c r="D176" i="45"/>
  <c r="C176" i="45"/>
  <c r="K175" i="45"/>
  <c r="AD175" i="6" s="1"/>
  <c r="D175" i="45"/>
  <c r="C175" i="45"/>
  <c r="K174" i="45"/>
  <c r="AD174" i="6" s="1"/>
  <c r="D174" i="45"/>
  <c r="C174" i="45"/>
  <c r="K173" i="45"/>
  <c r="AD173" i="6" s="1"/>
  <c r="D173" i="45"/>
  <c r="C173" i="45"/>
  <c r="K172" i="45"/>
  <c r="AD172" i="6" s="1"/>
  <c r="D172" i="45"/>
  <c r="C172" i="45"/>
  <c r="K171" i="45"/>
  <c r="AD171" i="6" s="1"/>
  <c r="D171" i="45"/>
  <c r="C171" i="45"/>
  <c r="K170" i="45"/>
  <c r="AD170" i="6" s="1"/>
  <c r="D170" i="45"/>
  <c r="C170" i="45"/>
  <c r="K169" i="45"/>
  <c r="AD169" i="6" s="1"/>
  <c r="D169" i="45"/>
  <c r="C169" i="45"/>
  <c r="K168" i="45"/>
  <c r="AD168" i="6" s="1"/>
  <c r="D168" i="45"/>
  <c r="C168" i="45"/>
  <c r="K167" i="45"/>
  <c r="AD167" i="6" s="1"/>
  <c r="D167" i="45"/>
  <c r="C167" i="45"/>
  <c r="K166" i="45"/>
  <c r="AD166" i="6" s="1"/>
  <c r="D166" i="45"/>
  <c r="C166" i="45"/>
  <c r="K165" i="45"/>
  <c r="AD165" i="6" s="1"/>
  <c r="D165" i="45"/>
  <c r="C165" i="45"/>
  <c r="K164" i="45"/>
  <c r="AD164" i="6" s="1"/>
  <c r="D164" i="45"/>
  <c r="C164" i="45"/>
  <c r="K163" i="45"/>
  <c r="AD163" i="6" s="1"/>
  <c r="D163" i="45"/>
  <c r="C163" i="45"/>
  <c r="K162" i="45"/>
  <c r="AD162" i="6" s="1"/>
  <c r="D162" i="45"/>
  <c r="C162" i="45"/>
  <c r="K161" i="45"/>
  <c r="AD161" i="6" s="1"/>
  <c r="D161" i="45"/>
  <c r="C161" i="45"/>
  <c r="K160" i="45"/>
  <c r="AD160" i="6" s="1"/>
  <c r="D160" i="45"/>
  <c r="C160" i="45"/>
  <c r="K159" i="45"/>
  <c r="AD159" i="6" s="1"/>
  <c r="D159" i="45"/>
  <c r="C159" i="45"/>
  <c r="K158" i="45"/>
  <c r="AD158" i="6" s="1"/>
  <c r="D158" i="45"/>
  <c r="C158" i="45"/>
  <c r="K157" i="45"/>
  <c r="AD157" i="6" s="1"/>
  <c r="D157" i="45"/>
  <c r="C157" i="45"/>
  <c r="K156" i="45"/>
  <c r="AD156" i="6" s="1"/>
  <c r="D156" i="45"/>
  <c r="C156" i="45"/>
  <c r="K155" i="45"/>
  <c r="AD155" i="6" s="1"/>
  <c r="D155" i="45"/>
  <c r="C155" i="45"/>
  <c r="K154" i="45"/>
  <c r="AD154" i="6" s="1"/>
  <c r="D154" i="45"/>
  <c r="C154" i="45"/>
  <c r="K153" i="45"/>
  <c r="AD153" i="6" s="1"/>
  <c r="D153" i="45"/>
  <c r="C153" i="45"/>
  <c r="K152" i="45"/>
  <c r="AD152" i="6" s="1"/>
  <c r="D152" i="45"/>
  <c r="C152" i="45"/>
  <c r="K151" i="45"/>
  <c r="AD151" i="6" s="1"/>
  <c r="D151" i="45"/>
  <c r="C151" i="45"/>
  <c r="K150" i="45"/>
  <c r="AD150" i="6" s="1"/>
  <c r="D150" i="45"/>
  <c r="C150" i="45"/>
  <c r="K149" i="45"/>
  <c r="AD149" i="6" s="1"/>
  <c r="D149" i="45"/>
  <c r="C149" i="45"/>
  <c r="K148" i="45"/>
  <c r="AD148" i="6" s="1"/>
  <c r="D148" i="45"/>
  <c r="C148" i="45"/>
  <c r="K147" i="45"/>
  <c r="AD147" i="6" s="1"/>
  <c r="D147" i="45"/>
  <c r="C147" i="45"/>
  <c r="K146" i="45"/>
  <c r="AD146" i="6" s="1"/>
  <c r="D146" i="45"/>
  <c r="C146" i="45"/>
  <c r="K145" i="45"/>
  <c r="AD145" i="6" s="1"/>
  <c r="D145" i="45"/>
  <c r="C145" i="45"/>
  <c r="K144" i="45"/>
  <c r="AD144" i="6" s="1"/>
  <c r="D144" i="45"/>
  <c r="C144" i="45"/>
  <c r="K143" i="45"/>
  <c r="AD143" i="6" s="1"/>
  <c r="D143" i="45"/>
  <c r="C143" i="45"/>
  <c r="K142" i="45"/>
  <c r="AD142" i="6" s="1"/>
  <c r="D142" i="45"/>
  <c r="C142" i="45"/>
  <c r="K141" i="45"/>
  <c r="AD141" i="6" s="1"/>
  <c r="D141" i="45"/>
  <c r="C141" i="45"/>
  <c r="K140" i="45"/>
  <c r="AD140" i="6" s="1"/>
  <c r="D140" i="45"/>
  <c r="C140" i="45"/>
  <c r="K139" i="45"/>
  <c r="AD139" i="6" s="1"/>
  <c r="D139" i="45"/>
  <c r="C139" i="45"/>
  <c r="K138" i="45"/>
  <c r="AD138" i="6" s="1"/>
  <c r="D138" i="45"/>
  <c r="C138" i="45"/>
  <c r="K137" i="45"/>
  <c r="AD137" i="6" s="1"/>
  <c r="D137" i="45"/>
  <c r="C137" i="45"/>
  <c r="K136" i="45"/>
  <c r="AD136" i="6" s="1"/>
  <c r="D136" i="45"/>
  <c r="C136" i="45"/>
  <c r="K135" i="45"/>
  <c r="AD135" i="6" s="1"/>
  <c r="D135" i="45"/>
  <c r="C135" i="45"/>
  <c r="K134" i="45"/>
  <c r="AD134" i="6" s="1"/>
  <c r="D134" i="45"/>
  <c r="C134" i="45"/>
  <c r="K133" i="45"/>
  <c r="AD133" i="6" s="1"/>
  <c r="D133" i="45"/>
  <c r="C133" i="45"/>
  <c r="K132" i="45"/>
  <c r="AD132" i="6" s="1"/>
  <c r="D132" i="45"/>
  <c r="C132" i="45"/>
  <c r="K131" i="45"/>
  <c r="AD131" i="6" s="1"/>
  <c r="D131" i="45"/>
  <c r="C131" i="45"/>
  <c r="K130" i="45"/>
  <c r="AD130" i="6" s="1"/>
  <c r="D130" i="45"/>
  <c r="C130" i="45"/>
  <c r="K129" i="45"/>
  <c r="AD129" i="6" s="1"/>
  <c r="D129" i="45"/>
  <c r="C129" i="45"/>
  <c r="K128" i="45"/>
  <c r="AD128" i="6" s="1"/>
  <c r="D128" i="45"/>
  <c r="C128" i="45"/>
  <c r="K127" i="45"/>
  <c r="AD127" i="6" s="1"/>
  <c r="D127" i="45"/>
  <c r="C127" i="45"/>
  <c r="K126" i="45"/>
  <c r="AD126" i="6" s="1"/>
  <c r="D126" i="45"/>
  <c r="C126" i="45"/>
  <c r="K125" i="45"/>
  <c r="AD125" i="6" s="1"/>
  <c r="D125" i="45"/>
  <c r="C125" i="45"/>
  <c r="K124" i="45"/>
  <c r="AD124" i="6" s="1"/>
  <c r="D124" i="45"/>
  <c r="C124" i="45"/>
  <c r="K123" i="45"/>
  <c r="AD123" i="6" s="1"/>
  <c r="D123" i="45"/>
  <c r="C123" i="45"/>
  <c r="K122" i="45"/>
  <c r="AD122" i="6" s="1"/>
  <c r="D122" i="45"/>
  <c r="C122" i="45"/>
  <c r="K121" i="45"/>
  <c r="AD121" i="6" s="1"/>
  <c r="D121" i="45"/>
  <c r="C121" i="45"/>
  <c r="K120" i="45"/>
  <c r="AD120" i="6" s="1"/>
  <c r="D120" i="45"/>
  <c r="C120" i="45"/>
  <c r="K119" i="45"/>
  <c r="AD119" i="6" s="1"/>
  <c r="D119" i="45"/>
  <c r="C119" i="45"/>
  <c r="K118" i="45"/>
  <c r="AD118" i="6" s="1"/>
  <c r="D118" i="45"/>
  <c r="C118" i="45"/>
  <c r="K117" i="45"/>
  <c r="AD117" i="6" s="1"/>
  <c r="D117" i="45"/>
  <c r="C117" i="45"/>
  <c r="K116" i="45"/>
  <c r="AD116" i="6" s="1"/>
  <c r="D116" i="45"/>
  <c r="C116" i="45"/>
  <c r="K115" i="45"/>
  <c r="AD115" i="6" s="1"/>
  <c r="D115" i="45"/>
  <c r="C115" i="45"/>
  <c r="K114" i="45"/>
  <c r="AD114" i="6" s="1"/>
  <c r="D114" i="45"/>
  <c r="C114" i="45"/>
  <c r="K113" i="45"/>
  <c r="AD113" i="6" s="1"/>
  <c r="D113" i="45"/>
  <c r="C113" i="45"/>
  <c r="K112" i="45"/>
  <c r="AD112" i="6" s="1"/>
  <c r="D112" i="45"/>
  <c r="C112" i="45"/>
  <c r="K111" i="45"/>
  <c r="AD111" i="6" s="1"/>
  <c r="D111" i="45"/>
  <c r="C111" i="45"/>
  <c r="K110" i="45"/>
  <c r="AD110" i="6" s="1"/>
  <c r="D110" i="45"/>
  <c r="C110" i="45"/>
  <c r="K109" i="45"/>
  <c r="AD109" i="6" s="1"/>
  <c r="D109" i="45"/>
  <c r="C109" i="45"/>
  <c r="K108" i="45"/>
  <c r="AD108" i="6" s="1"/>
  <c r="D108" i="45"/>
  <c r="C108" i="45"/>
  <c r="K107" i="45"/>
  <c r="AD107" i="6" s="1"/>
  <c r="D107" i="45"/>
  <c r="C107" i="45"/>
  <c r="K106" i="45"/>
  <c r="AD106" i="6" s="1"/>
  <c r="D106" i="45"/>
  <c r="C106" i="45"/>
  <c r="K105" i="45"/>
  <c r="AD105" i="6" s="1"/>
  <c r="D105" i="45"/>
  <c r="C105" i="45"/>
  <c r="K104" i="45"/>
  <c r="AD104" i="6" s="1"/>
  <c r="D104" i="45"/>
  <c r="C104" i="45"/>
  <c r="K103" i="45"/>
  <c r="AD103" i="6" s="1"/>
  <c r="D103" i="45"/>
  <c r="C103" i="45"/>
  <c r="K102" i="45"/>
  <c r="AD102" i="6" s="1"/>
  <c r="D102" i="45"/>
  <c r="C102" i="45"/>
  <c r="K101" i="45"/>
  <c r="AD101" i="6" s="1"/>
  <c r="D101" i="45"/>
  <c r="C101" i="45"/>
  <c r="K100" i="45"/>
  <c r="AD100" i="6" s="1"/>
  <c r="D100" i="45"/>
  <c r="C100" i="45"/>
  <c r="K99" i="45"/>
  <c r="AD99" i="6" s="1"/>
  <c r="D99" i="45"/>
  <c r="C99" i="45"/>
  <c r="K98" i="45"/>
  <c r="AD98" i="6" s="1"/>
  <c r="D98" i="45"/>
  <c r="C98" i="45"/>
  <c r="K97" i="45"/>
  <c r="AD97" i="6" s="1"/>
  <c r="D97" i="45"/>
  <c r="C97" i="45"/>
  <c r="K96" i="45"/>
  <c r="AD96" i="6" s="1"/>
  <c r="D96" i="45"/>
  <c r="C96" i="45"/>
  <c r="K95" i="45"/>
  <c r="AD95" i="6" s="1"/>
  <c r="D95" i="45"/>
  <c r="C95" i="45"/>
  <c r="K94" i="45"/>
  <c r="AD94" i="6" s="1"/>
  <c r="D94" i="45"/>
  <c r="C94" i="45"/>
  <c r="K93" i="45"/>
  <c r="AD93" i="6" s="1"/>
  <c r="D93" i="45"/>
  <c r="C93" i="45"/>
  <c r="K92" i="45"/>
  <c r="AD92" i="6" s="1"/>
  <c r="D92" i="45"/>
  <c r="C92" i="45"/>
  <c r="K91" i="45"/>
  <c r="AD91" i="6" s="1"/>
  <c r="D91" i="45"/>
  <c r="C91" i="45"/>
  <c r="K90" i="45"/>
  <c r="AD90" i="6" s="1"/>
  <c r="D90" i="45"/>
  <c r="C90" i="45"/>
  <c r="K89" i="45"/>
  <c r="AD89" i="6" s="1"/>
  <c r="D89" i="45"/>
  <c r="C89" i="45"/>
  <c r="K88" i="45"/>
  <c r="AD88" i="6" s="1"/>
  <c r="D88" i="45"/>
  <c r="C88" i="45"/>
  <c r="K87" i="45"/>
  <c r="AD87" i="6" s="1"/>
  <c r="D87" i="45"/>
  <c r="C87" i="45"/>
  <c r="K86" i="45"/>
  <c r="AD86" i="6" s="1"/>
  <c r="D86" i="45"/>
  <c r="C86" i="45"/>
  <c r="K85" i="45"/>
  <c r="AD85" i="6" s="1"/>
  <c r="D85" i="45"/>
  <c r="C85" i="45"/>
  <c r="K84" i="45"/>
  <c r="AD84" i="6" s="1"/>
  <c r="D84" i="45"/>
  <c r="C84" i="45"/>
  <c r="K83" i="45"/>
  <c r="AD83" i="6" s="1"/>
  <c r="D83" i="45"/>
  <c r="C83" i="45"/>
  <c r="K82" i="45"/>
  <c r="AD82" i="6" s="1"/>
  <c r="D82" i="45"/>
  <c r="C82" i="45"/>
  <c r="K81" i="45"/>
  <c r="AD81" i="6" s="1"/>
  <c r="D81" i="45"/>
  <c r="C81" i="45"/>
  <c r="K80" i="45"/>
  <c r="AD80" i="6" s="1"/>
  <c r="D80" i="45"/>
  <c r="C80" i="45"/>
  <c r="K79" i="45"/>
  <c r="AD79" i="6" s="1"/>
  <c r="D79" i="45"/>
  <c r="C79" i="45"/>
  <c r="K78" i="45"/>
  <c r="AD78" i="6" s="1"/>
  <c r="D78" i="45"/>
  <c r="C78" i="45"/>
  <c r="K77" i="45"/>
  <c r="AD77" i="6" s="1"/>
  <c r="D77" i="45"/>
  <c r="C77" i="45"/>
  <c r="K76" i="45"/>
  <c r="AD76" i="6" s="1"/>
  <c r="D76" i="45"/>
  <c r="C76" i="45"/>
  <c r="K75" i="45"/>
  <c r="AD75" i="6" s="1"/>
  <c r="D75" i="45"/>
  <c r="C75" i="45"/>
  <c r="K74" i="45"/>
  <c r="AD74" i="6" s="1"/>
  <c r="D74" i="45"/>
  <c r="C74" i="45"/>
  <c r="K73" i="45"/>
  <c r="AD73" i="6" s="1"/>
  <c r="D73" i="45"/>
  <c r="C73" i="45"/>
  <c r="K72" i="45"/>
  <c r="AD72" i="6" s="1"/>
  <c r="D72" i="45"/>
  <c r="C72" i="45"/>
  <c r="K71" i="45"/>
  <c r="AD71" i="6" s="1"/>
  <c r="D71" i="45"/>
  <c r="C71" i="45"/>
  <c r="K70" i="45"/>
  <c r="AD70" i="6" s="1"/>
  <c r="D70" i="45"/>
  <c r="C70" i="45"/>
  <c r="K69" i="45"/>
  <c r="AD69" i="6" s="1"/>
  <c r="D69" i="45"/>
  <c r="C69" i="45"/>
  <c r="K68" i="45"/>
  <c r="AD68" i="6" s="1"/>
  <c r="D68" i="45"/>
  <c r="C68" i="45"/>
  <c r="K67" i="45"/>
  <c r="AD67" i="6" s="1"/>
  <c r="D67" i="45"/>
  <c r="C67" i="45"/>
  <c r="K66" i="45"/>
  <c r="AD66" i="6" s="1"/>
  <c r="D66" i="45"/>
  <c r="C66" i="45"/>
  <c r="K65" i="45"/>
  <c r="AD65" i="6" s="1"/>
  <c r="D65" i="45"/>
  <c r="C65" i="45"/>
  <c r="K64" i="45"/>
  <c r="AD64" i="6" s="1"/>
  <c r="D64" i="45"/>
  <c r="C64" i="45"/>
  <c r="K63" i="45"/>
  <c r="AD63" i="6" s="1"/>
  <c r="D63" i="45"/>
  <c r="C63" i="45"/>
  <c r="K62" i="45"/>
  <c r="AD62" i="6" s="1"/>
  <c r="D62" i="45"/>
  <c r="C62" i="45"/>
  <c r="K61" i="45"/>
  <c r="AD61" i="6" s="1"/>
  <c r="D61" i="45"/>
  <c r="C61" i="45"/>
  <c r="K60" i="45"/>
  <c r="AD60" i="6" s="1"/>
  <c r="D60" i="45"/>
  <c r="C60" i="45"/>
  <c r="K59" i="45"/>
  <c r="AD59" i="6" s="1"/>
  <c r="D59" i="45"/>
  <c r="C59" i="45"/>
  <c r="K58" i="45"/>
  <c r="AD58" i="6" s="1"/>
  <c r="D58" i="45"/>
  <c r="C58" i="45"/>
  <c r="K57" i="45"/>
  <c r="AD57" i="6" s="1"/>
  <c r="D57" i="45"/>
  <c r="C57" i="45"/>
  <c r="K56" i="45"/>
  <c r="AD56" i="6" s="1"/>
  <c r="D56" i="45"/>
  <c r="C56" i="45"/>
  <c r="K55" i="45"/>
  <c r="AD55" i="6" s="1"/>
  <c r="D55" i="45"/>
  <c r="C55" i="45"/>
  <c r="K54" i="45"/>
  <c r="AD54" i="6" s="1"/>
  <c r="D54" i="45"/>
  <c r="C54" i="45"/>
  <c r="K53" i="45"/>
  <c r="AD53" i="6" s="1"/>
  <c r="D53" i="45"/>
  <c r="C53" i="45"/>
  <c r="K52" i="45"/>
  <c r="AD52" i="6" s="1"/>
  <c r="D52" i="45"/>
  <c r="C52" i="45"/>
  <c r="K51" i="45"/>
  <c r="AD51" i="6" s="1"/>
  <c r="D51" i="45"/>
  <c r="C51" i="45"/>
  <c r="K50" i="45"/>
  <c r="AD50" i="6" s="1"/>
  <c r="D50" i="45"/>
  <c r="C50" i="45"/>
  <c r="K49" i="45"/>
  <c r="AD49" i="6" s="1"/>
  <c r="D49" i="45"/>
  <c r="C49" i="45"/>
  <c r="K48" i="45"/>
  <c r="AD48" i="6" s="1"/>
  <c r="D48" i="45"/>
  <c r="C48" i="45"/>
  <c r="K47" i="45"/>
  <c r="AD47" i="6" s="1"/>
  <c r="D47" i="45"/>
  <c r="C47" i="45"/>
  <c r="K46" i="45"/>
  <c r="AD46" i="6" s="1"/>
  <c r="D46" i="45"/>
  <c r="C46" i="45"/>
  <c r="K45" i="45"/>
  <c r="AD45" i="6" s="1"/>
  <c r="D45" i="45"/>
  <c r="C45" i="45"/>
  <c r="K44" i="45"/>
  <c r="AD44" i="6" s="1"/>
  <c r="D44" i="45"/>
  <c r="C44" i="45"/>
  <c r="K43" i="45"/>
  <c r="AD43" i="6" s="1"/>
  <c r="D43" i="45"/>
  <c r="C43" i="45"/>
  <c r="K42" i="45"/>
  <c r="AD42" i="6" s="1"/>
  <c r="D42" i="45"/>
  <c r="C42" i="45"/>
  <c r="K41" i="45"/>
  <c r="AD41" i="6" s="1"/>
  <c r="D41" i="45"/>
  <c r="C41" i="45"/>
  <c r="K40" i="45"/>
  <c r="AD40" i="6" s="1"/>
  <c r="D40" i="45"/>
  <c r="C40" i="45"/>
  <c r="K39" i="45"/>
  <c r="AD39" i="6" s="1"/>
  <c r="D39" i="45"/>
  <c r="C39" i="45"/>
  <c r="K38" i="45"/>
  <c r="AD38" i="6" s="1"/>
  <c r="D38" i="45"/>
  <c r="C38" i="45"/>
  <c r="K37" i="45"/>
  <c r="AD37" i="6" s="1"/>
  <c r="D37" i="45"/>
  <c r="C37" i="45"/>
  <c r="K36" i="45"/>
  <c r="AD36" i="6" s="1"/>
  <c r="D36" i="45"/>
  <c r="C36" i="45"/>
  <c r="K35" i="45"/>
  <c r="AD35" i="6" s="1"/>
  <c r="D35" i="45"/>
  <c r="C35" i="45"/>
  <c r="K34" i="45"/>
  <c r="AD34" i="6" s="1"/>
  <c r="D34" i="45"/>
  <c r="C34" i="45"/>
  <c r="K33" i="45"/>
  <c r="AD33" i="6" s="1"/>
  <c r="D33" i="45"/>
  <c r="C33" i="45"/>
  <c r="K32" i="45"/>
  <c r="AD32" i="6" s="1"/>
  <c r="D32" i="45"/>
  <c r="C32" i="45"/>
  <c r="K31" i="45"/>
  <c r="AD31" i="6" s="1"/>
  <c r="D31" i="45"/>
  <c r="C31" i="45"/>
  <c r="K30" i="45"/>
  <c r="AD30" i="6" s="1"/>
  <c r="D30" i="45"/>
  <c r="C30" i="45"/>
  <c r="K29" i="45"/>
  <c r="AD29" i="6" s="1"/>
  <c r="D29" i="45"/>
  <c r="C29" i="45"/>
  <c r="K28" i="45"/>
  <c r="AD28" i="6" s="1"/>
  <c r="D28" i="45"/>
  <c r="C28" i="45"/>
  <c r="K27" i="45"/>
  <c r="AD27" i="6" s="1"/>
  <c r="D27" i="45"/>
  <c r="C27" i="45"/>
  <c r="K26" i="45"/>
  <c r="AD26" i="6" s="1"/>
  <c r="D26" i="45"/>
  <c r="C26" i="45"/>
  <c r="K25" i="45"/>
  <c r="AD25" i="6" s="1"/>
  <c r="D25" i="45"/>
  <c r="C25" i="45"/>
  <c r="K24" i="45"/>
  <c r="AD24" i="6" s="1"/>
  <c r="D24" i="45"/>
  <c r="C24" i="45"/>
  <c r="K23" i="45"/>
  <c r="AD23" i="6" s="1"/>
  <c r="D23" i="45"/>
  <c r="C23" i="45"/>
  <c r="K22" i="45"/>
  <c r="AD22" i="6" s="1"/>
  <c r="D22" i="45"/>
  <c r="C22" i="45"/>
  <c r="K21" i="45"/>
  <c r="AD21" i="6" s="1"/>
  <c r="D21" i="45"/>
  <c r="C21" i="45"/>
  <c r="K20" i="45"/>
  <c r="AD20" i="6" s="1"/>
  <c r="D20" i="45"/>
  <c r="C20" i="45"/>
  <c r="K19" i="45"/>
  <c r="AD19" i="6" s="1"/>
  <c r="D19" i="45"/>
  <c r="C19" i="45"/>
  <c r="K18" i="45"/>
  <c r="AD18" i="6" s="1"/>
  <c r="D18" i="45"/>
  <c r="C18" i="45"/>
  <c r="K17" i="45"/>
  <c r="AD17" i="6" s="1"/>
  <c r="D17" i="45"/>
  <c r="C17" i="45"/>
  <c r="K16" i="45"/>
  <c r="AD16" i="6" s="1"/>
  <c r="D16" i="45"/>
  <c r="C16" i="45"/>
  <c r="K15" i="45"/>
  <c r="AD15" i="6" s="1"/>
  <c r="D15" i="45"/>
  <c r="C15" i="45"/>
  <c r="B15" i="45"/>
  <c r="K14" i="45"/>
  <c r="AD14" i="6" s="1"/>
  <c r="D14" i="45"/>
  <c r="C14" i="45"/>
  <c r="B14" i="45"/>
  <c r="K13" i="45"/>
  <c r="AD13" i="6" s="1"/>
  <c r="D13" i="45"/>
  <c r="C13" i="45"/>
  <c r="B13" i="45"/>
  <c r="K12" i="45"/>
  <c r="AD12" i="6" s="1"/>
  <c r="D12" i="45"/>
  <c r="C12" i="45"/>
  <c r="B12" i="45"/>
  <c r="K11" i="45"/>
  <c r="AD11" i="6" s="1"/>
  <c r="D11" i="45"/>
  <c r="C11" i="45"/>
  <c r="B11" i="45"/>
  <c r="K10" i="45"/>
  <c r="AD10" i="6" s="1"/>
  <c r="D10" i="45"/>
  <c r="C10" i="45"/>
  <c r="B10" i="45"/>
  <c r="B6" i="45"/>
  <c r="K209" i="44"/>
  <c r="AC209" i="6" s="1"/>
  <c r="D209" i="44"/>
  <c r="C209" i="44"/>
  <c r="K208" i="44"/>
  <c r="AC208" i="6" s="1"/>
  <c r="D208" i="44"/>
  <c r="C208" i="44"/>
  <c r="K207" i="44"/>
  <c r="AC207" i="6" s="1"/>
  <c r="D207" i="44"/>
  <c r="C207" i="44"/>
  <c r="K206" i="44"/>
  <c r="AC206" i="6" s="1"/>
  <c r="D206" i="44"/>
  <c r="C206" i="44"/>
  <c r="K205" i="44"/>
  <c r="AC205" i="6" s="1"/>
  <c r="D205" i="44"/>
  <c r="C205" i="44"/>
  <c r="K204" i="44"/>
  <c r="AC204" i="6" s="1"/>
  <c r="D204" i="44"/>
  <c r="C204" i="44"/>
  <c r="K203" i="44"/>
  <c r="AC203" i="6" s="1"/>
  <c r="D203" i="44"/>
  <c r="C203" i="44"/>
  <c r="K202" i="44"/>
  <c r="AC202" i="6" s="1"/>
  <c r="D202" i="44"/>
  <c r="C202" i="44"/>
  <c r="K201" i="44"/>
  <c r="AC201" i="6" s="1"/>
  <c r="D201" i="44"/>
  <c r="C201" i="44"/>
  <c r="K200" i="44"/>
  <c r="AC200" i="6" s="1"/>
  <c r="D200" i="44"/>
  <c r="C200" i="44"/>
  <c r="K199" i="44"/>
  <c r="AC199" i="6" s="1"/>
  <c r="D199" i="44"/>
  <c r="C199" i="44"/>
  <c r="K198" i="44"/>
  <c r="AC198" i="6" s="1"/>
  <c r="D198" i="44"/>
  <c r="C198" i="44"/>
  <c r="K197" i="44"/>
  <c r="AC197" i="6" s="1"/>
  <c r="D197" i="44"/>
  <c r="C197" i="44"/>
  <c r="K196" i="44"/>
  <c r="AC196" i="6" s="1"/>
  <c r="D196" i="44"/>
  <c r="C196" i="44"/>
  <c r="K195" i="44"/>
  <c r="AC195" i="6" s="1"/>
  <c r="D195" i="44"/>
  <c r="C195" i="44"/>
  <c r="K194" i="44"/>
  <c r="AC194" i="6" s="1"/>
  <c r="D194" i="44"/>
  <c r="C194" i="44"/>
  <c r="K193" i="44"/>
  <c r="AC193" i="6" s="1"/>
  <c r="D193" i="44"/>
  <c r="C193" i="44"/>
  <c r="K192" i="44"/>
  <c r="AC192" i="6" s="1"/>
  <c r="D192" i="44"/>
  <c r="C192" i="44"/>
  <c r="K191" i="44"/>
  <c r="AC191" i="6" s="1"/>
  <c r="D191" i="44"/>
  <c r="C191" i="44"/>
  <c r="K190" i="44"/>
  <c r="AC190" i="6" s="1"/>
  <c r="D190" i="44"/>
  <c r="C190" i="44"/>
  <c r="K189" i="44"/>
  <c r="AC189" i="6" s="1"/>
  <c r="D189" i="44"/>
  <c r="C189" i="44"/>
  <c r="K188" i="44"/>
  <c r="AC188" i="6" s="1"/>
  <c r="D188" i="44"/>
  <c r="C188" i="44"/>
  <c r="K187" i="44"/>
  <c r="AC187" i="6" s="1"/>
  <c r="D187" i="44"/>
  <c r="C187" i="44"/>
  <c r="K186" i="44"/>
  <c r="AC186" i="6" s="1"/>
  <c r="D186" i="44"/>
  <c r="C186" i="44"/>
  <c r="K185" i="44"/>
  <c r="AC185" i="6" s="1"/>
  <c r="D185" i="44"/>
  <c r="C185" i="44"/>
  <c r="K184" i="44"/>
  <c r="AC184" i="6" s="1"/>
  <c r="D184" i="44"/>
  <c r="C184" i="44"/>
  <c r="K183" i="44"/>
  <c r="AC183" i="6" s="1"/>
  <c r="D183" i="44"/>
  <c r="C183" i="44"/>
  <c r="K182" i="44"/>
  <c r="AC182" i="6" s="1"/>
  <c r="D182" i="44"/>
  <c r="C182" i="44"/>
  <c r="K181" i="44"/>
  <c r="AC181" i="6" s="1"/>
  <c r="D181" i="44"/>
  <c r="C181" i="44"/>
  <c r="K180" i="44"/>
  <c r="AC180" i="6" s="1"/>
  <c r="D180" i="44"/>
  <c r="C180" i="44"/>
  <c r="K179" i="44"/>
  <c r="AC179" i="6" s="1"/>
  <c r="D179" i="44"/>
  <c r="C179" i="44"/>
  <c r="K178" i="44"/>
  <c r="AC178" i="6" s="1"/>
  <c r="D178" i="44"/>
  <c r="C178" i="44"/>
  <c r="K177" i="44"/>
  <c r="AC177" i="6" s="1"/>
  <c r="D177" i="44"/>
  <c r="C177" i="44"/>
  <c r="K176" i="44"/>
  <c r="AC176" i="6" s="1"/>
  <c r="D176" i="44"/>
  <c r="C176" i="44"/>
  <c r="K175" i="44"/>
  <c r="AC175" i="6" s="1"/>
  <c r="D175" i="44"/>
  <c r="C175" i="44"/>
  <c r="K174" i="44"/>
  <c r="AC174" i="6" s="1"/>
  <c r="D174" i="44"/>
  <c r="C174" i="44"/>
  <c r="K173" i="44"/>
  <c r="AC173" i="6" s="1"/>
  <c r="D173" i="44"/>
  <c r="C173" i="44"/>
  <c r="K172" i="44"/>
  <c r="AC172" i="6" s="1"/>
  <c r="D172" i="44"/>
  <c r="C172" i="44"/>
  <c r="K171" i="44"/>
  <c r="AC171" i="6" s="1"/>
  <c r="D171" i="44"/>
  <c r="C171" i="44"/>
  <c r="K170" i="44"/>
  <c r="AC170" i="6" s="1"/>
  <c r="D170" i="44"/>
  <c r="C170" i="44"/>
  <c r="K169" i="44"/>
  <c r="AC169" i="6" s="1"/>
  <c r="D169" i="44"/>
  <c r="C169" i="44"/>
  <c r="K168" i="44"/>
  <c r="AC168" i="6" s="1"/>
  <c r="D168" i="44"/>
  <c r="C168" i="44"/>
  <c r="K167" i="44"/>
  <c r="AC167" i="6" s="1"/>
  <c r="D167" i="44"/>
  <c r="C167" i="44"/>
  <c r="K166" i="44"/>
  <c r="AC166" i="6" s="1"/>
  <c r="D166" i="44"/>
  <c r="C166" i="44"/>
  <c r="K165" i="44"/>
  <c r="AC165" i="6" s="1"/>
  <c r="D165" i="44"/>
  <c r="C165" i="44"/>
  <c r="K164" i="44"/>
  <c r="AC164" i="6" s="1"/>
  <c r="D164" i="44"/>
  <c r="C164" i="44"/>
  <c r="K163" i="44"/>
  <c r="AC163" i="6" s="1"/>
  <c r="D163" i="44"/>
  <c r="C163" i="44"/>
  <c r="K162" i="44"/>
  <c r="AC162" i="6" s="1"/>
  <c r="D162" i="44"/>
  <c r="C162" i="44"/>
  <c r="K161" i="44"/>
  <c r="AC161" i="6" s="1"/>
  <c r="D161" i="44"/>
  <c r="C161" i="44"/>
  <c r="K160" i="44"/>
  <c r="AC160" i="6" s="1"/>
  <c r="D160" i="44"/>
  <c r="C160" i="44"/>
  <c r="K159" i="44"/>
  <c r="AC159" i="6" s="1"/>
  <c r="D159" i="44"/>
  <c r="C159" i="44"/>
  <c r="K158" i="44"/>
  <c r="AC158" i="6" s="1"/>
  <c r="D158" i="44"/>
  <c r="C158" i="44"/>
  <c r="K157" i="44"/>
  <c r="AC157" i="6" s="1"/>
  <c r="D157" i="44"/>
  <c r="C157" i="44"/>
  <c r="K156" i="44"/>
  <c r="AC156" i="6" s="1"/>
  <c r="D156" i="44"/>
  <c r="C156" i="44"/>
  <c r="K155" i="44"/>
  <c r="AC155" i="6" s="1"/>
  <c r="D155" i="44"/>
  <c r="C155" i="44"/>
  <c r="K154" i="44"/>
  <c r="AC154" i="6" s="1"/>
  <c r="D154" i="44"/>
  <c r="C154" i="44"/>
  <c r="K153" i="44"/>
  <c r="AC153" i="6" s="1"/>
  <c r="D153" i="44"/>
  <c r="C153" i="44"/>
  <c r="K152" i="44"/>
  <c r="AC152" i="6" s="1"/>
  <c r="D152" i="44"/>
  <c r="C152" i="44"/>
  <c r="K151" i="44"/>
  <c r="AC151" i="6" s="1"/>
  <c r="D151" i="44"/>
  <c r="C151" i="44"/>
  <c r="K150" i="44"/>
  <c r="AC150" i="6" s="1"/>
  <c r="D150" i="44"/>
  <c r="C150" i="44"/>
  <c r="K149" i="44"/>
  <c r="AC149" i="6" s="1"/>
  <c r="D149" i="44"/>
  <c r="C149" i="44"/>
  <c r="K148" i="44"/>
  <c r="AC148" i="6" s="1"/>
  <c r="D148" i="44"/>
  <c r="C148" i="44"/>
  <c r="K147" i="44"/>
  <c r="AC147" i="6" s="1"/>
  <c r="D147" i="44"/>
  <c r="C147" i="44"/>
  <c r="K146" i="44"/>
  <c r="AC146" i="6" s="1"/>
  <c r="D146" i="44"/>
  <c r="C146" i="44"/>
  <c r="K145" i="44"/>
  <c r="AC145" i="6" s="1"/>
  <c r="D145" i="44"/>
  <c r="C145" i="44"/>
  <c r="K144" i="44"/>
  <c r="AC144" i="6" s="1"/>
  <c r="D144" i="44"/>
  <c r="C144" i="44"/>
  <c r="K143" i="44"/>
  <c r="AC143" i="6" s="1"/>
  <c r="D143" i="44"/>
  <c r="C143" i="44"/>
  <c r="K142" i="44"/>
  <c r="AC142" i="6" s="1"/>
  <c r="D142" i="44"/>
  <c r="C142" i="44"/>
  <c r="K141" i="44"/>
  <c r="AC141" i="6" s="1"/>
  <c r="D141" i="44"/>
  <c r="C141" i="44"/>
  <c r="K140" i="44"/>
  <c r="AC140" i="6" s="1"/>
  <c r="D140" i="44"/>
  <c r="C140" i="44"/>
  <c r="K139" i="44"/>
  <c r="AC139" i="6" s="1"/>
  <c r="D139" i="44"/>
  <c r="C139" i="44"/>
  <c r="K138" i="44"/>
  <c r="AC138" i="6" s="1"/>
  <c r="D138" i="44"/>
  <c r="C138" i="44"/>
  <c r="K137" i="44"/>
  <c r="AC137" i="6" s="1"/>
  <c r="D137" i="44"/>
  <c r="C137" i="44"/>
  <c r="K136" i="44"/>
  <c r="AC136" i="6" s="1"/>
  <c r="D136" i="44"/>
  <c r="C136" i="44"/>
  <c r="K135" i="44"/>
  <c r="AC135" i="6" s="1"/>
  <c r="D135" i="44"/>
  <c r="C135" i="44"/>
  <c r="K134" i="44"/>
  <c r="AC134" i="6" s="1"/>
  <c r="D134" i="44"/>
  <c r="C134" i="44"/>
  <c r="K133" i="44"/>
  <c r="AC133" i="6" s="1"/>
  <c r="D133" i="44"/>
  <c r="C133" i="44"/>
  <c r="K132" i="44"/>
  <c r="AC132" i="6" s="1"/>
  <c r="D132" i="44"/>
  <c r="C132" i="44"/>
  <c r="K131" i="44"/>
  <c r="AC131" i="6" s="1"/>
  <c r="D131" i="44"/>
  <c r="C131" i="44"/>
  <c r="K130" i="44"/>
  <c r="AC130" i="6" s="1"/>
  <c r="D130" i="44"/>
  <c r="C130" i="44"/>
  <c r="K129" i="44"/>
  <c r="AC129" i="6" s="1"/>
  <c r="D129" i="44"/>
  <c r="C129" i="44"/>
  <c r="K128" i="44"/>
  <c r="AC128" i="6" s="1"/>
  <c r="D128" i="44"/>
  <c r="C128" i="44"/>
  <c r="K127" i="44"/>
  <c r="AC127" i="6" s="1"/>
  <c r="D127" i="44"/>
  <c r="C127" i="44"/>
  <c r="K126" i="44"/>
  <c r="AC126" i="6" s="1"/>
  <c r="D126" i="44"/>
  <c r="C126" i="44"/>
  <c r="K125" i="44"/>
  <c r="AC125" i="6" s="1"/>
  <c r="D125" i="44"/>
  <c r="C125" i="44"/>
  <c r="K124" i="44"/>
  <c r="AC124" i="6" s="1"/>
  <c r="D124" i="44"/>
  <c r="C124" i="44"/>
  <c r="K123" i="44"/>
  <c r="AC123" i="6" s="1"/>
  <c r="D123" i="44"/>
  <c r="C123" i="44"/>
  <c r="K122" i="44"/>
  <c r="AC122" i="6" s="1"/>
  <c r="D122" i="44"/>
  <c r="C122" i="44"/>
  <c r="K121" i="44"/>
  <c r="AC121" i="6" s="1"/>
  <c r="D121" i="44"/>
  <c r="C121" i="44"/>
  <c r="K120" i="44"/>
  <c r="AC120" i="6" s="1"/>
  <c r="D120" i="44"/>
  <c r="C120" i="44"/>
  <c r="K119" i="44"/>
  <c r="AC119" i="6" s="1"/>
  <c r="D119" i="44"/>
  <c r="C119" i="44"/>
  <c r="K118" i="44"/>
  <c r="AC118" i="6" s="1"/>
  <c r="D118" i="44"/>
  <c r="C118" i="44"/>
  <c r="K117" i="44"/>
  <c r="AC117" i="6" s="1"/>
  <c r="D117" i="44"/>
  <c r="C117" i="44"/>
  <c r="K116" i="44"/>
  <c r="AC116" i="6" s="1"/>
  <c r="D116" i="44"/>
  <c r="C116" i="44"/>
  <c r="K115" i="44"/>
  <c r="AC115" i="6" s="1"/>
  <c r="D115" i="44"/>
  <c r="C115" i="44"/>
  <c r="K114" i="44"/>
  <c r="AC114" i="6" s="1"/>
  <c r="D114" i="44"/>
  <c r="C114" i="44"/>
  <c r="K113" i="44"/>
  <c r="AC113" i="6" s="1"/>
  <c r="D113" i="44"/>
  <c r="C113" i="44"/>
  <c r="K112" i="44"/>
  <c r="AC112" i="6" s="1"/>
  <c r="D112" i="44"/>
  <c r="C112" i="44"/>
  <c r="K111" i="44"/>
  <c r="AC111" i="6" s="1"/>
  <c r="D111" i="44"/>
  <c r="C111" i="44"/>
  <c r="K110" i="44"/>
  <c r="AC110" i="6" s="1"/>
  <c r="D110" i="44"/>
  <c r="C110" i="44"/>
  <c r="K109" i="44"/>
  <c r="AC109" i="6" s="1"/>
  <c r="D109" i="44"/>
  <c r="C109" i="44"/>
  <c r="K108" i="44"/>
  <c r="AC108" i="6" s="1"/>
  <c r="D108" i="44"/>
  <c r="C108" i="44"/>
  <c r="K107" i="44"/>
  <c r="AC107" i="6" s="1"/>
  <c r="D107" i="44"/>
  <c r="C107" i="44"/>
  <c r="K106" i="44"/>
  <c r="AC106" i="6" s="1"/>
  <c r="D106" i="44"/>
  <c r="C106" i="44"/>
  <c r="K105" i="44"/>
  <c r="AC105" i="6" s="1"/>
  <c r="D105" i="44"/>
  <c r="C105" i="44"/>
  <c r="K104" i="44"/>
  <c r="AC104" i="6" s="1"/>
  <c r="D104" i="44"/>
  <c r="C104" i="44"/>
  <c r="K103" i="44"/>
  <c r="AC103" i="6" s="1"/>
  <c r="D103" i="44"/>
  <c r="C103" i="44"/>
  <c r="K102" i="44"/>
  <c r="AC102" i="6" s="1"/>
  <c r="D102" i="44"/>
  <c r="C102" i="44"/>
  <c r="K101" i="44"/>
  <c r="AC101" i="6" s="1"/>
  <c r="D101" i="44"/>
  <c r="C101" i="44"/>
  <c r="K100" i="44"/>
  <c r="AC100" i="6" s="1"/>
  <c r="D100" i="44"/>
  <c r="C100" i="44"/>
  <c r="K99" i="44"/>
  <c r="AC99" i="6" s="1"/>
  <c r="D99" i="44"/>
  <c r="C99" i="44"/>
  <c r="K98" i="44"/>
  <c r="AC98" i="6" s="1"/>
  <c r="D98" i="44"/>
  <c r="C98" i="44"/>
  <c r="K97" i="44"/>
  <c r="AC97" i="6" s="1"/>
  <c r="D97" i="44"/>
  <c r="C97" i="44"/>
  <c r="K96" i="44"/>
  <c r="AC96" i="6" s="1"/>
  <c r="D96" i="44"/>
  <c r="C96" i="44"/>
  <c r="K95" i="44"/>
  <c r="AC95" i="6" s="1"/>
  <c r="D95" i="44"/>
  <c r="C95" i="44"/>
  <c r="K94" i="44"/>
  <c r="AC94" i="6" s="1"/>
  <c r="D94" i="44"/>
  <c r="C94" i="44"/>
  <c r="K93" i="44"/>
  <c r="AC93" i="6" s="1"/>
  <c r="D93" i="44"/>
  <c r="C93" i="44"/>
  <c r="K92" i="44"/>
  <c r="AC92" i="6" s="1"/>
  <c r="D92" i="44"/>
  <c r="C92" i="44"/>
  <c r="K91" i="44"/>
  <c r="AC91" i="6" s="1"/>
  <c r="D91" i="44"/>
  <c r="C91" i="44"/>
  <c r="K90" i="44"/>
  <c r="AC90" i="6" s="1"/>
  <c r="D90" i="44"/>
  <c r="C90" i="44"/>
  <c r="K89" i="44"/>
  <c r="AC89" i="6" s="1"/>
  <c r="D89" i="44"/>
  <c r="C89" i="44"/>
  <c r="K88" i="44"/>
  <c r="AC88" i="6" s="1"/>
  <c r="D88" i="44"/>
  <c r="C88" i="44"/>
  <c r="K87" i="44"/>
  <c r="AC87" i="6" s="1"/>
  <c r="D87" i="44"/>
  <c r="C87" i="44"/>
  <c r="K86" i="44"/>
  <c r="AC86" i="6" s="1"/>
  <c r="D86" i="44"/>
  <c r="C86" i="44"/>
  <c r="K85" i="44"/>
  <c r="AC85" i="6" s="1"/>
  <c r="D85" i="44"/>
  <c r="C85" i="44"/>
  <c r="K84" i="44"/>
  <c r="AC84" i="6" s="1"/>
  <c r="D84" i="44"/>
  <c r="C84" i="44"/>
  <c r="K83" i="44"/>
  <c r="AC83" i="6" s="1"/>
  <c r="D83" i="44"/>
  <c r="C83" i="44"/>
  <c r="K82" i="44"/>
  <c r="AC82" i="6" s="1"/>
  <c r="D82" i="44"/>
  <c r="C82" i="44"/>
  <c r="K81" i="44"/>
  <c r="AC81" i="6" s="1"/>
  <c r="D81" i="44"/>
  <c r="C81" i="44"/>
  <c r="K80" i="44"/>
  <c r="AC80" i="6" s="1"/>
  <c r="D80" i="44"/>
  <c r="C80" i="44"/>
  <c r="K79" i="44"/>
  <c r="AC79" i="6" s="1"/>
  <c r="D79" i="44"/>
  <c r="C79" i="44"/>
  <c r="K78" i="44"/>
  <c r="AC78" i="6" s="1"/>
  <c r="D78" i="44"/>
  <c r="C78" i="44"/>
  <c r="K77" i="44"/>
  <c r="AC77" i="6" s="1"/>
  <c r="D77" i="44"/>
  <c r="C77" i="44"/>
  <c r="K76" i="44"/>
  <c r="AC76" i="6" s="1"/>
  <c r="D76" i="44"/>
  <c r="C76" i="44"/>
  <c r="K75" i="44"/>
  <c r="AC75" i="6" s="1"/>
  <c r="D75" i="44"/>
  <c r="C75" i="44"/>
  <c r="K74" i="44"/>
  <c r="AC74" i="6" s="1"/>
  <c r="D74" i="44"/>
  <c r="C74" i="44"/>
  <c r="K73" i="44"/>
  <c r="AC73" i="6" s="1"/>
  <c r="D73" i="44"/>
  <c r="C73" i="44"/>
  <c r="K72" i="44"/>
  <c r="AC72" i="6" s="1"/>
  <c r="D72" i="44"/>
  <c r="C72" i="44"/>
  <c r="K71" i="44"/>
  <c r="AC71" i="6" s="1"/>
  <c r="D71" i="44"/>
  <c r="C71" i="44"/>
  <c r="K70" i="44"/>
  <c r="AC70" i="6" s="1"/>
  <c r="D70" i="44"/>
  <c r="C70" i="44"/>
  <c r="K69" i="44"/>
  <c r="AC69" i="6" s="1"/>
  <c r="D69" i="44"/>
  <c r="C69" i="44"/>
  <c r="K68" i="44"/>
  <c r="AC68" i="6" s="1"/>
  <c r="D68" i="44"/>
  <c r="C68" i="44"/>
  <c r="K67" i="44"/>
  <c r="AC67" i="6" s="1"/>
  <c r="D67" i="44"/>
  <c r="C67" i="44"/>
  <c r="K66" i="44"/>
  <c r="AC66" i="6" s="1"/>
  <c r="D66" i="44"/>
  <c r="C66" i="44"/>
  <c r="K65" i="44"/>
  <c r="AC65" i="6" s="1"/>
  <c r="D65" i="44"/>
  <c r="C65" i="44"/>
  <c r="K64" i="44"/>
  <c r="AC64" i="6" s="1"/>
  <c r="D64" i="44"/>
  <c r="C64" i="44"/>
  <c r="K63" i="44"/>
  <c r="AC63" i="6" s="1"/>
  <c r="D63" i="44"/>
  <c r="C63" i="44"/>
  <c r="K62" i="44"/>
  <c r="AC62" i="6" s="1"/>
  <c r="D62" i="44"/>
  <c r="C62" i="44"/>
  <c r="K61" i="44"/>
  <c r="AC61" i="6" s="1"/>
  <c r="D61" i="44"/>
  <c r="C61" i="44"/>
  <c r="K60" i="44"/>
  <c r="AC60" i="6" s="1"/>
  <c r="D60" i="44"/>
  <c r="C60" i="44"/>
  <c r="K59" i="44"/>
  <c r="AC59" i="6" s="1"/>
  <c r="D59" i="44"/>
  <c r="C59" i="44"/>
  <c r="K58" i="44"/>
  <c r="AC58" i="6" s="1"/>
  <c r="D58" i="44"/>
  <c r="C58" i="44"/>
  <c r="K57" i="44"/>
  <c r="AC57" i="6" s="1"/>
  <c r="D57" i="44"/>
  <c r="C57" i="44"/>
  <c r="K56" i="44"/>
  <c r="AC56" i="6" s="1"/>
  <c r="D56" i="44"/>
  <c r="C56" i="44"/>
  <c r="K55" i="44"/>
  <c r="AC55" i="6" s="1"/>
  <c r="D55" i="44"/>
  <c r="C55" i="44"/>
  <c r="K54" i="44"/>
  <c r="AC54" i="6" s="1"/>
  <c r="D54" i="44"/>
  <c r="C54" i="44"/>
  <c r="K53" i="44"/>
  <c r="AC53" i="6" s="1"/>
  <c r="D53" i="44"/>
  <c r="C53" i="44"/>
  <c r="K52" i="44"/>
  <c r="AC52" i="6" s="1"/>
  <c r="D52" i="44"/>
  <c r="C52" i="44"/>
  <c r="K51" i="44"/>
  <c r="AC51" i="6" s="1"/>
  <c r="D51" i="44"/>
  <c r="C51" i="44"/>
  <c r="K50" i="44"/>
  <c r="AC50" i="6" s="1"/>
  <c r="D50" i="44"/>
  <c r="C50" i="44"/>
  <c r="K49" i="44"/>
  <c r="AC49" i="6" s="1"/>
  <c r="D49" i="44"/>
  <c r="C49" i="44"/>
  <c r="K48" i="44"/>
  <c r="AC48" i="6" s="1"/>
  <c r="D48" i="44"/>
  <c r="C48" i="44"/>
  <c r="K47" i="44"/>
  <c r="AC47" i="6" s="1"/>
  <c r="D47" i="44"/>
  <c r="C47" i="44"/>
  <c r="K46" i="44"/>
  <c r="AC46" i="6" s="1"/>
  <c r="D46" i="44"/>
  <c r="C46" i="44"/>
  <c r="K45" i="44"/>
  <c r="AC45" i="6" s="1"/>
  <c r="D45" i="44"/>
  <c r="C45" i="44"/>
  <c r="K44" i="44"/>
  <c r="AC44" i="6" s="1"/>
  <c r="D44" i="44"/>
  <c r="C44" i="44"/>
  <c r="K43" i="44"/>
  <c r="AC43" i="6" s="1"/>
  <c r="D43" i="44"/>
  <c r="C43" i="44"/>
  <c r="K42" i="44"/>
  <c r="AC42" i="6" s="1"/>
  <c r="D42" i="44"/>
  <c r="C42" i="44"/>
  <c r="K41" i="44"/>
  <c r="AC41" i="6" s="1"/>
  <c r="D41" i="44"/>
  <c r="C41" i="44"/>
  <c r="K40" i="44"/>
  <c r="AC40" i="6" s="1"/>
  <c r="D40" i="44"/>
  <c r="C40" i="44"/>
  <c r="K39" i="44"/>
  <c r="AC39" i="6" s="1"/>
  <c r="D39" i="44"/>
  <c r="C39" i="44"/>
  <c r="K38" i="44"/>
  <c r="AC38" i="6" s="1"/>
  <c r="D38" i="44"/>
  <c r="C38" i="44"/>
  <c r="K37" i="44"/>
  <c r="AC37" i="6" s="1"/>
  <c r="D37" i="44"/>
  <c r="C37" i="44"/>
  <c r="K36" i="44"/>
  <c r="AC36" i="6" s="1"/>
  <c r="D36" i="44"/>
  <c r="C36" i="44"/>
  <c r="K35" i="44"/>
  <c r="AC35" i="6" s="1"/>
  <c r="D35" i="44"/>
  <c r="C35" i="44"/>
  <c r="K34" i="44"/>
  <c r="AC34" i="6" s="1"/>
  <c r="D34" i="44"/>
  <c r="C34" i="44"/>
  <c r="K33" i="44"/>
  <c r="AC33" i="6" s="1"/>
  <c r="D33" i="44"/>
  <c r="C33" i="44"/>
  <c r="K32" i="44"/>
  <c r="AC32" i="6" s="1"/>
  <c r="D32" i="44"/>
  <c r="C32" i="44"/>
  <c r="K31" i="44"/>
  <c r="AC31" i="6" s="1"/>
  <c r="D31" i="44"/>
  <c r="C31" i="44"/>
  <c r="K30" i="44"/>
  <c r="AC30" i="6" s="1"/>
  <c r="D30" i="44"/>
  <c r="C30" i="44"/>
  <c r="K29" i="44"/>
  <c r="AC29" i="6" s="1"/>
  <c r="D29" i="44"/>
  <c r="C29" i="44"/>
  <c r="K28" i="44"/>
  <c r="AC28" i="6" s="1"/>
  <c r="D28" i="44"/>
  <c r="C28" i="44"/>
  <c r="K27" i="44"/>
  <c r="AC27" i="6" s="1"/>
  <c r="D27" i="44"/>
  <c r="C27" i="44"/>
  <c r="K26" i="44"/>
  <c r="AC26" i="6" s="1"/>
  <c r="D26" i="44"/>
  <c r="C26" i="44"/>
  <c r="K25" i="44"/>
  <c r="AC25" i="6" s="1"/>
  <c r="D25" i="44"/>
  <c r="C25" i="44"/>
  <c r="K24" i="44"/>
  <c r="AC24" i="6" s="1"/>
  <c r="D24" i="44"/>
  <c r="C24" i="44"/>
  <c r="K23" i="44"/>
  <c r="AC23" i="6" s="1"/>
  <c r="D23" i="44"/>
  <c r="C23" i="44"/>
  <c r="K22" i="44"/>
  <c r="AC22" i="6" s="1"/>
  <c r="D22" i="44"/>
  <c r="C22" i="44"/>
  <c r="K21" i="44"/>
  <c r="AC21" i="6" s="1"/>
  <c r="D21" i="44"/>
  <c r="C21" i="44"/>
  <c r="K20" i="44"/>
  <c r="AC20" i="6" s="1"/>
  <c r="D20" i="44"/>
  <c r="C20" i="44"/>
  <c r="K19" i="44"/>
  <c r="AC19" i="6" s="1"/>
  <c r="D19" i="44"/>
  <c r="C19" i="44"/>
  <c r="K18" i="44"/>
  <c r="AC18" i="6" s="1"/>
  <c r="D18" i="44"/>
  <c r="C18" i="44"/>
  <c r="K17" i="44"/>
  <c r="AC17" i="6" s="1"/>
  <c r="D17" i="44"/>
  <c r="C17" i="44"/>
  <c r="K16" i="44"/>
  <c r="AC16" i="6" s="1"/>
  <c r="D16" i="44"/>
  <c r="C16" i="44"/>
  <c r="K15" i="44"/>
  <c r="AC15" i="6" s="1"/>
  <c r="D15" i="44"/>
  <c r="C15" i="44"/>
  <c r="B15" i="44"/>
  <c r="K14" i="44"/>
  <c r="AC14" i="6" s="1"/>
  <c r="D14" i="44"/>
  <c r="C14" i="44"/>
  <c r="B14" i="44"/>
  <c r="K13" i="44"/>
  <c r="AC13" i="6" s="1"/>
  <c r="D13" i="44"/>
  <c r="C13" i="44"/>
  <c r="B13" i="44"/>
  <c r="K12" i="44"/>
  <c r="AC12" i="6" s="1"/>
  <c r="D12" i="44"/>
  <c r="C12" i="44"/>
  <c r="B12" i="44"/>
  <c r="K11" i="44"/>
  <c r="AC11" i="6" s="1"/>
  <c r="D11" i="44"/>
  <c r="C11" i="44"/>
  <c r="B11" i="44"/>
  <c r="K10" i="44"/>
  <c r="AC10" i="6" s="1"/>
  <c r="D10" i="44"/>
  <c r="C10" i="44"/>
  <c r="B10" i="44"/>
  <c r="B6" i="44"/>
  <c r="K209" i="43"/>
  <c r="AB209" i="6" s="1"/>
  <c r="D209" i="43"/>
  <c r="C209" i="43"/>
  <c r="K208" i="43"/>
  <c r="AB208" i="6" s="1"/>
  <c r="D208" i="43"/>
  <c r="C208" i="43"/>
  <c r="K207" i="43"/>
  <c r="AB207" i="6" s="1"/>
  <c r="D207" i="43"/>
  <c r="C207" i="43"/>
  <c r="K206" i="43"/>
  <c r="AB206" i="6" s="1"/>
  <c r="D206" i="43"/>
  <c r="C206" i="43"/>
  <c r="K205" i="43"/>
  <c r="AB205" i="6" s="1"/>
  <c r="D205" i="43"/>
  <c r="C205" i="43"/>
  <c r="K204" i="43"/>
  <c r="AB204" i="6" s="1"/>
  <c r="D204" i="43"/>
  <c r="C204" i="43"/>
  <c r="K203" i="43"/>
  <c r="AB203" i="6" s="1"/>
  <c r="D203" i="43"/>
  <c r="C203" i="43"/>
  <c r="K202" i="43"/>
  <c r="AB202" i="6" s="1"/>
  <c r="D202" i="43"/>
  <c r="C202" i="43"/>
  <c r="K201" i="43"/>
  <c r="AB201" i="6" s="1"/>
  <c r="D201" i="43"/>
  <c r="C201" i="43"/>
  <c r="K200" i="43"/>
  <c r="AB200" i="6" s="1"/>
  <c r="D200" i="43"/>
  <c r="C200" i="43"/>
  <c r="K199" i="43"/>
  <c r="AB199" i="6" s="1"/>
  <c r="D199" i="43"/>
  <c r="C199" i="43"/>
  <c r="K198" i="43"/>
  <c r="AB198" i="6" s="1"/>
  <c r="D198" i="43"/>
  <c r="C198" i="43"/>
  <c r="K197" i="43"/>
  <c r="AB197" i="6" s="1"/>
  <c r="D197" i="43"/>
  <c r="C197" i="43"/>
  <c r="K196" i="43"/>
  <c r="AB196" i="6" s="1"/>
  <c r="D196" i="43"/>
  <c r="C196" i="43"/>
  <c r="K195" i="43"/>
  <c r="AB195" i="6" s="1"/>
  <c r="D195" i="43"/>
  <c r="C195" i="43"/>
  <c r="K194" i="43"/>
  <c r="AB194" i="6" s="1"/>
  <c r="D194" i="43"/>
  <c r="C194" i="43"/>
  <c r="K193" i="43"/>
  <c r="AB193" i="6" s="1"/>
  <c r="D193" i="43"/>
  <c r="C193" i="43"/>
  <c r="K192" i="43"/>
  <c r="AB192" i="6" s="1"/>
  <c r="D192" i="43"/>
  <c r="C192" i="43"/>
  <c r="K191" i="43"/>
  <c r="AB191" i="6" s="1"/>
  <c r="D191" i="43"/>
  <c r="C191" i="43"/>
  <c r="K190" i="43"/>
  <c r="AB190" i="6" s="1"/>
  <c r="D190" i="43"/>
  <c r="C190" i="43"/>
  <c r="K189" i="43"/>
  <c r="AB189" i="6" s="1"/>
  <c r="D189" i="43"/>
  <c r="C189" i="43"/>
  <c r="K188" i="43"/>
  <c r="AB188" i="6" s="1"/>
  <c r="D188" i="43"/>
  <c r="C188" i="43"/>
  <c r="K187" i="43"/>
  <c r="AB187" i="6" s="1"/>
  <c r="D187" i="43"/>
  <c r="C187" i="43"/>
  <c r="K186" i="43"/>
  <c r="AB186" i="6" s="1"/>
  <c r="D186" i="43"/>
  <c r="C186" i="43"/>
  <c r="K185" i="43"/>
  <c r="AB185" i="6" s="1"/>
  <c r="D185" i="43"/>
  <c r="C185" i="43"/>
  <c r="K184" i="43"/>
  <c r="AB184" i="6" s="1"/>
  <c r="D184" i="43"/>
  <c r="C184" i="43"/>
  <c r="K183" i="43"/>
  <c r="AB183" i="6" s="1"/>
  <c r="D183" i="43"/>
  <c r="C183" i="43"/>
  <c r="K182" i="43"/>
  <c r="AB182" i="6" s="1"/>
  <c r="D182" i="43"/>
  <c r="C182" i="43"/>
  <c r="K181" i="43"/>
  <c r="AB181" i="6" s="1"/>
  <c r="D181" i="43"/>
  <c r="C181" i="43"/>
  <c r="K180" i="43"/>
  <c r="AB180" i="6" s="1"/>
  <c r="D180" i="43"/>
  <c r="C180" i="43"/>
  <c r="K179" i="43"/>
  <c r="AB179" i="6" s="1"/>
  <c r="D179" i="43"/>
  <c r="C179" i="43"/>
  <c r="K178" i="43"/>
  <c r="AB178" i="6" s="1"/>
  <c r="D178" i="43"/>
  <c r="C178" i="43"/>
  <c r="K177" i="43"/>
  <c r="AB177" i="6" s="1"/>
  <c r="D177" i="43"/>
  <c r="C177" i="43"/>
  <c r="K176" i="43"/>
  <c r="AB176" i="6" s="1"/>
  <c r="D176" i="43"/>
  <c r="C176" i="43"/>
  <c r="K175" i="43"/>
  <c r="AB175" i="6" s="1"/>
  <c r="D175" i="43"/>
  <c r="C175" i="43"/>
  <c r="K174" i="43"/>
  <c r="AB174" i="6" s="1"/>
  <c r="D174" i="43"/>
  <c r="C174" i="43"/>
  <c r="K173" i="43"/>
  <c r="AB173" i="6" s="1"/>
  <c r="D173" i="43"/>
  <c r="C173" i="43"/>
  <c r="K172" i="43"/>
  <c r="AB172" i="6" s="1"/>
  <c r="D172" i="43"/>
  <c r="C172" i="43"/>
  <c r="K171" i="43"/>
  <c r="AB171" i="6" s="1"/>
  <c r="D171" i="43"/>
  <c r="C171" i="43"/>
  <c r="K170" i="43"/>
  <c r="AB170" i="6" s="1"/>
  <c r="D170" i="43"/>
  <c r="C170" i="43"/>
  <c r="K169" i="43"/>
  <c r="AB169" i="6" s="1"/>
  <c r="D169" i="43"/>
  <c r="C169" i="43"/>
  <c r="K168" i="43"/>
  <c r="AB168" i="6" s="1"/>
  <c r="D168" i="43"/>
  <c r="C168" i="43"/>
  <c r="K167" i="43"/>
  <c r="AB167" i="6" s="1"/>
  <c r="D167" i="43"/>
  <c r="C167" i="43"/>
  <c r="K166" i="43"/>
  <c r="AB166" i="6" s="1"/>
  <c r="D166" i="43"/>
  <c r="C166" i="43"/>
  <c r="K165" i="43"/>
  <c r="AB165" i="6" s="1"/>
  <c r="D165" i="43"/>
  <c r="C165" i="43"/>
  <c r="K164" i="43"/>
  <c r="AB164" i="6" s="1"/>
  <c r="D164" i="43"/>
  <c r="C164" i="43"/>
  <c r="K163" i="43"/>
  <c r="AB163" i="6" s="1"/>
  <c r="D163" i="43"/>
  <c r="C163" i="43"/>
  <c r="K162" i="43"/>
  <c r="AB162" i="6" s="1"/>
  <c r="D162" i="43"/>
  <c r="C162" i="43"/>
  <c r="K161" i="43"/>
  <c r="AB161" i="6" s="1"/>
  <c r="D161" i="43"/>
  <c r="C161" i="43"/>
  <c r="K160" i="43"/>
  <c r="AB160" i="6" s="1"/>
  <c r="D160" i="43"/>
  <c r="C160" i="43"/>
  <c r="K159" i="43"/>
  <c r="AB159" i="6" s="1"/>
  <c r="D159" i="43"/>
  <c r="C159" i="43"/>
  <c r="K158" i="43"/>
  <c r="AB158" i="6" s="1"/>
  <c r="D158" i="43"/>
  <c r="C158" i="43"/>
  <c r="K157" i="43"/>
  <c r="AB157" i="6" s="1"/>
  <c r="D157" i="43"/>
  <c r="C157" i="43"/>
  <c r="K156" i="43"/>
  <c r="AB156" i="6" s="1"/>
  <c r="D156" i="43"/>
  <c r="C156" i="43"/>
  <c r="K155" i="43"/>
  <c r="AB155" i="6" s="1"/>
  <c r="D155" i="43"/>
  <c r="C155" i="43"/>
  <c r="K154" i="43"/>
  <c r="AB154" i="6" s="1"/>
  <c r="D154" i="43"/>
  <c r="C154" i="43"/>
  <c r="K153" i="43"/>
  <c r="AB153" i="6" s="1"/>
  <c r="D153" i="43"/>
  <c r="C153" i="43"/>
  <c r="K152" i="43"/>
  <c r="AB152" i="6" s="1"/>
  <c r="D152" i="43"/>
  <c r="C152" i="43"/>
  <c r="K151" i="43"/>
  <c r="AB151" i="6" s="1"/>
  <c r="D151" i="43"/>
  <c r="C151" i="43"/>
  <c r="K150" i="43"/>
  <c r="AB150" i="6" s="1"/>
  <c r="D150" i="43"/>
  <c r="C150" i="43"/>
  <c r="K149" i="43"/>
  <c r="AB149" i="6" s="1"/>
  <c r="D149" i="43"/>
  <c r="C149" i="43"/>
  <c r="K148" i="43"/>
  <c r="AB148" i="6" s="1"/>
  <c r="D148" i="43"/>
  <c r="C148" i="43"/>
  <c r="K147" i="43"/>
  <c r="AB147" i="6" s="1"/>
  <c r="D147" i="43"/>
  <c r="C147" i="43"/>
  <c r="K146" i="43"/>
  <c r="AB146" i="6" s="1"/>
  <c r="D146" i="43"/>
  <c r="C146" i="43"/>
  <c r="K145" i="43"/>
  <c r="AB145" i="6" s="1"/>
  <c r="D145" i="43"/>
  <c r="C145" i="43"/>
  <c r="K144" i="43"/>
  <c r="AB144" i="6" s="1"/>
  <c r="D144" i="43"/>
  <c r="C144" i="43"/>
  <c r="K143" i="43"/>
  <c r="AB143" i="6" s="1"/>
  <c r="D143" i="43"/>
  <c r="C143" i="43"/>
  <c r="K142" i="43"/>
  <c r="AB142" i="6" s="1"/>
  <c r="D142" i="43"/>
  <c r="C142" i="43"/>
  <c r="K141" i="43"/>
  <c r="AB141" i="6" s="1"/>
  <c r="D141" i="43"/>
  <c r="C141" i="43"/>
  <c r="K140" i="43"/>
  <c r="AB140" i="6" s="1"/>
  <c r="D140" i="43"/>
  <c r="C140" i="43"/>
  <c r="K139" i="43"/>
  <c r="AB139" i="6" s="1"/>
  <c r="D139" i="43"/>
  <c r="C139" i="43"/>
  <c r="K138" i="43"/>
  <c r="AB138" i="6" s="1"/>
  <c r="D138" i="43"/>
  <c r="C138" i="43"/>
  <c r="K137" i="43"/>
  <c r="AB137" i="6" s="1"/>
  <c r="D137" i="43"/>
  <c r="C137" i="43"/>
  <c r="K136" i="43"/>
  <c r="AB136" i="6" s="1"/>
  <c r="D136" i="43"/>
  <c r="C136" i="43"/>
  <c r="K135" i="43"/>
  <c r="AB135" i="6" s="1"/>
  <c r="D135" i="43"/>
  <c r="C135" i="43"/>
  <c r="K134" i="43"/>
  <c r="AB134" i="6" s="1"/>
  <c r="D134" i="43"/>
  <c r="C134" i="43"/>
  <c r="K133" i="43"/>
  <c r="AB133" i="6" s="1"/>
  <c r="D133" i="43"/>
  <c r="C133" i="43"/>
  <c r="K132" i="43"/>
  <c r="AB132" i="6" s="1"/>
  <c r="D132" i="43"/>
  <c r="C132" i="43"/>
  <c r="K131" i="43"/>
  <c r="AB131" i="6" s="1"/>
  <c r="D131" i="43"/>
  <c r="C131" i="43"/>
  <c r="K130" i="43"/>
  <c r="AB130" i="6" s="1"/>
  <c r="D130" i="43"/>
  <c r="C130" i="43"/>
  <c r="K129" i="43"/>
  <c r="AB129" i="6" s="1"/>
  <c r="D129" i="43"/>
  <c r="C129" i="43"/>
  <c r="K128" i="43"/>
  <c r="AB128" i="6" s="1"/>
  <c r="D128" i="43"/>
  <c r="C128" i="43"/>
  <c r="K127" i="43"/>
  <c r="AB127" i="6" s="1"/>
  <c r="D127" i="43"/>
  <c r="C127" i="43"/>
  <c r="K126" i="43"/>
  <c r="AB126" i="6" s="1"/>
  <c r="D126" i="43"/>
  <c r="C126" i="43"/>
  <c r="K125" i="43"/>
  <c r="AB125" i="6" s="1"/>
  <c r="D125" i="43"/>
  <c r="C125" i="43"/>
  <c r="K124" i="43"/>
  <c r="AB124" i="6" s="1"/>
  <c r="D124" i="43"/>
  <c r="C124" i="43"/>
  <c r="K123" i="43"/>
  <c r="AB123" i="6" s="1"/>
  <c r="D123" i="43"/>
  <c r="C123" i="43"/>
  <c r="K122" i="43"/>
  <c r="AB122" i="6" s="1"/>
  <c r="D122" i="43"/>
  <c r="C122" i="43"/>
  <c r="K121" i="43"/>
  <c r="AB121" i="6" s="1"/>
  <c r="D121" i="43"/>
  <c r="C121" i="43"/>
  <c r="K120" i="43"/>
  <c r="AB120" i="6" s="1"/>
  <c r="D120" i="43"/>
  <c r="C120" i="43"/>
  <c r="K119" i="43"/>
  <c r="AB119" i="6" s="1"/>
  <c r="D119" i="43"/>
  <c r="C119" i="43"/>
  <c r="K118" i="43"/>
  <c r="AB118" i="6" s="1"/>
  <c r="D118" i="43"/>
  <c r="C118" i="43"/>
  <c r="K117" i="43"/>
  <c r="AB117" i="6" s="1"/>
  <c r="D117" i="43"/>
  <c r="C117" i="43"/>
  <c r="K116" i="43"/>
  <c r="AB116" i="6" s="1"/>
  <c r="D116" i="43"/>
  <c r="C116" i="43"/>
  <c r="K115" i="43"/>
  <c r="AB115" i="6" s="1"/>
  <c r="D115" i="43"/>
  <c r="C115" i="43"/>
  <c r="K114" i="43"/>
  <c r="AB114" i="6" s="1"/>
  <c r="D114" i="43"/>
  <c r="C114" i="43"/>
  <c r="K113" i="43"/>
  <c r="AB113" i="6" s="1"/>
  <c r="D113" i="43"/>
  <c r="C113" i="43"/>
  <c r="K112" i="43"/>
  <c r="AB112" i="6" s="1"/>
  <c r="D112" i="43"/>
  <c r="C112" i="43"/>
  <c r="K111" i="43"/>
  <c r="AB111" i="6" s="1"/>
  <c r="D111" i="43"/>
  <c r="C111" i="43"/>
  <c r="K110" i="43"/>
  <c r="AB110" i="6" s="1"/>
  <c r="D110" i="43"/>
  <c r="C110" i="43"/>
  <c r="K109" i="43"/>
  <c r="AB109" i="6" s="1"/>
  <c r="D109" i="43"/>
  <c r="C109" i="43"/>
  <c r="K108" i="43"/>
  <c r="AB108" i="6" s="1"/>
  <c r="D108" i="43"/>
  <c r="C108" i="43"/>
  <c r="K107" i="43"/>
  <c r="AB107" i="6" s="1"/>
  <c r="D107" i="43"/>
  <c r="C107" i="43"/>
  <c r="K106" i="43"/>
  <c r="AB106" i="6" s="1"/>
  <c r="D106" i="43"/>
  <c r="C106" i="43"/>
  <c r="K105" i="43"/>
  <c r="AB105" i="6" s="1"/>
  <c r="D105" i="43"/>
  <c r="C105" i="43"/>
  <c r="K104" i="43"/>
  <c r="AB104" i="6" s="1"/>
  <c r="D104" i="43"/>
  <c r="C104" i="43"/>
  <c r="K103" i="43"/>
  <c r="AB103" i="6" s="1"/>
  <c r="D103" i="43"/>
  <c r="C103" i="43"/>
  <c r="K102" i="43"/>
  <c r="AB102" i="6" s="1"/>
  <c r="D102" i="43"/>
  <c r="C102" i="43"/>
  <c r="K101" i="43"/>
  <c r="AB101" i="6" s="1"/>
  <c r="D101" i="43"/>
  <c r="C101" i="43"/>
  <c r="K100" i="43"/>
  <c r="AB100" i="6" s="1"/>
  <c r="D100" i="43"/>
  <c r="C100" i="43"/>
  <c r="K99" i="43"/>
  <c r="AB99" i="6" s="1"/>
  <c r="D99" i="43"/>
  <c r="C99" i="43"/>
  <c r="K98" i="43"/>
  <c r="AB98" i="6" s="1"/>
  <c r="D98" i="43"/>
  <c r="C98" i="43"/>
  <c r="K97" i="43"/>
  <c r="AB97" i="6" s="1"/>
  <c r="D97" i="43"/>
  <c r="C97" i="43"/>
  <c r="K96" i="43"/>
  <c r="AB96" i="6" s="1"/>
  <c r="D96" i="43"/>
  <c r="C96" i="43"/>
  <c r="K95" i="43"/>
  <c r="AB95" i="6" s="1"/>
  <c r="D95" i="43"/>
  <c r="C95" i="43"/>
  <c r="K94" i="43"/>
  <c r="AB94" i="6" s="1"/>
  <c r="D94" i="43"/>
  <c r="C94" i="43"/>
  <c r="K93" i="43"/>
  <c r="AB93" i="6" s="1"/>
  <c r="D93" i="43"/>
  <c r="C93" i="43"/>
  <c r="K92" i="43"/>
  <c r="AB92" i="6" s="1"/>
  <c r="D92" i="43"/>
  <c r="C92" i="43"/>
  <c r="K91" i="43"/>
  <c r="AB91" i="6" s="1"/>
  <c r="D91" i="43"/>
  <c r="C91" i="43"/>
  <c r="K90" i="43"/>
  <c r="AB90" i="6" s="1"/>
  <c r="D90" i="43"/>
  <c r="C90" i="43"/>
  <c r="K89" i="43"/>
  <c r="AB89" i="6" s="1"/>
  <c r="D89" i="43"/>
  <c r="C89" i="43"/>
  <c r="K88" i="43"/>
  <c r="AB88" i="6" s="1"/>
  <c r="D88" i="43"/>
  <c r="C88" i="43"/>
  <c r="K87" i="43"/>
  <c r="AB87" i="6" s="1"/>
  <c r="D87" i="43"/>
  <c r="C87" i="43"/>
  <c r="K86" i="43"/>
  <c r="AB86" i="6" s="1"/>
  <c r="D86" i="43"/>
  <c r="C86" i="43"/>
  <c r="K85" i="43"/>
  <c r="AB85" i="6" s="1"/>
  <c r="D85" i="43"/>
  <c r="C85" i="43"/>
  <c r="K84" i="43"/>
  <c r="AB84" i="6" s="1"/>
  <c r="D84" i="43"/>
  <c r="C84" i="43"/>
  <c r="K83" i="43"/>
  <c r="AB83" i="6" s="1"/>
  <c r="D83" i="43"/>
  <c r="C83" i="43"/>
  <c r="K82" i="43"/>
  <c r="AB82" i="6" s="1"/>
  <c r="D82" i="43"/>
  <c r="C82" i="43"/>
  <c r="K81" i="43"/>
  <c r="AB81" i="6" s="1"/>
  <c r="D81" i="43"/>
  <c r="C81" i="43"/>
  <c r="K80" i="43"/>
  <c r="AB80" i="6" s="1"/>
  <c r="D80" i="43"/>
  <c r="C80" i="43"/>
  <c r="K79" i="43"/>
  <c r="AB79" i="6" s="1"/>
  <c r="D79" i="43"/>
  <c r="C79" i="43"/>
  <c r="K78" i="43"/>
  <c r="AB78" i="6" s="1"/>
  <c r="D78" i="43"/>
  <c r="C78" i="43"/>
  <c r="K77" i="43"/>
  <c r="AB77" i="6" s="1"/>
  <c r="D77" i="43"/>
  <c r="C77" i="43"/>
  <c r="K76" i="43"/>
  <c r="AB76" i="6" s="1"/>
  <c r="D76" i="43"/>
  <c r="C76" i="43"/>
  <c r="K75" i="43"/>
  <c r="AB75" i="6" s="1"/>
  <c r="D75" i="43"/>
  <c r="C75" i="43"/>
  <c r="K74" i="43"/>
  <c r="AB74" i="6" s="1"/>
  <c r="D74" i="43"/>
  <c r="C74" i="43"/>
  <c r="K73" i="43"/>
  <c r="AB73" i="6" s="1"/>
  <c r="D73" i="43"/>
  <c r="C73" i="43"/>
  <c r="K72" i="43"/>
  <c r="AB72" i="6" s="1"/>
  <c r="D72" i="43"/>
  <c r="C72" i="43"/>
  <c r="K71" i="43"/>
  <c r="AB71" i="6" s="1"/>
  <c r="D71" i="43"/>
  <c r="C71" i="43"/>
  <c r="K70" i="43"/>
  <c r="AB70" i="6" s="1"/>
  <c r="D70" i="43"/>
  <c r="C70" i="43"/>
  <c r="K69" i="43"/>
  <c r="AB69" i="6" s="1"/>
  <c r="D69" i="43"/>
  <c r="C69" i="43"/>
  <c r="K68" i="43"/>
  <c r="AB68" i="6" s="1"/>
  <c r="D68" i="43"/>
  <c r="C68" i="43"/>
  <c r="K67" i="43"/>
  <c r="AB67" i="6" s="1"/>
  <c r="D67" i="43"/>
  <c r="C67" i="43"/>
  <c r="K66" i="43"/>
  <c r="AB66" i="6" s="1"/>
  <c r="D66" i="43"/>
  <c r="C66" i="43"/>
  <c r="K65" i="43"/>
  <c r="AB65" i="6" s="1"/>
  <c r="D65" i="43"/>
  <c r="C65" i="43"/>
  <c r="K64" i="43"/>
  <c r="AB64" i="6" s="1"/>
  <c r="D64" i="43"/>
  <c r="C64" i="43"/>
  <c r="K63" i="43"/>
  <c r="AB63" i="6" s="1"/>
  <c r="D63" i="43"/>
  <c r="C63" i="43"/>
  <c r="K62" i="43"/>
  <c r="AB62" i="6" s="1"/>
  <c r="D62" i="43"/>
  <c r="C62" i="43"/>
  <c r="K61" i="43"/>
  <c r="AB61" i="6" s="1"/>
  <c r="D61" i="43"/>
  <c r="C61" i="43"/>
  <c r="K60" i="43"/>
  <c r="AB60" i="6" s="1"/>
  <c r="D60" i="43"/>
  <c r="C60" i="43"/>
  <c r="K59" i="43"/>
  <c r="AB59" i="6" s="1"/>
  <c r="D59" i="43"/>
  <c r="C59" i="43"/>
  <c r="K58" i="43"/>
  <c r="AB58" i="6" s="1"/>
  <c r="D58" i="43"/>
  <c r="C58" i="43"/>
  <c r="K57" i="43"/>
  <c r="AB57" i="6" s="1"/>
  <c r="D57" i="43"/>
  <c r="C57" i="43"/>
  <c r="K56" i="43"/>
  <c r="AB56" i="6" s="1"/>
  <c r="D56" i="43"/>
  <c r="C56" i="43"/>
  <c r="K55" i="43"/>
  <c r="AB55" i="6" s="1"/>
  <c r="D55" i="43"/>
  <c r="C55" i="43"/>
  <c r="K54" i="43"/>
  <c r="AB54" i="6" s="1"/>
  <c r="D54" i="43"/>
  <c r="C54" i="43"/>
  <c r="K53" i="43"/>
  <c r="AB53" i="6" s="1"/>
  <c r="D53" i="43"/>
  <c r="C53" i="43"/>
  <c r="K52" i="43"/>
  <c r="AB52" i="6" s="1"/>
  <c r="D52" i="43"/>
  <c r="C52" i="43"/>
  <c r="K51" i="43"/>
  <c r="AB51" i="6" s="1"/>
  <c r="D51" i="43"/>
  <c r="C51" i="43"/>
  <c r="K50" i="43"/>
  <c r="AB50" i="6" s="1"/>
  <c r="D50" i="43"/>
  <c r="C50" i="43"/>
  <c r="K49" i="43"/>
  <c r="AB49" i="6" s="1"/>
  <c r="D49" i="43"/>
  <c r="C49" i="43"/>
  <c r="K48" i="43"/>
  <c r="AB48" i="6" s="1"/>
  <c r="D48" i="43"/>
  <c r="C48" i="43"/>
  <c r="K47" i="43"/>
  <c r="AB47" i="6" s="1"/>
  <c r="D47" i="43"/>
  <c r="C47" i="43"/>
  <c r="K46" i="43"/>
  <c r="AB46" i="6" s="1"/>
  <c r="D46" i="43"/>
  <c r="C46" i="43"/>
  <c r="K45" i="43"/>
  <c r="AB45" i="6" s="1"/>
  <c r="D45" i="43"/>
  <c r="C45" i="43"/>
  <c r="K44" i="43"/>
  <c r="AB44" i="6" s="1"/>
  <c r="D44" i="43"/>
  <c r="C44" i="43"/>
  <c r="K43" i="43"/>
  <c r="AB43" i="6" s="1"/>
  <c r="D43" i="43"/>
  <c r="C43" i="43"/>
  <c r="K42" i="43"/>
  <c r="AB42" i="6" s="1"/>
  <c r="D42" i="43"/>
  <c r="C42" i="43"/>
  <c r="K41" i="43"/>
  <c r="AB41" i="6" s="1"/>
  <c r="D41" i="43"/>
  <c r="C41" i="43"/>
  <c r="K40" i="43"/>
  <c r="AB40" i="6" s="1"/>
  <c r="D40" i="43"/>
  <c r="C40" i="43"/>
  <c r="K39" i="43"/>
  <c r="AB39" i="6" s="1"/>
  <c r="D39" i="43"/>
  <c r="C39" i="43"/>
  <c r="K38" i="43"/>
  <c r="AB38" i="6" s="1"/>
  <c r="D38" i="43"/>
  <c r="C38" i="43"/>
  <c r="K37" i="43"/>
  <c r="AB37" i="6" s="1"/>
  <c r="D37" i="43"/>
  <c r="C37" i="43"/>
  <c r="K36" i="43"/>
  <c r="AB36" i="6" s="1"/>
  <c r="D36" i="43"/>
  <c r="C36" i="43"/>
  <c r="K35" i="43"/>
  <c r="AB35" i="6" s="1"/>
  <c r="D35" i="43"/>
  <c r="C35" i="43"/>
  <c r="K34" i="43"/>
  <c r="AB34" i="6" s="1"/>
  <c r="D34" i="43"/>
  <c r="C34" i="43"/>
  <c r="K33" i="43"/>
  <c r="AB33" i="6" s="1"/>
  <c r="D33" i="43"/>
  <c r="C33" i="43"/>
  <c r="K32" i="43"/>
  <c r="AB32" i="6" s="1"/>
  <c r="D32" i="43"/>
  <c r="C32" i="43"/>
  <c r="K31" i="43"/>
  <c r="AB31" i="6" s="1"/>
  <c r="D31" i="43"/>
  <c r="C31" i="43"/>
  <c r="K30" i="43"/>
  <c r="AB30" i="6" s="1"/>
  <c r="D30" i="43"/>
  <c r="C30" i="43"/>
  <c r="K29" i="43"/>
  <c r="AB29" i="6" s="1"/>
  <c r="D29" i="43"/>
  <c r="C29" i="43"/>
  <c r="K28" i="43"/>
  <c r="AB28" i="6" s="1"/>
  <c r="D28" i="43"/>
  <c r="C28" i="43"/>
  <c r="K27" i="43"/>
  <c r="AB27" i="6" s="1"/>
  <c r="D27" i="43"/>
  <c r="C27" i="43"/>
  <c r="K26" i="43"/>
  <c r="AB26" i="6" s="1"/>
  <c r="D26" i="43"/>
  <c r="C26" i="43"/>
  <c r="K25" i="43"/>
  <c r="AB25" i="6" s="1"/>
  <c r="D25" i="43"/>
  <c r="C25" i="43"/>
  <c r="K24" i="43"/>
  <c r="AB24" i="6" s="1"/>
  <c r="D24" i="43"/>
  <c r="C24" i="43"/>
  <c r="K23" i="43"/>
  <c r="AB23" i="6" s="1"/>
  <c r="D23" i="43"/>
  <c r="C23" i="43"/>
  <c r="K22" i="43"/>
  <c r="AB22" i="6" s="1"/>
  <c r="D22" i="43"/>
  <c r="C22" i="43"/>
  <c r="K21" i="43"/>
  <c r="AB21" i="6" s="1"/>
  <c r="D21" i="43"/>
  <c r="C21" i="43"/>
  <c r="K20" i="43"/>
  <c r="AB20" i="6" s="1"/>
  <c r="D20" i="43"/>
  <c r="C20" i="43"/>
  <c r="K19" i="43"/>
  <c r="AB19" i="6" s="1"/>
  <c r="D19" i="43"/>
  <c r="C19" i="43"/>
  <c r="K18" i="43"/>
  <c r="AB18" i="6" s="1"/>
  <c r="D18" i="43"/>
  <c r="C18" i="43"/>
  <c r="K17" i="43"/>
  <c r="AB17" i="6" s="1"/>
  <c r="D17" i="43"/>
  <c r="C17" i="43"/>
  <c r="K16" i="43"/>
  <c r="AB16" i="6" s="1"/>
  <c r="D16" i="43"/>
  <c r="C16" i="43"/>
  <c r="K15" i="43"/>
  <c r="AB15" i="6" s="1"/>
  <c r="D15" i="43"/>
  <c r="C15" i="43"/>
  <c r="B15" i="43"/>
  <c r="K14" i="43"/>
  <c r="AB14" i="6" s="1"/>
  <c r="D14" i="43"/>
  <c r="C14" i="43"/>
  <c r="B14" i="43"/>
  <c r="K13" i="43"/>
  <c r="AB13" i="6" s="1"/>
  <c r="D13" i="43"/>
  <c r="C13" i="43"/>
  <c r="B13" i="43"/>
  <c r="K12" i="43"/>
  <c r="AB12" i="6" s="1"/>
  <c r="D12" i="43"/>
  <c r="C12" i="43"/>
  <c r="B12" i="43"/>
  <c r="K11" i="43"/>
  <c r="AB11" i="6" s="1"/>
  <c r="D11" i="43"/>
  <c r="C11" i="43"/>
  <c r="B11" i="43"/>
  <c r="K10" i="43"/>
  <c r="AB10" i="6" s="1"/>
  <c r="D10" i="43"/>
  <c r="C10" i="43"/>
  <c r="B10" i="43"/>
  <c r="B6" i="43"/>
  <c r="K209" i="42"/>
  <c r="AA209" i="6" s="1"/>
  <c r="D209" i="42"/>
  <c r="C209" i="42"/>
  <c r="K208" i="42"/>
  <c r="AA208" i="6" s="1"/>
  <c r="D208" i="42"/>
  <c r="C208" i="42"/>
  <c r="K207" i="42"/>
  <c r="AA207" i="6" s="1"/>
  <c r="D207" i="42"/>
  <c r="C207" i="42"/>
  <c r="K206" i="42"/>
  <c r="AA206" i="6" s="1"/>
  <c r="D206" i="42"/>
  <c r="C206" i="42"/>
  <c r="K205" i="42"/>
  <c r="AA205" i="6" s="1"/>
  <c r="D205" i="42"/>
  <c r="C205" i="42"/>
  <c r="K204" i="42"/>
  <c r="AA204" i="6" s="1"/>
  <c r="D204" i="42"/>
  <c r="C204" i="42"/>
  <c r="K203" i="42"/>
  <c r="AA203" i="6" s="1"/>
  <c r="D203" i="42"/>
  <c r="C203" i="42"/>
  <c r="K202" i="42"/>
  <c r="AA202" i="6" s="1"/>
  <c r="D202" i="42"/>
  <c r="C202" i="42"/>
  <c r="K201" i="42"/>
  <c r="AA201" i="6" s="1"/>
  <c r="D201" i="42"/>
  <c r="C201" i="42"/>
  <c r="K200" i="42"/>
  <c r="AA200" i="6" s="1"/>
  <c r="D200" i="42"/>
  <c r="C200" i="42"/>
  <c r="K199" i="42"/>
  <c r="AA199" i="6" s="1"/>
  <c r="D199" i="42"/>
  <c r="C199" i="42"/>
  <c r="K198" i="42"/>
  <c r="AA198" i="6" s="1"/>
  <c r="D198" i="42"/>
  <c r="C198" i="42"/>
  <c r="K197" i="42"/>
  <c r="AA197" i="6" s="1"/>
  <c r="D197" i="42"/>
  <c r="C197" i="42"/>
  <c r="K196" i="42"/>
  <c r="AA196" i="6" s="1"/>
  <c r="D196" i="42"/>
  <c r="C196" i="42"/>
  <c r="K195" i="42"/>
  <c r="AA195" i="6" s="1"/>
  <c r="D195" i="42"/>
  <c r="C195" i="42"/>
  <c r="K194" i="42"/>
  <c r="AA194" i="6" s="1"/>
  <c r="D194" i="42"/>
  <c r="C194" i="42"/>
  <c r="K193" i="42"/>
  <c r="AA193" i="6" s="1"/>
  <c r="D193" i="42"/>
  <c r="C193" i="42"/>
  <c r="K192" i="42"/>
  <c r="AA192" i="6" s="1"/>
  <c r="D192" i="42"/>
  <c r="C192" i="42"/>
  <c r="K191" i="42"/>
  <c r="AA191" i="6" s="1"/>
  <c r="D191" i="42"/>
  <c r="C191" i="42"/>
  <c r="K190" i="42"/>
  <c r="AA190" i="6" s="1"/>
  <c r="D190" i="42"/>
  <c r="C190" i="42"/>
  <c r="K189" i="42"/>
  <c r="AA189" i="6" s="1"/>
  <c r="D189" i="42"/>
  <c r="C189" i="42"/>
  <c r="K188" i="42"/>
  <c r="AA188" i="6" s="1"/>
  <c r="D188" i="42"/>
  <c r="C188" i="42"/>
  <c r="K187" i="42"/>
  <c r="AA187" i="6" s="1"/>
  <c r="D187" i="42"/>
  <c r="C187" i="42"/>
  <c r="K186" i="42"/>
  <c r="AA186" i="6" s="1"/>
  <c r="D186" i="42"/>
  <c r="C186" i="42"/>
  <c r="K185" i="42"/>
  <c r="AA185" i="6" s="1"/>
  <c r="D185" i="42"/>
  <c r="C185" i="42"/>
  <c r="K184" i="42"/>
  <c r="AA184" i="6" s="1"/>
  <c r="D184" i="42"/>
  <c r="C184" i="42"/>
  <c r="K183" i="42"/>
  <c r="AA183" i="6" s="1"/>
  <c r="D183" i="42"/>
  <c r="C183" i="42"/>
  <c r="K182" i="42"/>
  <c r="AA182" i="6" s="1"/>
  <c r="D182" i="42"/>
  <c r="C182" i="42"/>
  <c r="K181" i="42"/>
  <c r="AA181" i="6" s="1"/>
  <c r="D181" i="42"/>
  <c r="C181" i="42"/>
  <c r="K180" i="42"/>
  <c r="AA180" i="6" s="1"/>
  <c r="D180" i="42"/>
  <c r="C180" i="42"/>
  <c r="K179" i="42"/>
  <c r="AA179" i="6" s="1"/>
  <c r="D179" i="42"/>
  <c r="C179" i="42"/>
  <c r="K178" i="42"/>
  <c r="AA178" i="6" s="1"/>
  <c r="D178" i="42"/>
  <c r="C178" i="42"/>
  <c r="K177" i="42"/>
  <c r="AA177" i="6" s="1"/>
  <c r="D177" i="42"/>
  <c r="C177" i="42"/>
  <c r="K176" i="42"/>
  <c r="AA176" i="6" s="1"/>
  <c r="D176" i="42"/>
  <c r="C176" i="42"/>
  <c r="K175" i="42"/>
  <c r="AA175" i="6" s="1"/>
  <c r="D175" i="42"/>
  <c r="C175" i="42"/>
  <c r="K174" i="42"/>
  <c r="AA174" i="6" s="1"/>
  <c r="D174" i="42"/>
  <c r="C174" i="42"/>
  <c r="K173" i="42"/>
  <c r="AA173" i="6" s="1"/>
  <c r="D173" i="42"/>
  <c r="C173" i="42"/>
  <c r="K172" i="42"/>
  <c r="AA172" i="6" s="1"/>
  <c r="D172" i="42"/>
  <c r="C172" i="42"/>
  <c r="K171" i="42"/>
  <c r="AA171" i="6" s="1"/>
  <c r="D171" i="42"/>
  <c r="C171" i="42"/>
  <c r="K170" i="42"/>
  <c r="AA170" i="6" s="1"/>
  <c r="D170" i="42"/>
  <c r="C170" i="42"/>
  <c r="K169" i="42"/>
  <c r="AA169" i="6" s="1"/>
  <c r="D169" i="42"/>
  <c r="C169" i="42"/>
  <c r="K168" i="42"/>
  <c r="AA168" i="6" s="1"/>
  <c r="D168" i="42"/>
  <c r="C168" i="42"/>
  <c r="K167" i="42"/>
  <c r="AA167" i="6" s="1"/>
  <c r="D167" i="42"/>
  <c r="C167" i="42"/>
  <c r="K166" i="42"/>
  <c r="AA166" i="6" s="1"/>
  <c r="D166" i="42"/>
  <c r="C166" i="42"/>
  <c r="K165" i="42"/>
  <c r="AA165" i="6" s="1"/>
  <c r="D165" i="42"/>
  <c r="C165" i="42"/>
  <c r="K164" i="42"/>
  <c r="AA164" i="6" s="1"/>
  <c r="D164" i="42"/>
  <c r="C164" i="42"/>
  <c r="K163" i="42"/>
  <c r="AA163" i="6" s="1"/>
  <c r="D163" i="42"/>
  <c r="C163" i="42"/>
  <c r="K162" i="42"/>
  <c r="AA162" i="6" s="1"/>
  <c r="D162" i="42"/>
  <c r="C162" i="42"/>
  <c r="K161" i="42"/>
  <c r="AA161" i="6" s="1"/>
  <c r="D161" i="42"/>
  <c r="C161" i="42"/>
  <c r="K160" i="42"/>
  <c r="AA160" i="6" s="1"/>
  <c r="D160" i="42"/>
  <c r="C160" i="42"/>
  <c r="K159" i="42"/>
  <c r="AA159" i="6" s="1"/>
  <c r="D159" i="42"/>
  <c r="C159" i="42"/>
  <c r="K158" i="42"/>
  <c r="AA158" i="6" s="1"/>
  <c r="D158" i="42"/>
  <c r="C158" i="42"/>
  <c r="K157" i="42"/>
  <c r="AA157" i="6" s="1"/>
  <c r="D157" i="42"/>
  <c r="C157" i="42"/>
  <c r="K156" i="42"/>
  <c r="AA156" i="6" s="1"/>
  <c r="D156" i="42"/>
  <c r="C156" i="42"/>
  <c r="K155" i="42"/>
  <c r="AA155" i="6" s="1"/>
  <c r="D155" i="42"/>
  <c r="C155" i="42"/>
  <c r="K154" i="42"/>
  <c r="AA154" i="6" s="1"/>
  <c r="D154" i="42"/>
  <c r="C154" i="42"/>
  <c r="K153" i="42"/>
  <c r="AA153" i="6" s="1"/>
  <c r="D153" i="42"/>
  <c r="C153" i="42"/>
  <c r="K152" i="42"/>
  <c r="AA152" i="6" s="1"/>
  <c r="D152" i="42"/>
  <c r="C152" i="42"/>
  <c r="K151" i="42"/>
  <c r="AA151" i="6" s="1"/>
  <c r="D151" i="42"/>
  <c r="C151" i="42"/>
  <c r="K150" i="42"/>
  <c r="AA150" i="6" s="1"/>
  <c r="D150" i="42"/>
  <c r="C150" i="42"/>
  <c r="K149" i="42"/>
  <c r="AA149" i="6" s="1"/>
  <c r="D149" i="42"/>
  <c r="C149" i="42"/>
  <c r="K148" i="42"/>
  <c r="AA148" i="6" s="1"/>
  <c r="D148" i="42"/>
  <c r="C148" i="42"/>
  <c r="K147" i="42"/>
  <c r="AA147" i="6" s="1"/>
  <c r="D147" i="42"/>
  <c r="C147" i="42"/>
  <c r="K146" i="42"/>
  <c r="AA146" i="6" s="1"/>
  <c r="D146" i="42"/>
  <c r="C146" i="42"/>
  <c r="K145" i="42"/>
  <c r="AA145" i="6" s="1"/>
  <c r="D145" i="42"/>
  <c r="C145" i="42"/>
  <c r="K144" i="42"/>
  <c r="AA144" i="6" s="1"/>
  <c r="D144" i="42"/>
  <c r="C144" i="42"/>
  <c r="K143" i="42"/>
  <c r="AA143" i="6" s="1"/>
  <c r="D143" i="42"/>
  <c r="C143" i="42"/>
  <c r="K142" i="42"/>
  <c r="AA142" i="6" s="1"/>
  <c r="D142" i="42"/>
  <c r="C142" i="42"/>
  <c r="K141" i="42"/>
  <c r="AA141" i="6" s="1"/>
  <c r="D141" i="42"/>
  <c r="C141" i="42"/>
  <c r="K140" i="42"/>
  <c r="AA140" i="6" s="1"/>
  <c r="D140" i="42"/>
  <c r="C140" i="42"/>
  <c r="K139" i="42"/>
  <c r="AA139" i="6" s="1"/>
  <c r="D139" i="42"/>
  <c r="C139" i="42"/>
  <c r="K138" i="42"/>
  <c r="AA138" i="6" s="1"/>
  <c r="D138" i="42"/>
  <c r="C138" i="42"/>
  <c r="K137" i="42"/>
  <c r="AA137" i="6" s="1"/>
  <c r="D137" i="42"/>
  <c r="C137" i="42"/>
  <c r="K136" i="42"/>
  <c r="AA136" i="6" s="1"/>
  <c r="D136" i="42"/>
  <c r="C136" i="42"/>
  <c r="K135" i="42"/>
  <c r="AA135" i="6" s="1"/>
  <c r="D135" i="42"/>
  <c r="C135" i="42"/>
  <c r="K134" i="42"/>
  <c r="AA134" i="6" s="1"/>
  <c r="D134" i="42"/>
  <c r="C134" i="42"/>
  <c r="K133" i="42"/>
  <c r="AA133" i="6" s="1"/>
  <c r="D133" i="42"/>
  <c r="C133" i="42"/>
  <c r="K132" i="42"/>
  <c r="AA132" i="6" s="1"/>
  <c r="D132" i="42"/>
  <c r="C132" i="42"/>
  <c r="K131" i="42"/>
  <c r="AA131" i="6" s="1"/>
  <c r="D131" i="42"/>
  <c r="C131" i="42"/>
  <c r="K130" i="42"/>
  <c r="AA130" i="6" s="1"/>
  <c r="D130" i="42"/>
  <c r="C130" i="42"/>
  <c r="K129" i="42"/>
  <c r="AA129" i="6" s="1"/>
  <c r="D129" i="42"/>
  <c r="C129" i="42"/>
  <c r="K128" i="42"/>
  <c r="AA128" i="6" s="1"/>
  <c r="D128" i="42"/>
  <c r="C128" i="42"/>
  <c r="K127" i="42"/>
  <c r="AA127" i="6" s="1"/>
  <c r="D127" i="42"/>
  <c r="C127" i="42"/>
  <c r="K126" i="42"/>
  <c r="AA126" i="6" s="1"/>
  <c r="D126" i="42"/>
  <c r="C126" i="42"/>
  <c r="K125" i="42"/>
  <c r="AA125" i="6" s="1"/>
  <c r="D125" i="42"/>
  <c r="C125" i="42"/>
  <c r="K124" i="42"/>
  <c r="AA124" i="6" s="1"/>
  <c r="D124" i="42"/>
  <c r="C124" i="42"/>
  <c r="K123" i="42"/>
  <c r="AA123" i="6" s="1"/>
  <c r="D123" i="42"/>
  <c r="C123" i="42"/>
  <c r="K122" i="42"/>
  <c r="AA122" i="6" s="1"/>
  <c r="D122" i="42"/>
  <c r="C122" i="42"/>
  <c r="K121" i="42"/>
  <c r="AA121" i="6" s="1"/>
  <c r="D121" i="42"/>
  <c r="C121" i="42"/>
  <c r="K120" i="42"/>
  <c r="AA120" i="6" s="1"/>
  <c r="D120" i="42"/>
  <c r="C120" i="42"/>
  <c r="K119" i="42"/>
  <c r="AA119" i="6" s="1"/>
  <c r="D119" i="42"/>
  <c r="C119" i="42"/>
  <c r="K118" i="42"/>
  <c r="AA118" i="6" s="1"/>
  <c r="D118" i="42"/>
  <c r="C118" i="42"/>
  <c r="K117" i="42"/>
  <c r="AA117" i="6" s="1"/>
  <c r="D117" i="42"/>
  <c r="C117" i="42"/>
  <c r="K116" i="42"/>
  <c r="AA116" i="6" s="1"/>
  <c r="D116" i="42"/>
  <c r="C116" i="42"/>
  <c r="K115" i="42"/>
  <c r="AA115" i="6" s="1"/>
  <c r="D115" i="42"/>
  <c r="C115" i="42"/>
  <c r="K114" i="42"/>
  <c r="AA114" i="6" s="1"/>
  <c r="D114" i="42"/>
  <c r="C114" i="42"/>
  <c r="K113" i="42"/>
  <c r="AA113" i="6" s="1"/>
  <c r="D113" i="42"/>
  <c r="C113" i="42"/>
  <c r="K112" i="42"/>
  <c r="AA112" i="6" s="1"/>
  <c r="D112" i="42"/>
  <c r="C112" i="42"/>
  <c r="K111" i="42"/>
  <c r="AA111" i="6" s="1"/>
  <c r="D111" i="42"/>
  <c r="C111" i="42"/>
  <c r="K110" i="42"/>
  <c r="AA110" i="6" s="1"/>
  <c r="D110" i="42"/>
  <c r="C110" i="42"/>
  <c r="K109" i="42"/>
  <c r="AA109" i="6" s="1"/>
  <c r="D109" i="42"/>
  <c r="C109" i="42"/>
  <c r="K108" i="42"/>
  <c r="AA108" i="6" s="1"/>
  <c r="D108" i="42"/>
  <c r="C108" i="42"/>
  <c r="K107" i="42"/>
  <c r="AA107" i="6" s="1"/>
  <c r="D107" i="42"/>
  <c r="C107" i="42"/>
  <c r="K106" i="42"/>
  <c r="AA106" i="6" s="1"/>
  <c r="D106" i="42"/>
  <c r="C106" i="42"/>
  <c r="K105" i="42"/>
  <c r="AA105" i="6" s="1"/>
  <c r="D105" i="42"/>
  <c r="C105" i="42"/>
  <c r="K104" i="42"/>
  <c r="AA104" i="6" s="1"/>
  <c r="D104" i="42"/>
  <c r="C104" i="42"/>
  <c r="K103" i="42"/>
  <c r="AA103" i="6" s="1"/>
  <c r="D103" i="42"/>
  <c r="C103" i="42"/>
  <c r="K102" i="42"/>
  <c r="AA102" i="6" s="1"/>
  <c r="D102" i="42"/>
  <c r="C102" i="42"/>
  <c r="K101" i="42"/>
  <c r="AA101" i="6" s="1"/>
  <c r="D101" i="42"/>
  <c r="C101" i="42"/>
  <c r="K100" i="42"/>
  <c r="AA100" i="6" s="1"/>
  <c r="D100" i="42"/>
  <c r="C100" i="42"/>
  <c r="K99" i="42"/>
  <c r="AA99" i="6" s="1"/>
  <c r="D99" i="42"/>
  <c r="C99" i="42"/>
  <c r="K98" i="42"/>
  <c r="AA98" i="6" s="1"/>
  <c r="D98" i="42"/>
  <c r="C98" i="42"/>
  <c r="K97" i="42"/>
  <c r="AA97" i="6" s="1"/>
  <c r="D97" i="42"/>
  <c r="C97" i="42"/>
  <c r="K96" i="42"/>
  <c r="AA96" i="6" s="1"/>
  <c r="D96" i="42"/>
  <c r="C96" i="42"/>
  <c r="K95" i="42"/>
  <c r="AA95" i="6" s="1"/>
  <c r="D95" i="42"/>
  <c r="C95" i="42"/>
  <c r="K94" i="42"/>
  <c r="AA94" i="6" s="1"/>
  <c r="D94" i="42"/>
  <c r="C94" i="42"/>
  <c r="K93" i="42"/>
  <c r="AA93" i="6" s="1"/>
  <c r="D93" i="42"/>
  <c r="C93" i="42"/>
  <c r="K92" i="42"/>
  <c r="AA92" i="6" s="1"/>
  <c r="D92" i="42"/>
  <c r="C92" i="42"/>
  <c r="K91" i="42"/>
  <c r="AA91" i="6" s="1"/>
  <c r="D91" i="42"/>
  <c r="C91" i="42"/>
  <c r="K90" i="42"/>
  <c r="AA90" i="6" s="1"/>
  <c r="D90" i="42"/>
  <c r="C90" i="42"/>
  <c r="K89" i="42"/>
  <c r="AA89" i="6" s="1"/>
  <c r="D89" i="42"/>
  <c r="C89" i="42"/>
  <c r="K88" i="42"/>
  <c r="AA88" i="6" s="1"/>
  <c r="D88" i="42"/>
  <c r="C88" i="42"/>
  <c r="K87" i="42"/>
  <c r="AA87" i="6" s="1"/>
  <c r="D87" i="42"/>
  <c r="C87" i="42"/>
  <c r="K86" i="42"/>
  <c r="AA86" i="6" s="1"/>
  <c r="D86" i="42"/>
  <c r="C86" i="42"/>
  <c r="K85" i="42"/>
  <c r="AA85" i="6" s="1"/>
  <c r="D85" i="42"/>
  <c r="C85" i="42"/>
  <c r="K84" i="42"/>
  <c r="AA84" i="6" s="1"/>
  <c r="D84" i="42"/>
  <c r="C84" i="42"/>
  <c r="K83" i="42"/>
  <c r="AA83" i="6" s="1"/>
  <c r="D83" i="42"/>
  <c r="C83" i="42"/>
  <c r="K82" i="42"/>
  <c r="AA82" i="6" s="1"/>
  <c r="D82" i="42"/>
  <c r="C82" i="42"/>
  <c r="K81" i="42"/>
  <c r="AA81" i="6" s="1"/>
  <c r="D81" i="42"/>
  <c r="C81" i="42"/>
  <c r="K80" i="42"/>
  <c r="AA80" i="6" s="1"/>
  <c r="D80" i="42"/>
  <c r="C80" i="42"/>
  <c r="K79" i="42"/>
  <c r="AA79" i="6" s="1"/>
  <c r="D79" i="42"/>
  <c r="C79" i="42"/>
  <c r="K78" i="42"/>
  <c r="AA78" i="6" s="1"/>
  <c r="D78" i="42"/>
  <c r="C78" i="42"/>
  <c r="K77" i="42"/>
  <c r="AA77" i="6" s="1"/>
  <c r="D77" i="42"/>
  <c r="C77" i="42"/>
  <c r="K76" i="42"/>
  <c r="AA76" i="6" s="1"/>
  <c r="D76" i="42"/>
  <c r="C76" i="42"/>
  <c r="K75" i="42"/>
  <c r="AA75" i="6" s="1"/>
  <c r="D75" i="42"/>
  <c r="C75" i="42"/>
  <c r="K74" i="42"/>
  <c r="AA74" i="6" s="1"/>
  <c r="D74" i="42"/>
  <c r="C74" i="42"/>
  <c r="K73" i="42"/>
  <c r="AA73" i="6" s="1"/>
  <c r="D73" i="42"/>
  <c r="C73" i="42"/>
  <c r="K72" i="42"/>
  <c r="AA72" i="6" s="1"/>
  <c r="D72" i="42"/>
  <c r="C72" i="42"/>
  <c r="K71" i="42"/>
  <c r="AA71" i="6" s="1"/>
  <c r="D71" i="42"/>
  <c r="C71" i="42"/>
  <c r="K70" i="42"/>
  <c r="AA70" i="6" s="1"/>
  <c r="D70" i="42"/>
  <c r="C70" i="42"/>
  <c r="K69" i="42"/>
  <c r="AA69" i="6" s="1"/>
  <c r="D69" i="42"/>
  <c r="C69" i="42"/>
  <c r="K68" i="42"/>
  <c r="AA68" i="6" s="1"/>
  <c r="D68" i="42"/>
  <c r="C68" i="42"/>
  <c r="K67" i="42"/>
  <c r="AA67" i="6" s="1"/>
  <c r="D67" i="42"/>
  <c r="C67" i="42"/>
  <c r="K66" i="42"/>
  <c r="AA66" i="6" s="1"/>
  <c r="D66" i="42"/>
  <c r="C66" i="42"/>
  <c r="K65" i="42"/>
  <c r="AA65" i="6" s="1"/>
  <c r="D65" i="42"/>
  <c r="C65" i="42"/>
  <c r="K64" i="42"/>
  <c r="AA64" i="6" s="1"/>
  <c r="D64" i="42"/>
  <c r="C64" i="42"/>
  <c r="K63" i="42"/>
  <c r="AA63" i="6" s="1"/>
  <c r="D63" i="42"/>
  <c r="C63" i="42"/>
  <c r="K62" i="42"/>
  <c r="AA62" i="6" s="1"/>
  <c r="D62" i="42"/>
  <c r="C62" i="42"/>
  <c r="K61" i="42"/>
  <c r="AA61" i="6" s="1"/>
  <c r="D61" i="42"/>
  <c r="C61" i="42"/>
  <c r="K60" i="42"/>
  <c r="AA60" i="6" s="1"/>
  <c r="D60" i="42"/>
  <c r="C60" i="42"/>
  <c r="K59" i="42"/>
  <c r="AA59" i="6" s="1"/>
  <c r="D59" i="42"/>
  <c r="C59" i="42"/>
  <c r="K58" i="42"/>
  <c r="AA58" i="6" s="1"/>
  <c r="D58" i="42"/>
  <c r="C58" i="42"/>
  <c r="K57" i="42"/>
  <c r="AA57" i="6" s="1"/>
  <c r="D57" i="42"/>
  <c r="C57" i="42"/>
  <c r="K56" i="42"/>
  <c r="AA56" i="6" s="1"/>
  <c r="D56" i="42"/>
  <c r="C56" i="42"/>
  <c r="K55" i="42"/>
  <c r="AA55" i="6" s="1"/>
  <c r="D55" i="42"/>
  <c r="C55" i="42"/>
  <c r="K54" i="42"/>
  <c r="AA54" i="6" s="1"/>
  <c r="D54" i="42"/>
  <c r="C54" i="42"/>
  <c r="K53" i="42"/>
  <c r="AA53" i="6" s="1"/>
  <c r="D53" i="42"/>
  <c r="C53" i="42"/>
  <c r="K52" i="42"/>
  <c r="AA52" i="6" s="1"/>
  <c r="D52" i="42"/>
  <c r="C52" i="42"/>
  <c r="K51" i="42"/>
  <c r="AA51" i="6" s="1"/>
  <c r="D51" i="42"/>
  <c r="C51" i="42"/>
  <c r="K50" i="42"/>
  <c r="AA50" i="6" s="1"/>
  <c r="D50" i="42"/>
  <c r="C50" i="42"/>
  <c r="K49" i="42"/>
  <c r="AA49" i="6" s="1"/>
  <c r="D49" i="42"/>
  <c r="C49" i="42"/>
  <c r="K48" i="42"/>
  <c r="AA48" i="6" s="1"/>
  <c r="D48" i="42"/>
  <c r="C48" i="42"/>
  <c r="K47" i="42"/>
  <c r="AA47" i="6" s="1"/>
  <c r="D47" i="42"/>
  <c r="C47" i="42"/>
  <c r="K46" i="42"/>
  <c r="AA46" i="6" s="1"/>
  <c r="D46" i="42"/>
  <c r="C46" i="42"/>
  <c r="K45" i="42"/>
  <c r="AA45" i="6" s="1"/>
  <c r="D45" i="42"/>
  <c r="C45" i="42"/>
  <c r="K44" i="42"/>
  <c r="AA44" i="6" s="1"/>
  <c r="D44" i="42"/>
  <c r="C44" i="42"/>
  <c r="K43" i="42"/>
  <c r="AA43" i="6" s="1"/>
  <c r="D43" i="42"/>
  <c r="C43" i="42"/>
  <c r="K42" i="42"/>
  <c r="AA42" i="6" s="1"/>
  <c r="D42" i="42"/>
  <c r="C42" i="42"/>
  <c r="K41" i="42"/>
  <c r="AA41" i="6" s="1"/>
  <c r="D41" i="42"/>
  <c r="C41" i="42"/>
  <c r="K40" i="42"/>
  <c r="AA40" i="6" s="1"/>
  <c r="D40" i="42"/>
  <c r="C40" i="42"/>
  <c r="K39" i="42"/>
  <c r="AA39" i="6" s="1"/>
  <c r="D39" i="42"/>
  <c r="C39" i="42"/>
  <c r="K38" i="42"/>
  <c r="AA38" i="6" s="1"/>
  <c r="D38" i="42"/>
  <c r="C38" i="42"/>
  <c r="K37" i="42"/>
  <c r="AA37" i="6" s="1"/>
  <c r="D37" i="42"/>
  <c r="C37" i="42"/>
  <c r="K36" i="42"/>
  <c r="AA36" i="6" s="1"/>
  <c r="D36" i="42"/>
  <c r="C36" i="42"/>
  <c r="K35" i="42"/>
  <c r="AA35" i="6" s="1"/>
  <c r="D35" i="42"/>
  <c r="C35" i="42"/>
  <c r="K34" i="42"/>
  <c r="AA34" i="6" s="1"/>
  <c r="D34" i="42"/>
  <c r="C34" i="42"/>
  <c r="K33" i="42"/>
  <c r="AA33" i="6" s="1"/>
  <c r="D33" i="42"/>
  <c r="C33" i="42"/>
  <c r="K32" i="42"/>
  <c r="AA32" i="6" s="1"/>
  <c r="D32" i="42"/>
  <c r="C32" i="42"/>
  <c r="K31" i="42"/>
  <c r="AA31" i="6" s="1"/>
  <c r="D31" i="42"/>
  <c r="C31" i="42"/>
  <c r="K30" i="42"/>
  <c r="AA30" i="6" s="1"/>
  <c r="D30" i="42"/>
  <c r="C30" i="42"/>
  <c r="K29" i="42"/>
  <c r="AA29" i="6" s="1"/>
  <c r="D29" i="42"/>
  <c r="C29" i="42"/>
  <c r="K28" i="42"/>
  <c r="AA28" i="6" s="1"/>
  <c r="D28" i="42"/>
  <c r="C28" i="42"/>
  <c r="K27" i="42"/>
  <c r="AA27" i="6" s="1"/>
  <c r="D27" i="42"/>
  <c r="C27" i="42"/>
  <c r="K26" i="42"/>
  <c r="AA26" i="6" s="1"/>
  <c r="D26" i="42"/>
  <c r="C26" i="42"/>
  <c r="K25" i="42"/>
  <c r="AA25" i="6" s="1"/>
  <c r="D25" i="42"/>
  <c r="C25" i="42"/>
  <c r="K24" i="42"/>
  <c r="AA24" i="6" s="1"/>
  <c r="D24" i="42"/>
  <c r="C24" i="42"/>
  <c r="K23" i="42"/>
  <c r="AA23" i="6" s="1"/>
  <c r="D23" i="42"/>
  <c r="C23" i="42"/>
  <c r="K22" i="42"/>
  <c r="AA22" i="6" s="1"/>
  <c r="D22" i="42"/>
  <c r="C22" i="42"/>
  <c r="K21" i="42"/>
  <c r="AA21" i="6" s="1"/>
  <c r="D21" i="42"/>
  <c r="C21" i="42"/>
  <c r="K20" i="42"/>
  <c r="AA20" i="6" s="1"/>
  <c r="D20" i="42"/>
  <c r="C20" i="42"/>
  <c r="K19" i="42"/>
  <c r="AA19" i="6" s="1"/>
  <c r="D19" i="42"/>
  <c r="C19" i="42"/>
  <c r="K18" i="42"/>
  <c r="AA18" i="6" s="1"/>
  <c r="D18" i="42"/>
  <c r="C18" i="42"/>
  <c r="K17" i="42"/>
  <c r="AA17" i="6" s="1"/>
  <c r="D17" i="42"/>
  <c r="C17" i="42"/>
  <c r="K16" i="42"/>
  <c r="AA16" i="6" s="1"/>
  <c r="D16" i="42"/>
  <c r="C16" i="42"/>
  <c r="K15" i="42"/>
  <c r="AA15" i="6" s="1"/>
  <c r="D15" i="42"/>
  <c r="C15" i="42"/>
  <c r="B15" i="42"/>
  <c r="K14" i="42"/>
  <c r="AA14" i="6" s="1"/>
  <c r="D14" i="42"/>
  <c r="C14" i="42"/>
  <c r="B14" i="42"/>
  <c r="K13" i="42"/>
  <c r="AA13" i="6" s="1"/>
  <c r="D13" i="42"/>
  <c r="C13" i="42"/>
  <c r="B13" i="42"/>
  <c r="K12" i="42"/>
  <c r="AA12" i="6" s="1"/>
  <c r="D12" i="42"/>
  <c r="C12" i="42"/>
  <c r="B12" i="42"/>
  <c r="K11" i="42"/>
  <c r="AA11" i="6" s="1"/>
  <c r="D11" i="42"/>
  <c r="C11" i="42"/>
  <c r="B11" i="42"/>
  <c r="K10" i="42"/>
  <c r="AA10" i="6" s="1"/>
  <c r="D10" i="42"/>
  <c r="C10" i="42"/>
  <c r="B10" i="42"/>
  <c r="B6" i="42"/>
  <c r="K209" i="41"/>
  <c r="Z209" i="6" s="1"/>
  <c r="D209" i="41"/>
  <c r="C209" i="41"/>
  <c r="K208" i="41"/>
  <c r="Z208" i="6" s="1"/>
  <c r="D208" i="41"/>
  <c r="C208" i="41"/>
  <c r="K207" i="41"/>
  <c r="Z207" i="6" s="1"/>
  <c r="D207" i="41"/>
  <c r="C207" i="41"/>
  <c r="K206" i="41"/>
  <c r="Z206" i="6" s="1"/>
  <c r="D206" i="41"/>
  <c r="C206" i="41"/>
  <c r="K205" i="41"/>
  <c r="Z205" i="6" s="1"/>
  <c r="D205" i="41"/>
  <c r="C205" i="41"/>
  <c r="K204" i="41"/>
  <c r="Z204" i="6" s="1"/>
  <c r="D204" i="41"/>
  <c r="C204" i="41"/>
  <c r="K203" i="41"/>
  <c r="Z203" i="6" s="1"/>
  <c r="D203" i="41"/>
  <c r="C203" i="41"/>
  <c r="K202" i="41"/>
  <c r="Z202" i="6" s="1"/>
  <c r="D202" i="41"/>
  <c r="C202" i="41"/>
  <c r="K201" i="41"/>
  <c r="Z201" i="6" s="1"/>
  <c r="D201" i="41"/>
  <c r="C201" i="41"/>
  <c r="K200" i="41"/>
  <c r="Z200" i="6" s="1"/>
  <c r="D200" i="41"/>
  <c r="C200" i="41"/>
  <c r="K199" i="41"/>
  <c r="Z199" i="6" s="1"/>
  <c r="D199" i="41"/>
  <c r="C199" i="41"/>
  <c r="K198" i="41"/>
  <c r="Z198" i="6" s="1"/>
  <c r="D198" i="41"/>
  <c r="C198" i="41"/>
  <c r="K197" i="41"/>
  <c r="Z197" i="6" s="1"/>
  <c r="D197" i="41"/>
  <c r="C197" i="41"/>
  <c r="K196" i="41"/>
  <c r="Z196" i="6" s="1"/>
  <c r="D196" i="41"/>
  <c r="C196" i="41"/>
  <c r="K195" i="41"/>
  <c r="Z195" i="6" s="1"/>
  <c r="D195" i="41"/>
  <c r="C195" i="41"/>
  <c r="K194" i="41"/>
  <c r="Z194" i="6" s="1"/>
  <c r="D194" i="41"/>
  <c r="C194" i="41"/>
  <c r="K193" i="41"/>
  <c r="Z193" i="6" s="1"/>
  <c r="D193" i="41"/>
  <c r="C193" i="41"/>
  <c r="K192" i="41"/>
  <c r="Z192" i="6" s="1"/>
  <c r="D192" i="41"/>
  <c r="C192" i="41"/>
  <c r="K191" i="41"/>
  <c r="Z191" i="6" s="1"/>
  <c r="D191" i="41"/>
  <c r="C191" i="41"/>
  <c r="K190" i="41"/>
  <c r="Z190" i="6" s="1"/>
  <c r="D190" i="41"/>
  <c r="C190" i="41"/>
  <c r="K189" i="41"/>
  <c r="Z189" i="6" s="1"/>
  <c r="D189" i="41"/>
  <c r="C189" i="41"/>
  <c r="K188" i="41"/>
  <c r="Z188" i="6" s="1"/>
  <c r="D188" i="41"/>
  <c r="C188" i="41"/>
  <c r="K187" i="41"/>
  <c r="Z187" i="6" s="1"/>
  <c r="D187" i="41"/>
  <c r="C187" i="41"/>
  <c r="K186" i="41"/>
  <c r="Z186" i="6" s="1"/>
  <c r="D186" i="41"/>
  <c r="C186" i="41"/>
  <c r="K185" i="41"/>
  <c r="Z185" i="6" s="1"/>
  <c r="D185" i="41"/>
  <c r="C185" i="41"/>
  <c r="K184" i="41"/>
  <c r="Z184" i="6" s="1"/>
  <c r="D184" i="41"/>
  <c r="C184" i="41"/>
  <c r="K183" i="41"/>
  <c r="Z183" i="6" s="1"/>
  <c r="D183" i="41"/>
  <c r="C183" i="41"/>
  <c r="K182" i="41"/>
  <c r="Z182" i="6" s="1"/>
  <c r="D182" i="41"/>
  <c r="C182" i="41"/>
  <c r="K181" i="41"/>
  <c r="Z181" i="6" s="1"/>
  <c r="D181" i="41"/>
  <c r="C181" i="41"/>
  <c r="K180" i="41"/>
  <c r="Z180" i="6" s="1"/>
  <c r="D180" i="41"/>
  <c r="C180" i="41"/>
  <c r="K179" i="41"/>
  <c r="Z179" i="6" s="1"/>
  <c r="D179" i="41"/>
  <c r="C179" i="41"/>
  <c r="K178" i="41"/>
  <c r="Z178" i="6" s="1"/>
  <c r="D178" i="41"/>
  <c r="C178" i="41"/>
  <c r="K177" i="41"/>
  <c r="Z177" i="6" s="1"/>
  <c r="D177" i="41"/>
  <c r="C177" i="41"/>
  <c r="K176" i="41"/>
  <c r="Z176" i="6" s="1"/>
  <c r="D176" i="41"/>
  <c r="C176" i="41"/>
  <c r="K175" i="41"/>
  <c r="Z175" i="6" s="1"/>
  <c r="D175" i="41"/>
  <c r="C175" i="41"/>
  <c r="K174" i="41"/>
  <c r="Z174" i="6" s="1"/>
  <c r="D174" i="41"/>
  <c r="C174" i="41"/>
  <c r="K173" i="41"/>
  <c r="Z173" i="6" s="1"/>
  <c r="D173" i="41"/>
  <c r="C173" i="41"/>
  <c r="K172" i="41"/>
  <c r="Z172" i="6" s="1"/>
  <c r="D172" i="41"/>
  <c r="C172" i="41"/>
  <c r="K171" i="41"/>
  <c r="Z171" i="6" s="1"/>
  <c r="D171" i="41"/>
  <c r="C171" i="41"/>
  <c r="K170" i="41"/>
  <c r="Z170" i="6" s="1"/>
  <c r="D170" i="41"/>
  <c r="C170" i="41"/>
  <c r="K169" i="41"/>
  <c r="Z169" i="6" s="1"/>
  <c r="D169" i="41"/>
  <c r="C169" i="41"/>
  <c r="K168" i="41"/>
  <c r="Z168" i="6" s="1"/>
  <c r="D168" i="41"/>
  <c r="C168" i="41"/>
  <c r="K167" i="41"/>
  <c r="Z167" i="6" s="1"/>
  <c r="D167" i="41"/>
  <c r="C167" i="41"/>
  <c r="K166" i="41"/>
  <c r="Z166" i="6" s="1"/>
  <c r="D166" i="41"/>
  <c r="C166" i="41"/>
  <c r="K165" i="41"/>
  <c r="Z165" i="6" s="1"/>
  <c r="D165" i="41"/>
  <c r="C165" i="41"/>
  <c r="K164" i="41"/>
  <c r="Z164" i="6" s="1"/>
  <c r="D164" i="41"/>
  <c r="C164" i="41"/>
  <c r="K163" i="41"/>
  <c r="Z163" i="6" s="1"/>
  <c r="D163" i="41"/>
  <c r="C163" i="41"/>
  <c r="K162" i="41"/>
  <c r="Z162" i="6" s="1"/>
  <c r="D162" i="41"/>
  <c r="C162" i="41"/>
  <c r="K161" i="41"/>
  <c r="Z161" i="6" s="1"/>
  <c r="D161" i="41"/>
  <c r="C161" i="41"/>
  <c r="K160" i="41"/>
  <c r="Z160" i="6" s="1"/>
  <c r="D160" i="41"/>
  <c r="C160" i="41"/>
  <c r="K159" i="41"/>
  <c r="Z159" i="6" s="1"/>
  <c r="D159" i="41"/>
  <c r="C159" i="41"/>
  <c r="K158" i="41"/>
  <c r="Z158" i="6" s="1"/>
  <c r="D158" i="41"/>
  <c r="C158" i="41"/>
  <c r="K157" i="41"/>
  <c r="Z157" i="6" s="1"/>
  <c r="D157" i="41"/>
  <c r="C157" i="41"/>
  <c r="K156" i="41"/>
  <c r="Z156" i="6" s="1"/>
  <c r="D156" i="41"/>
  <c r="C156" i="41"/>
  <c r="K155" i="41"/>
  <c r="Z155" i="6" s="1"/>
  <c r="D155" i="41"/>
  <c r="C155" i="41"/>
  <c r="K154" i="41"/>
  <c r="Z154" i="6" s="1"/>
  <c r="D154" i="41"/>
  <c r="C154" i="41"/>
  <c r="K153" i="41"/>
  <c r="Z153" i="6" s="1"/>
  <c r="D153" i="41"/>
  <c r="C153" i="41"/>
  <c r="K152" i="41"/>
  <c r="Z152" i="6" s="1"/>
  <c r="D152" i="41"/>
  <c r="C152" i="41"/>
  <c r="K151" i="41"/>
  <c r="Z151" i="6" s="1"/>
  <c r="D151" i="41"/>
  <c r="C151" i="41"/>
  <c r="K150" i="41"/>
  <c r="Z150" i="6" s="1"/>
  <c r="D150" i="41"/>
  <c r="C150" i="41"/>
  <c r="K149" i="41"/>
  <c r="Z149" i="6" s="1"/>
  <c r="D149" i="41"/>
  <c r="C149" i="41"/>
  <c r="K148" i="41"/>
  <c r="Z148" i="6" s="1"/>
  <c r="D148" i="41"/>
  <c r="C148" i="41"/>
  <c r="K147" i="41"/>
  <c r="Z147" i="6" s="1"/>
  <c r="D147" i="41"/>
  <c r="C147" i="41"/>
  <c r="K146" i="41"/>
  <c r="Z146" i="6" s="1"/>
  <c r="D146" i="41"/>
  <c r="C146" i="41"/>
  <c r="K145" i="41"/>
  <c r="Z145" i="6" s="1"/>
  <c r="D145" i="41"/>
  <c r="C145" i="41"/>
  <c r="K144" i="41"/>
  <c r="Z144" i="6" s="1"/>
  <c r="D144" i="41"/>
  <c r="C144" i="41"/>
  <c r="K143" i="41"/>
  <c r="Z143" i="6" s="1"/>
  <c r="D143" i="41"/>
  <c r="C143" i="41"/>
  <c r="K142" i="41"/>
  <c r="Z142" i="6" s="1"/>
  <c r="D142" i="41"/>
  <c r="C142" i="41"/>
  <c r="K141" i="41"/>
  <c r="Z141" i="6" s="1"/>
  <c r="D141" i="41"/>
  <c r="C141" i="41"/>
  <c r="K140" i="41"/>
  <c r="Z140" i="6" s="1"/>
  <c r="D140" i="41"/>
  <c r="C140" i="41"/>
  <c r="K139" i="41"/>
  <c r="Z139" i="6" s="1"/>
  <c r="D139" i="41"/>
  <c r="C139" i="41"/>
  <c r="K138" i="41"/>
  <c r="Z138" i="6" s="1"/>
  <c r="D138" i="41"/>
  <c r="C138" i="41"/>
  <c r="K137" i="41"/>
  <c r="Z137" i="6" s="1"/>
  <c r="D137" i="41"/>
  <c r="C137" i="41"/>
  <c r="K136" i="41"/>
  <c r="Z136" i="6" s="1"/>
  <c r="D136" i="41"/>
  <c r="C136" i="41"/>
  <c r="K135" i="41"/>
  <c r="Z135" i="6" s="1"/>
  <c r="D135" i="41"/>
  <c r="C135" i="41"/>
  <c r="K134" i="41"/>
  <c r="Z134" i="6" s="1"/>
  <c r="D134" i="41"/>
  <c r="C134" i="41"/>
  <c r="K133" i="41"/>
  <c r="Z133" i="6" s="1"/>
  <c r="D133" i="41"/>
  <c r="C133" i="41"/>
  <c r="K132" i="41"/>
  <c r="Z132" i="6" s="1"/>
  <c r="D132" i="41"/>
  <c r="C132" i="41"/>
  <c r="K131" i="41"/>
  <c r="Z131" i="6" s="1"/>
  <c r="D131" i="41"/>
  <c r="C131" i="41"/>
  <c r="K130" i="41"/>
  <c r="Z130" i="6" s="1"/>
  <c r="D130" i="41"/>
  <c r="C130" i="41"/>
  <c r="K129" i="41"/>
  <c r="Z129" i="6" s="1"/>
  <c r="D129" i="41"/>
  <c r="C129" i="41"/>
  <c r="K128" i="41"/>
  <c r="Z128" i="6" s="1"/>
  <c r="D128" i="41"/>
  <c r="C128" i="41"/>
  <c r="K127" i="41"/>
  <c r="Z127" i="6" s="1"/>
  <c r="D127" i="41"/>
  <c r="C127" i="41"/>
  <c r="K126" i="41"/>
  <c r="Z126" i="6" s="1"/>
  <c r="D126" i="41"/>
  <c r="C126" i="41"/>
  <c r="K125" i="41"/>
  <c r="Z125" i="6" s="1"/>
  <c r="D125" i="41"/>
  <c r="C125" i="41"/>
  <c r="K124" i="41"/>
  <c r="Z124" i="6" s="1"/>
  <c r="D124" i="41"/>
  <c r="C124" i="41"/>
  <c r="K123" i="41"/>
  <c r="Z123" i="6" s="1"/>
  <c r="D123" i="41"/>
  <c r="C123" i="41"/>
  <c r="K122" i="41"/>
  <c r="Z122" i="6" s="1"/>
  <c r="D122" i="41"/>
  <c r="C122" i="41"/>
  <c r="K121" i="41"/>
  <c r="Z121" i="6" s="1"/>
  <c r="D121" i="41"/>
  <c r="C121" i="41"/>
  <c r="K120" i="41"/>
  <c r="Z120" i="6" s="1"/>
  <c r="D120" i="41"/>
  <c r="C120" i="41"/>
  <c r="K119" i="41"/>
  <c r="Z119" i="6" s="1"/>
  <c r="D119" i="41"/>
  <c r="C119" i="41"/>
  <c r="K118" i="41"/>
  <c r="Z118" i="6" s="1"/>
  <c r="D118" i="41"/>
  <c r="C118" i="41"/>
  <c r="K117" i="41"/>
  <c r="Z117" i="6" s="1"/>
  <c r="D117" i="41"/>
  <c r="C117" i="41"/>
  <c r="K116" i="41"/>
  <c r="Z116" i="6" s="1"/>
  <c r="D116" i="41"/>
  <c r="C116" i="41"/>
  <c r="K115" i="41"/>
  <c r="Z115" i="6" s="1"/>
  <c r="D115" i="41"/>
  <c r="C115" i="41"/>
  <c r="K114" i="41"/>
  <c r="Z114" i="6" s="1"/>
  <c r="D114" i="41"/>
  <c r="C114" i="41"/>
  <c r="K113" i="41"/>
  <c r="Z113" i="6" s="1"/>
  <c r="D113" i="41"/>
  <c r="C113" i="41"/>
  <c r="K112" i="41"/>
  <c r="Z112" i="6" s="1"/>
  <c r="D112" i="41"/>
  <c r="C112" i="41"/>
  <c r="K111" i="41"/>
  <c r="Z111" i="6" s="1"/>
  <c r="D111" i="41"/>
  <c r="C111" i="41"/>
  <c r="K110" i="41"/>
  <c r="Z110" i="6" s="1"/>
  <c r="D110" i="41"/>
  <c r="C110" i="41"/>
  <c r="K109" i="41"/>
  <c r="Z109" i="6" s="1"/>
  <c r="D109" i="41"/>
  <c r="C109" i="41"/>
  <c r="K108" i="41"/>
  <c r="Z108" i="6" s="1"/>
  <c r="D108" i="41"/>
  <c r="C108" i="41"/>
  <c r="K107" i="41"/>
  <c r="Z107" i="6" s="1"/>
  <c r="D107" i="41"/>
  <c r="C107" i="41"/>
  <c r="K106" i="41"/>
  <c r="Z106" i="6" s="1"/>
  <c r="D106" i="41"/>
  <c r="C106" i="41"/>
  <c r="K105" i="41"/>
  <c r="Z105" i="6" s="1"/>
  <c r="D105" i="41"/>
  <c r="C105" i="41"/>
  <c r="K104" i="41"/>
  <c r="Z104" i="6" s="1"/>
  <c r="D104" i="41"/>
  <c r="C104" i="41"/>
  <c r="K103" i="41"/>
  <c r="Z103" i="6" s="1"/>
  <c r="D103" i="41"/>
  <c r="C103" i="41"/>
  <c r="K102" i="41"/>
  <c r="Z102" i="6" s="1"/>
  <c r="D102" i="41"/>
  <c r="C102" i="41"/>
  <c r="K101" i="41"/>
  <c r="Z101" i="6" s="1"/>
  <c r="D101" i="41"/>
  <c r="C101" i="41"/>
  <c r="K100" i="41"/>
  <c r="Z100" i="6" s="1"/>
  <c r="D100" i="41"/>
  <c r="C100" i="41"/>
  <c r="K99" i="41"/>
  <c r="Z99" i="6" s="1"/>
  <c r="D99" i="41"/>
  <c r="C99" i="41"/>
  <c r="K98" i="41"/>
  <c r="Z98" i="6" s="1"/>
  <c r="D98" i="41"/>
  <c r="C98" i="41"/>
  <c r="K97" i="41"/>
  <c r="Z97" i="6" s="1"/>
  <c r="D97" i="41"/>
  <c r="C97" i="41"/>
  <c r="K96" i="41"/>
  <c r="Z96" i="6" s="1"/>
  <c r="D96" i="41"/>
  <c r="C96" i="41"/>
  <c r="K95" i="41"/>
  <c r="Z95" i="6" s="1"/>
  <c r="D95" i="41"/>
  <c r="C95" i="41"/>
  <c r="K94" i="41"/>
  <c r="Z94" i="6" s="1"/>
  <c r="D94" i="41"/>
  <c r="C94" i="41"/>
  <c r="K93" i="41"/>
  <c r="Z93" i="6" s="1"/>
  <c r="D93" i="41"/>
  <c r="C93" i="41"/>
  <c r="K92" i="41"/>
  <c r="Z92" i="6" s="1"/>
  <c r="D92" i="41"/>
  <c r="C92" i="41"/>
  <c r="K91" i="41"/>
  <c r="Z91" i="6" s="1"/>
  <c r="D91" i="41"/>
  <c r="C91" i="41"/>
  <c r="K90" i="41"/>
  <c r="Z90" i="6" s="1"/>
  <c r="D90" i="41"/>
  <c r="C90" i="41"/>
  <c r="K89" i="41"/>
  <c r="Z89" i="6" s="1"/>
  <c r="D89" i="41"/>
  <c r="C89" i="41"/>
  <c r="K88" i="41"/>
  <c r="Z88" i="6" s="1"/>
  <c r="D88" i="41"/>
  <c r="C88" i="41"/>
  <c r="K87" i="41"/>
  <c r="Z87" i="6" s="1"/>
  <c r="D87" i="41"/>
  <c r="C87" i="41"/>
  <c r="K86" i="41"/>
  <c r="Z86" i="6" s="1"/>
  <c r="D86" i="41"/>
  <c r="C86" i="41"/>
  <c r="K85" i="41"/>
  <c r="Z85" i="6" s="1"/>
  <c r="D85" i="41"/>
  <c r="C85" i="41"/>
  <c r="K84" i="41"/>
  <c r="Z84" i="6" s="1"/>
  <c r="D84" i="41"/>
  <c r="C84" i="41"/>
  <c r="K83" i="41"/>
  <c r="Z83" i="6" s="1"/>
  <c r="D83" i="41"/>
  <c r="C83" i="41"/>
  <c r="K82" i="41"/>
  <c r="Z82" i="6" s="1"/>
  <c r="D82" i="41"/>
  <c r="C82" i="41"/>
  <c r="K81" i="41"/>
  <c r="Z81" i="6" s="1"/>
  <c r="D81" i="41"/>
  <c r="C81" i="41"/>
  <c r="K80" i="41"/>
  <c r="Z80" i="6" s="1"/>
  <c r="D80" i="41"/>
  <c r="C80" i="41"/>
  <c r="K79" i="41"/>
  <c r="Z79" i="6" s="1"/>
  <c r="D79" i="41"/>
  <c r="C79" i="41"/>
  <c r="K78" i="41"/>
  <c r="Z78" i="6" s="1"/>
  <c r="D78" i="41"/>
  <c r="C78" i="41"/>
  <c r="K77" i="41"/>
  <c r="Z77" i="6" s="1"/>
  <c r="D77" i="41"/>
  <c r="C77" i="41"/>
  <c r="K76" i="41"/>
  <c r="Z76" i="6" s="1"/>
  <c r="D76" i="41"/>
  <c r="C76" i="41"/>
  <c r="K75" i="41"/>
  <c r="Z75" i="6" s="1"/>
  <c r="D75" i="41"/>
  <c r="C75" i="41"/>
  <c r="K74" i="41"/>
  <c r="Z74" i="6" s="1"/>
  <c r="D74" i="41"/>
  <c r="C74" i="41"/>
  <c r="K73" i="41"/>
  <c r="Z73" i="6" s="1"/>
  <c r="D73" i="41"/>
  <c r="C73" i="41"/>
  <c r="K72" i="41"/>
  <c r="Z72" i="6" s="1"/>
  <c r="D72" i="41"/>
  <c r="C72" i="41"/>
  <c r="K71" i="41"/>
  <c r="Z71" i="6" s="1"/>
  <c r="D71" i="41"/>
  <c r="C71" i="41"/>
  <c r="K70" i="41"/>
  <c r="Z70" i="6" s="1"/>
  <c r="D70" i="41"/>
  <c r="C70" i="41"/>
  <c r="K69" i="41"/>
  <c r="Z69" i="6" s="1"/>
  <c r="D69" i="41"/>
  <c r="C69" i="41"/>
  <c r="K68" i="41"/>
  <c r="Z68" i="6" s="1"/>
  <c r="D68" i="41"/>
  <c r="C68" i="41"/>
  <c r="K67" i="41"/>
  <c r="Z67" i="6" s="1"/>
  <c r="D67" i="41"/>
  <c r="C67" i="41"/>
  <c r="K66" i="41"/>
  <c r="Z66" i="6" s="1"/>
  <c r="D66" i="41"/>
  <c r="C66" i="41"/>
  <c r="K65" i="41"/>
  <c r="Z65" i="6" s="1"/>
  <c r="D65" i="41"/>
  <c r="C65" i="41"/>
  <c r="K64" i="41"/>
  <c r="Z64" i="6" s="1"/>
  <c r="D64" i="41"/>
  <c r="C64" i="41"/>
  <c r="K63" i="41"/>
  <c r="Z63" i="6" s="1"/>
  <c r="D63" i="41"/>
  <c r="C63" i="41"/>
  <c r="K62" i="41"/>
  <c r="Z62" i="6" s="1"/>
  <c r="D62" i="41"/>
  <c r="C62" i="41"/>
  <c r="K61" i="41"/>
  <c r="Z61" i="6" s="1"/>
  <c r="D61" i="41"/>
  <c r="C61" i="41"/>
  <c r="K60" i="41"/>
  <c r="Z60" i="6" s="1"/>
  <c r="D60" i="41"/>
  <c r="C60" i="41"/>
  <c r="K59" i="41"/>
  <c r="Z59" i="6" s="1"/>
  <c r="D59" i="41"/>
  <c r="C59" i="41"/>
  <c r="K58" i="41"/>
  <c r="Z58" i="6" s="1"/>
  <c r="D58" i="41"/>
  <c r="C58" i="41"/>
  <c r="K57" i="41"/>
  <c r="Z57" i="6" s="1"/>
  <c r="D57" i="41"/>
  <c r="C57" i="41"/>
  <c r="K56" i="41"/>
  <c r="Z56" i="6" s="1"/>
  <c r="D56" i="41"/>
  <c r="C56" i="41"/>
  <c r="K55" i="41"/>
  <c r="Z55" i="6" s="1"/>
  <c r="D55" i="41"/>
  <c r="C55" i="41"/>
  <c r="K54" i="41"/>
  <c r="Z54" i="6" s="1"/>
  <c r="D54" i="41"/>
  <c r="C54" i="41"/>
  <c r="K53" i="41"/>
  <c r="Z53" i="6" s="1"/>
  <c r="D53" i="41"/>
  <c r="C53" i="41"/>
  <c r="K52" i="41"/>
  <c r="Z52" i="6" s="1"/>
  <c r="D52" i="41"/>
  <c r="C52" i="41"/>
  <c r="K51" i="41"/>
  <c r="Z51" i="6" s="1"/>
  <c r="D51" i="41"/>
  <c r="C51" i="41"/>
  <c r="K50" i="41"/>
  <c r="Z50" i="6" s="1"/>
  <c r="D50" i="41"/>
  <c r="C50" i="41"/>
  <c r="K49" i="41"/>
  <c r="Z49" i="6" s="1"/>
  <c r="D49" i="41"/>
  <c r="C49" i="41"/>
  <c r="K48" i="41"/>
  <c r="Z48" i="6" s="1"/>
  <c r="D48" i="41"/>
  <c r="C48" i="41"/>
  <c r="K47" i="41"/>
  <c r="Z47" i="6" s="1"/>
  <c r="D47" i="41"/>
  <c r="C47" i="41"/>
  <c r="K46" i="41"/>
  <c r="Z46" i="6" s="1"/>
  <c r="D46" i="41"/>
  <c r="C46" i="41"/>
  <c r="K45" i="41"/>
  <c r="Z45" i="6" s="1"/>
  <c r="D45" i="41"/>
  <c r="C45" i="41"/>
  <c r="K44" i="41"/>
  <c r="Z44" i="6" s="1"/>
  <c r="D44" i="41"/>
  <c r="C44" i="41"/>
  <c r="K43" i="41"/>
  <c r="Z43" i="6" s="1"/>
  <c r="D43" i="41"/>
  <c r="C43" i="41"/>
  <c r="K42" i="41"/>
  <c r="Z42" i="6" s="1"/>
  <c r="D42" i="41"/>
  <c r="C42" i="41"/>
  <c r="K41" i="41"/>
  <c r="Z41" i="6" s="1"/>
  <c r="D41" i="41"/>
  <c r="C41" i="41"/>
  <c r="K40" i="41"/>
  <c r="Z40" i="6" s="1"/>
  <c r="D40" i="41"/>
  <c r="C40" i="41"/>
  <c r="K39" i="41"/>
  <c r="Z39" i="6" s="1"/>
  <c r="D39" i="41"/>
  <c r="C39" i="41"/>
  <c r="K38" i="41"/>
  <c r="Z38" i="6" s="1"/>
  <c r="D38" i="41"/>
  <c r="C38" i="41"/>
  <c r="K37" i="41"/>
  <c r="Z37" i="6" s="1"/>
  <c r="D37" i="41"/>
  <c r="C37" i="41"/>
  <c r="K36" i="41"/>
  <c r="Z36" i="6" s="1"/>
  <c r="D36" i="41"/>
  <c r="C36" i="41"/>
  <c r="K35" i="41"/>
  <c r="Z35" i="6" s="1"/>
  <c r="D35" i="41"/>
  <c r="C35" i="41"/>
  <c r="K34" i="41"/>
  <c r="Z34" i="6" s="1"/>
  <c r="D34" i="41"/>
  <c r="C34" i="41"/>
  <c r="K33" i="41"/>
  <c r="Z33" i="6" s="1"/>
  <c r="D33" i="41"/>
  <c r="C33" i="41"/>
  <c r="K32" i="41"/>
  <c r="Z32" i="6" s="1"/>
  <c r="D32" i="41"/>
  <c r="C32" i="41"/>
  <c r="K31" i="41"/>
  <c r="Z31" i="6" s="1"/>
  <c r="D31" i="41"/>
  <c r="C31" i="41"/>
  <c r="K30" i="41"/>
  <c r="Z30" i="6" s="1"/>
  <c r="D30" i="41"/>
  <c r="C30" i="41"/>
  <c r="K29" i="41"/>
  <c r="Z29" i="6" s="1"/>
  <c r="D29" i="41"/>
  <c r="C29" i="41"/>
  <c r="K28" i="41"/>
  <c r="Z28" i="6" s="1"/>
  <c r="D28" i="41"/>
  <c r="C28" i="41"/>
  <c r="K27" i="41"/>
  <c r="Z27" i="6" s="1"/>
  <c r="D27" i="41"/>
  <c r="C27" i="41"/>
  <c r="K26" i="41"/>
  <c r="Z26" i="6" s="1"/>
  <c r="D26" i="41"/>
  <c r="C26" i="41"/>
  <c r="K25" i="41"/>
  <c r="Z25" i="6" s="1"/>
  <c r="D25" i="41"/>
  <c r="C25" i="41"/>
  <c r="K24" i="41"/>
  <c r="Z24" i="6" s="1"/>
  <c r="D24" i="41"/>
  <c r="C24" i="41"/>
  <c r="K23" i="41"/>
  <c r="Z23" i="6" s="1"/>
  <c r="D23" i="41"/>
  <c r="C23" i="41"/>
  <c r="K22" i="41"/>
  <c r="Z22" i="6" s="1"/>
  <c r="D22" i="41"/>
  <c r="C22" i="41"/>
  <c r="K21" i="41"/>
  <c r="Z21" i="6" s="1"/>
  <c r="D21" i="41"/>
  <c r="C21" i="41"/>
  <c r="K20" i="41"/>
  <c r="Z20" i="6" s="1"/>
  <c r="D20" i="41"/>
  <c r="C20" i="41"/>
  <c r="K19" i="41"/>
  <c r="Z19" i="6" s="1"/>
  <c r="D19" i="41"/>
  <c r="C19" i="41"/>
  <c r="K18" i="41"/>
  <c r="Z18" i="6" s="1"/>
  <c r="D18" i="41"/>
  <c r="C18" i="41"/>
  <c r="K17" i="41"/>
  <c r="Z17" i="6" s="1"/>
  <c r="D17" i="41"/>
  <c r="C17" i="41"/>
  <c r="K16" i="41"/>
  <c r="Z16" i="6" s="1"/>
  <c r="D16" i="41"/>
  <c r="C16" i="41"/>
  <c r="K15" i="41"/>
  <c r="Z15" i="6" s="1"/>
  <c r="D15" i="41"/>
  <c r="C15" i="41"/>
  <c r="B15" i="41"/>
  <c r="K14" i="41"/>
  <c r="Z14" i="6" s="1"/>
  <c r="D14" i="41"/>
  <c r="C14" i="41"/>
  <c r="B14" i="41"/>
  <c r="K13" i="41"/>
  <c r="Z13" i="6" s="1"/>
  <c r="D13" i="41"/>
  <c r="C13" i="41"/>
  <c r="B13" i="41"/>
  <c r="K12" i="41"/>
  <c r="Z12" i="6" s="1"/>
  <c r="D12" i="41"/>
  <c r="C12" i="41"/>
  <c r="B12" i="41"/>
  <c r="K11" i="41"/>
  <c r="Z11" i="6" s="1"/>
  <c r="D11" i="41"/>
  <c r="C11" i="41"/>
  <c r="B11" i="41"/>
  <c r="K10" i="41"/>
  <c r="Z10" i="6" s="1"/>
  <c r="D10" i="41"/>
  <c r="C10" i="41"/>
  <c r="B10" i="41"/>
  <c r="B6" i="41"/>
  <c r="K209" i="40"/>
  <c r="Y209" i="6" s="1"/>
  <c r="D209" i="40"/>
  <c r="C209" i="40"/>
  <c r="K208" i="40"/>
  <c r="Y208" i="6" s="1"/>
  <c r="D208" i="40"/>
  <c r="C208" i="40"/>
  <c r="K207" i="40"/>
  <c r="Y207" i="6" s="1"/>
  <c r="D207" i="40"/>
  <c r="C207" i="40"/>
  <c r="K206" i="40"/>
  <c r="Y206" i="6" s="1"/>
  <c r="D206" i="40"/>
  <c r="C206" i="40"/>
  <c r="K205" i="40"/>
  <c r="Y205" i="6" s="1"/>
  <c r="D205" i="40"/>
  <c r="C205" i="40"/>
  <c r="K204" i="40"/>
  <c r="Y204" i="6" s="1"/>
  <c r="D204" i="40"/>
  <c r="C204" i="40"/>
  <c r="K203" i="40"/>
  <c r="Y203" i="6" s="1"/>
  <c r="D203" i="40"/>
  <c r="C203" i="40"/>
  <c r="K202" i="40"/>
  <c r="Y202" i="6" s="1"/>
  <c r="D202" i="40"/>
  <c r="C202" i="40"/>
  <c r="K201" i="40"/>
  <c r="Y201" i="6" s="1"/>
  <c r="D201" i="40"/>
  <c r="C201" i="40"/>
  <c r="K200" i="40"/>
  <c r="Y200" i="6" s="1"/>
  <c r="D200" i="40"/>
  <c r="C200" i="40"/>
  <c r="K199" i="40"/>
  <c r="Y199" i="6" s="1"/>
  <c r="D199" i="40"/>
  <c r="C199" i="40"/>
  <c r="K198" i="40"/>
  <c r="Y198" i="6" s="1"/>
  <c r="D198" i="40"/>
  <c r="C198" i="40"/>
  <c r="K197" i="40"/>
  <c r="Y197" i="6" s="1"/>
  <c r="D197" i="40"/>
  <c r="C197" i="40"/>
  <c r="K196" i="40"/>
  <c r="Y196" i="6" s="1"/>
  <c r="D196" i="40"/>
  <c r="C196" i="40"/>
  <c r="K195" i="40"/>
  <c r="Y195" i="6" s="1"/>
  <c r="D195" i="40"/>
  <c r="C195" i="40"/>
  <c r="K194" i="40"/>
  <c r="Y194" i="6" s="1"/>
  <c r="D194" i="40"/>
  <c r="C194" i="40"/>
  <c r="K193" i="40"/>
  <c r="Y193" i="6" s="1"/>
  <c r="D193" i="40"/>
  <c r="C193" i="40"/>
  <c r="K192" i="40"/>
  <c r="Y192" i="6" s="1"/>
  <c r="D192" i="40"/>
  <c r="C192" i="40"/>
  <c r="K191" i="40"/>
  <c r="Y191" i="6" s="1"/>
  <c r="D191" i="40"/>
  <c r="C191" i="40"/>
  <c r="K190" i="40"/>
  <c r="Y190" i="6" s="1"/>
  <c r="D190" i="40"/>
  <c r="C190" i="40"/>
  <c r="K189" i="40"/>
  <c r="Y189" i="6" s="1"/>
  <c r="D189" i="40"/>
  <c r="C189" i="40"/>
  <c r="K188" i="40"/>
  <c r="Y188" i="6" s="1"/>
  <c r="D188" i="40"/>
  <c r="C188" i="40"/>
  <c r="K187" i="40"/>
  <c r="Y187" i="6" s="1"/>
  <c r="D187" i="40"/>
  <c r="C187" i="40"/>
  <c r="K186" i="40"/>
  <c r="Y186" i="6" s="1"/>
  <c r="D186" i="40"/>
  <c r="C186" i="40"/>
  <c r="K185" i="40"/>
  <c r="Y185" i="6" s="1"/>
  <c r="D185" i="40"/>
  <c r="C185" i="40"/>
  <c r="K184" i="40"/>
  <c r="Y184" i="6" s="1"/>
  <c r="D184" i="40"/>
  <c r="C184" i="40"/>
  <c r="K183" i="40"/>
  <c r="Y183" i="6" s="1"/>
  <c r="D183" i="40"/>
  <c r="C183" i="40"/>
  <c r="K182" i="40"/>
  <c r="Y182" i="6" s="1"/>
  <c r="D182" i="40"/>
  <c r="C182" i="40"/>
  <c r="K181" i="40"/>
  <c r="Y181" i="6" s="1"/>
  <c r="D181" i="40"/>
  <c r="C181" i="40"/>
  <c r="K180" i="40"/>
  <c r="Y180" i="6" s="1"/>
  <c r="D180" i="40"/>
  <c r="C180" i="40"/>
  <c r="K179" i="40"/>
  <c r="Y179" i="6" s="1"/>
  <c r="D179" i="40"/>
  <c r="C179" i="40"/>
  <c r="K178" i="40"/>
  <c r="Y178" i="6" s="1"/>
  <c r="D178" i="40"/>
  <c r="C178" i="40"/>
  <c r="K177" i="40"/>
  <c r="Y177" i="6" s="1"/>
  <c r="D177" i="40"/>
  <c r="C177" i="40"/>
  <c r="K176" i="40"/>
  <c r="Y176" i="6" s="1"/>
  <c r="D176" i="40"/>
  <c r="C176" i="40"/>
  <c r="K175" i="40"/>
  <c r="Y175" i="6" s="1"/>
  <c r="D175" i="40"/>
  <c r="C175" i="40"/>
  <c r="K174" i="40"/>
  <c r="Y174" i="6" s="1"/>
  <c r="D174" i="40"/>
  <c r="C174" i="40"/>
  <c r="K173" i="40"/>
  <c r="Y173" i="6" s="1"/>
  <c r="D173" i="40"/>
  <c r="C173" i="40"/>
  <c r="K172" i="40"/>
  <c r="Y172" i="6" s="1"/>
  <c r="D172" i="40"/>
  <c r="C172" i="40"/>
  <c r="K171" i="40"/>
  <c r="Y171" i="6" s="1"/>
  <c r="D171" i="40"/>
  <c r="C171" i="40"/>
  <c r="K170" i="40"/>
  <c r="Y170" i="6" s="1"/>
  <c r="D170" i="40"/>
  <c r="C170" i="40"/>
  <c r="K169" i="40"/>
  <c r="Y169" i="6" s="1"/>
  <c r="D169" i="40"/>
  <c r="C169" i="40"/>
  <c r="K168" i="40"/>
  <c r="Y168" i="6" s="1"/>
  <c r="D168" i="40"/>
  <c r="C168" i="40"/>
  <c r="K167" i="40"/>
  <c r="Y167" i="6" s="1"/>
  <c r="D167" i="40"/>
  <c r="C167" i="40"/>
  <c r="K166" i="40"/>
  <c r="Y166" i="6" s="1"/>
  <c r="D166" i="40"/>
  <c r="C166" i="40"/>
  <c r="K165" i="40"/>
  <c r="Y165" i="6" s="1"/>
  <c r="D165" i="40"/>
  <c r="C165" i="40"/>
  <c r="K164" i="40"/>
  <c r="Y164" i="6" s="1"/>
  <c r="D164" i="40"/>
  <c r="C164" i="40"/>
  <c r="K163" i="40"/>
  <c r="Y163" i="6" s="1"/>
  <c r="D163" i="40"/>
  <c r="C163" i="40"/>
  <c r="K162" i="40"/>
  <c r="Y162" i="6" s="1"/>
  <c r="D162" i="40"/>
  <c r="C162" i="40"/>
  <c r="K161" i="40"/>
  <c r="Y161" i="6" s="1"/>
  <c r="D161" i="40"/>
  <c r="C161" i="40"/>
  <c r="K160" i="40"/>
  <c r="Y160" i="6" s="1"/>
  <c r="D160" i="40"/>
  <c r="C160" i="40"/>
  <c r="K159" i="40"/>
  <c r="Y159" i="6" s="1"/>
  <c r="D159" i="40"/>
  <c r="C159" i="40"/>
  <c r="K158" i="40"/>
  <c r="Y158" i="6" s="1"/>
  <c r="D158" i="40"/>
  <c r="C158" i="40"/>
  <c r="K157" i="40"/>
  <c r="Y157" i="6" s="1"/>
  <c r="D157" i="40"/>
  <c r="C157" i="40"/>
  <c r="K156" i="40"/>
  <c r="Y156" i="6" s="1"/>
  <c r="D156" i="40"/>
  <c r="C156" i="40"/>
  <c r="K155" i="40"/>
  <c r="Y155" i="6" s="1"/>
  <c r="D155" i="40"/>
  <c r="C155" i="40"/>
  <c r="K154" i="40"/>
  <c r="Y154" i="6" s="1"/>
  <c r="D154" i="40"/>
  <c r="C154" i="40"/>
  <c r="K153" i="40"/>
  <c r="Y153" i="6" s="1"/>
  <c r="D153" i="40"/>
  <c r="C153" i="40"/>
  <c r="K152" i="40"/>
  <c r="Y152" i="6" s="1"/>
  <c r="D152" i="40"/>
  <c r="C152" i="40"/>
  <c r="K151" i="40"/>
  <c r="Y151" i="6" s="1"/>
  <c r="D151" i="40"/>
  <c r="C151" i="40"/>
  <c r="K150" i="40"/>
  <c r="Y150" i="6" s="1"/>
  <c r="D150" i="40"/>
  <c r="C150" i="40"/>
  <c r="K149" i="40"/>
  <c r="Y149" i="6" s="1"/>
  <c r="D149" i="40"/>
  <c r="C149" i="40"/>
  <c r="K148" i="40"/>
  <c r="Y148" i="6" s="1"/>
  <c r="D148" i="40"/>
  <c r="C148" i="40"/>
  <c r="K147" i="40"/>
  <c r="Y147" i="6" s="1"/>
  <c r="D147" i="40"/>
  <c r="C147" i="40"/>
  <c r="K146" i="40"/>
  <c r="Y146" i="6" s="1"/>
  <c r="D146" i="40"/>
  <c r="C146" i="40"/>
  <c r="K145" i="40"/>
  <c r="Y145" i="6" s="1"/>
  <c r="D145" i="40"/>
  <c r="C145" i="40"/>
  <c r="K144" i="40"/>
  <c r="Y144" i="6" s="1"/>
  <c r="D144" i="40"/>
  <c r="C144" i="40"/>
  <c r="K143" i="40"/>
  <c r="Y143" i="6" s="1"/>
  <c r="D143" i="40"/>
  <c r="C143" i="40"/>
  <c r="K142" i="40"/>
  <c r="Y142" i="6" s="1"/>
  <c r="D142" i="40"/>
  <c r="C142" i="40"/>
  <c r="K141" i="40"/>
  <c r="Y141" i="6" s="1"/>
  <c r="D141" i="40"/>
  <c r="C141" i="40"/>
  <c r="K140" i="40"/>
  <c r="Y140" i="6" s="1"/>
  <c r="D140" i="40"/>
  <c r="C140" i="40"/>
  <c r="K139" i="40"/>
  <c r="Y139" i="6" s="1"/>
  <c r="D139" i="40"/>
  <c r="C139" i="40"/>
  <c r="K138" i="40"/>
  <c r="Y138" i="6" s="1"/>
  <c r="D138" i="40"/>
  <c r="C138" i="40"/>
  <c r="K137" i="40"/>
  <c r="Y137" i="6" s="1"/>
  <c r="D137" i="40"/>
  <c r="C137" i="40"/>
  <c r="K136" i="40"/>
  <c r="Y136" i="6" s="1"/>
  <c r="D136" i="40"/>
  <c r="C136" i="40"/>
  <c r="K135" i="40"/>
  <c r="Y135" i="6" s="1"/>
  <c r="D135" i="40"/>
  <c r="C135" i="40"/>
  <c r="K134" i="40"/>
  <c r="Y134" i="6" s="1"/>
  <c r="D134" i="40"/>
  <c r="C134" i="40"/>
  <c r="K133" i="40"/>
  <c r="Y133" i="6" s="1"/>
  <c r="D133" i="40"/>
  <c r="C133" i="40"/>
  <c r="K132" i="40"/>
  <c r="Y132" i="6" s="1"/>
  <c r="D132" i="40"/>
  <c r="C132" i="40"/>
  <c r="K131" i="40"/>
  <c r="Y131" i="6" s="1"/>
  <c r="D131" i="40"/>
  <c r="C131" i="40"/>
  <c r="K130" i="40"/>
  <c r="Y130" i="6" s="1"/>
  <c r="D130" i="40"/>
  <c r="C130" i="40"/>
  <c r="K129" i="40"/>
  <c r="Y129" i="6" s="1"/>
  <c r="D129" i="40"/>
  <c r="C129" i="40"/>
  <c r="K128" i="40"/>
  <c r="Y128" i="6" s="1"/>
  <c r="D128" i="40"/>
  <c r="C128" i="40"/>
  <c r="K127" i="40"/>
  <c r="Y127" i="6" s="1"/>
  <c r="D127" i="40"/>
  <c r="C127" i="40"/>
  <c r="K126" i="40"/>
  <c r="Y126" i="6" s="1"/>
  <c r="D126" i="40"/>
  <c r="C126" i="40"/>
  <c r="K125" i="40"/>
  <c r="Y125" i="6" s="1"/>
  <c r="D125" i="40"/>
  <c r="C125" i="40"/>
  <c r="K124" i="40"/>
  <c r="Y124" i="6" s="1"/>
  <c r="D124" i="40"/>
  <c r="C124" i="40"/>
  <c r="K123" i="40"/>
  <c r="Y123" i="6" s="1"/>
  <c r="D123" i="40"/>
  <c r="C123" i="40"/>
  <c r="K122" i="40"/>
  <c r="Y122" i="6" s="1"/>
  <c r="D122" i="40"/>
  <c r="C122" i="40"/>
  <c r="K121" i="40"/>
  <c r="Y121" i="6" s="1"/>
  <c r="D121" i="40"/>
  <c r="C121" i="40"/>
  <c r="K120" i="40"/>
  <c r="Y120" i="6" s="1"/>
  <c r="D120" i="40"/>
  <c r="C120" i="40"/>
  <c r="K119" i="40"/>
  <c r="Y119" i="6" s="1"/>
  <c r="D119" i="40"/>
  <c r="C119" i="40"/>
  <c r="K118" i="40"/>
  <c r="Y118" i="6" s="1"/>
  <c r="D118" i="40"/>
  <c r="C118" i="40"/>
  <c r="K117" i="40"/>
  <c r="Y117" i="6" s="1"/>
  <c r="D117" i="40"/>
  <c r="C117" i="40"/>
  <c r="K116" i="40"/>
  <c r="Y116" i="6" s="1"/>
  <c r="D116" i="40"/>
  <c r="C116" i="40"/>
  <c r="K115" i="40"/>
  <c r="Y115" i="6" s="1"/>
  <c r="D115" i="40"/>
  <c r="C115" i="40"/>
  <c r="K114" i="40"/>
  <c r="Y114" i="6" s="1"/>
  <c r="D114" i="40"/>
  <c r="C114" i="40"/>
  <c r="K113" i="40"/>
  <c r="Y113" i="6" s="1"/>
  <c r="D113" i="40"/>
  <c r="C113" i="40"/>
  <c r="K112" i="40"/>
  <c r="Y112" i="6" s="1"/>
  <c r="D112" i="40"/>
  <c r="C112" i="40"/>
  <c r="K111" i="40"/>
  <c r="Y111" i="6" s="1"/>
  <c r="D111" i="40"/>
  <c r="C111" i="40"/>
  <c r="K110" i="40"/>
  <c r="Y110" i="6" s="1"/>
  <c r="D110" i="40"/>
  <c r="C110" i="40"/>
  <c r="K109" i="40"/>
  <c r="Y109" i="6" s="1"/>
  <c r="D109" i="40"/>
  <c r="C109" i="40"/>
  <c r="K108" i="40"/>
  <c r="Y108" i="6" s="1"/>
  <c r="D108" i="40"/>
  <c r="C108" i="40"/>
  <c r="K107" i="40"/>
  <c r="Y107" i="6" s="1"/>
  <c r="D107" i="40"/>
  <c r="C107" i="40"/>
  <c r="K106" i="40"/>
  <c r="Y106" i="6" s="1"/>
  <c r="D106" i="40"/>
  <c r="C106" i="40"/>
  <c r="K105" i="40"/>
  <c r="Y105" i="6" s="1"/>
  <c r="D105" i="40"/>
  <c r="C105" i="40"/>
  <c r="K104" i="40"/>
  <c r="Y104" i="6" s="1"/>
  <c r="D104" i="40"/>
  <c r="C104" i="40"/>
  <c r="K103" i="40"/>
  <c r="Y103" i="6" s="1"/>
  <c r="D103" i="40"/>
  <c r="C103" i="40"/>
  <c r="K102" i="40"/>
  <c r="Y102" i="6" s="1"/>
  <c r="D102" i="40"/>
  <c r="C102" i="40"/>
  <c r="K101" i="40"/>
  <c r="Y101" i="6" s="1"/>
  <c r="D101" i="40"/>
  <c r="C101" i="40"/>
  <c r="K100" i="40"/>
  <c r="Y100" i="6" s="1"/>
  <c r="D100" i="40"/>
  <c r="C100" i="40"/>
  <c r="K99" i="40"/>
  <c r="Y99" i="6" s="1"/>
  <c r="D99" i="40"/>
  <c r="C99" i="40"/>
  <c r="K98" i="40"/>
  <c r="Y98" i="6" s="1"/>
  <c r="D98" i="40"/>
  <c r="C98" i="40"/>
  <c r="K97" i="40"/>
  <c r="Y97" i="6" s="1"/>
  <c r="D97" i="40"/>
  <c r="C97" i="40"/>
  <c r="K96" i="40"/>
  <c r="Y96" i="6" s="1"/>
  <c r="D96" i="40"/>
  <c r="C96" i="40"/>
  <c r="K95" i="40"/>
  <c r="Y95" i="6" s="1"/>
  <c r="D95" i="40"/>
  <c r="C95" i="40"/>
  <c r="K94" i="40"/>
  <c r="Y94" i="6" s="1"/>
  <c r="D94" i="40"/>
  <c r="C94" i="40"/>
  <c r="K93" i="40"/>
  <c r="Y93" i="6" s="1"/>
  <c r="D93" i="40"/>
  <c r="C93" i="40"/>
  <c r="K92" i="40"/>
  <c r="Y92" i="6" s="1"/>
  <c r="D92" i="40"/>
  <c r="C92" i="40"/>
  <c r="K91" i="40"/>
  <c r="Y91" i="6" s="1"/>
  <c r="D91" i="40"/>
  <c r="C91" i="40"/>
  <c r="K90" i="40"/>
  <c r="Y90" i="6" s="1"/>
  <c r="D90" i="40"/>
  <c r="C90" i="40"/>
  <c r="K89" i="40"/>
  <c r="Y89" i="6" s="1"/>
  <c r="D89" i="40"/>
  <c r="C89" i="40"/>
  <c r="K88" i="40"/>
  <c r="Y88" i="6" s="1"/>
  <c r="D88" i="40"/>
  <c r="C88" i="40"/>
  <c r="K87" i="40"/>
  <c r="Y87" i="6" s="1"/>
  <c r="D87" i="40"/>
  <c r="C87" i="40"/>
  <c r="K86" i="40"/>
  <c r="Y86" i="6" s="1"/>
  <c r="D86" i="40"/>
  <c r="C86" i="40"/>
  <c r="K85" i="40"/>
  <c r="Y85" i="6" s="1"/>
  <c r="D85" i="40"/>
  <c r="C85" i="40"/>
  <c r="K84" i="40"/>
  <c r="Y84" i="6" s="1"/>
  <c r="D84" i="40"/>
  <c r="C84" i="40"/>
  <c r="K83" i="40"/>
  <c r="Y83" i="6" s="1"/>
  <c r="D83" i="40"/>
  <c r="C83" i="40"/>
  <c r="K82" i="40"/>
  <c r="Y82" i="6" s="1"/>
  <c r="D82" i="40"/>
  <c r="C82" i="40"/>
  <c r="K81" i="40"/>
  <c r="Y81" i="6" s="1"/>
  <c r="D81" i="40"/>
  <c r="C81" i="40"/>
  <c r="K80" i="40"/>
  <c r="Y80" i="6" s="1"/>
  <c r="D80" i="40"/>
  <c r="C80" i="40"/>
  <c r="K79" i="40"/>
  <c r="Y79" i="6" s="1"/>
  <c r="D79" i="40"/>
  <c r="C79" i="40"/>
  <c r="K78" i="40"/>
  <c r="Y78" i="6" s="1"/>
  <c r="D78" i="40"/>
  <c r="C78" i="40"/>
  <c r="K77" i="40"/>
  <c r="Y77" i="6" s="1"/>
  <c r="D77" i="40"/>
  <c r="C77" i="40"/>
  <c r="K76" i="40"/>
  <c r="Y76" i="6" s="1"/>
  <c r="D76" i="40"/>
  <c r="C76" i="40"/>
  <c r="K75" i="40"/>
  <c r="Y75" i="6" s="1"/>
  <c r="D75" i="40"/>
  <c r="C75" i="40"/>
  <c r="K74" i="40"/>
  <c r="Y74" i="6" s="1"/>
  <c r="D74" i="40"/>
  <c r="C74" i="40"/>
  <c r="K73" i="40"/>
  <c r="Y73" i="6" s="1"/>
  <c r="D73" i="40"/>
  <c r="C73" i="40"/>
  <c r="K72" i="40"/>
  <c r="Y72" i="6" s="1"/>
  <c r="D72" i="40"/>
  <c r="C72" i="40"/>
  <c r="K71" i="40"/>
  <c r="Y71" i="6" s="1"/>
  <c r="D71" i="40"/>
  <c r="C71" i="40"/>
  <c r="K70" i="40"/>
  <c r="Y70" i="6" s="1"/>
  <c r="D70" i="40"/>
  <c r="C70" i="40"/>
  <c r="K69" i="40"/>
  <c r="Y69" i="6" s="1"/>
  <c r="D69" i="40"/>
  <c r="C69" i="40"/>
  <c r="K68" i="40"/>
  <c r="Y68" i="6" s="1"/>
  <c r="D68" i="40"/>
  <c r="C68" i="40"/>
  <c r="K67" i="40"/>
  <c r="Y67" i="6" s="1"/>
  <c r="D67" i="40"/>
  <c r="C67" i="40"/>
  <c r="K66" i="40"/>
  <c r="Y66" i="6" s="1"/>
  <c r="D66" i="40"/>
  <c r="C66" i="40"/>
  <c r="K65" i="40"/>
  <c r="Y65" i="6" s="1"/>
  <c r="D65" i="40"/>
  <c r="C65" i="40"/>
  <c r="K64" i="40"/>
  <c r="Y64" i="6" s="1"/>
  <c r="D64" i="40"/>
  <c r="C64" i="40"/>
  <c r="K63" i="40"/>
  <c r="Y63" i="6" s="1"/>
  <c r="D63" i="40"/>
  <c r="C63" i="40"/>
  <c r="K62" i="40"/>
  <c r="Y62" i="6" s="1"/>
  <c r="D62" i="40"/>
  <c r="C62" i="40"/>
  <c r="K61" i="40"/>
  <c r="Y61" i="6" s="1"/>
  <c r="D61" i="40"/>
  <c r="C61" i="40"/>
  <c r="K60" i="40"/>
  <c r="Y60" i="6" s="1"/>
  <c r="D60" i="40"/>
  <c r="C60" i="40"/>
  <c r="K59" i="40"/>
  <c r="Y59" i="6" s="1"/>
  <c r="D59" i="40"/>
  <c r="C59" i="40"/>
  <c r="K58" i="40"/>
  <c r="Y58" i="6" s="1"/>
  <c r="D58" i="40"/>
  <c r="C58" i="40"/>
  <c r="K57" i="40"/>
  <c r="Y57" i="6" s="1"/>
  <c r="D57" i="40"/>
  <c r="C57" i="40"/>
  <c r="K56" i="40"/>
  <c r="Y56" i="6" s="1"/>
  <c r="D56" i="40"/>
  <c r="C56" i="40"/>
  <c r="K55" i="40"/>
  <c r="Y55" i="6" s="1"/>
  <c r="D55" i="40"/>
  <c r="C55" i="40"/>
  <c r="K54" i="40"/>
  <c r="Y54" i="6" s="1"/>
  <c r="D54" i="40"/>
  <c r="C54" i="40"/>
  <c r="K53" i="40"/>
  <c r="Y53" i="6" s="1"/>
  <c r="D53" i="40"/>
  <c r="C53" i="40"/>
  <c r="K52" i="40"/>
  <c r="Y52" i="6" s="1"/>
  <c r="D52" i="40"/>
  <c r="C52" i="40"/>
  <c r="K51" i="40"/>
  <c r="Y51" i="6" s="1"/>
  <c r="D51" i="40"/>
  <c r="C51" i="40"/>
  <c r="K50" i="40"/>
  <c r="Y50" i="6" s="1"/>
  <c r="D50" i="40"/>
  <c r="C50" i="40"/>
  <c r="K49" i="40"/>
  <c r="Y49" i="6" s="1"/>
  <c r="D49" i="40"/>
  <c r="C49" i="40"/>
  <c r="K48" i="40"/>
  <c r="Y48" i="6" s="1"/>
  <c r="D48" i="40"/>
  <c r="C48" i="40"/>
  <c r="K47" i="40"/>
  <c r="Y47" i="6" s="1"/>
  <c r="D47" i="40"/>
  <c r="C47" i="40"/>
  <c r="K46" i="40"/>
  <c r="Y46" i="6" s="1"/>
  <c r="D46" i="40"/>
  <c r="C46" i="40"/>
  <c r="K45" i="40"/>
  <c r="Y45" i="6" s="1"/>
  <c r="D45" i="40"/>
  <c r="C45" i="40"/>
  <c r="K44" i="40"/>
  <c r="Y44" i="6" s="1"/>
  <c r="D44" i="40"/>
  <c r="C44" i="40"/>
  <c r="K43" i="40"/>
  <c r="Y43" i="6" s="1"/>
  <c r="D43" i="40"/>
  <c r="C43" i="40"/>
  <c r="K42" i="40"/>
  <c r="Y42" i="6" s="1"/>
  <c r="D42" i="40"/>
  <c r="C42" i="40"/>
  <c r="K41" i="40"/>
  <c r="Y41" i="6" s="1"/>
  <c r="D41" i="40"/>
  <c r="C41" i="40"/>
  <c r="K40" i="40"/>
  <c r="Y40" i="6" s="1"/>
  <c r="D40" i="40"/>
  <c r="C40" i="40"/>
  <c r="K39" i="40"/>
  <c r="Y39" i="6" s="1"/>
  <c r="D39" i="40"/>
  <c r="C39" i="40"/>
  <c r="K38" i="40"/>
  <c r="Y38" i="6" s="1"/>
  <c r="D38" i="40"/>
  <c r="C38" i="40"/>
  <c r="K37" i="40"/>
  <c r="Y37" i="6" s="1"/>
  <c r="D37" i="40"/>
  <c r="C37" i="40"/>
  <c r="K36" i="40"/>
  <c r="Y36" i="6" s="1"/>
  <c r="D36" i="40"/>
  <c r="C36" i="40"/>
  <c r="K35" i="40"/>
  <c r="Y35" i="6" s="1"/>
  <c r="D35" i="40"/>
  <c r="C35" i="40"/>
  <c r="K34" i="40"/>
  <c r="Y34" i="6" s="1"/>
  <c r="D34" i="40"/>
  <c r="C34" i="40"/>
  <c r="K33" i="40"/>
  <c r="Y33" i="6" s="1"/>
  <c r="D33" i="40"/>
  <c r="C33" i="40"/>
  <c r="K32" i="40"/>
  <c r="Y32" i="6" s="1"/>
  <c r="D32" i="40"/>
  <c r="C32" i="40"/>
  <c r="K31" i="40"/>
  <c r="Y31" i="6" s="1"/>
  <c r="D31" i="40"/>
  <c r="C31" i="40"/>
  <c r="K30" i="40"/>
  <c r="Y30" i="6" s="1"/>
  <c r="D30" i="40"/>
  <c r="C30" i="40"/>
  <c r="K29" i="40"/>
  <c r="Y29" i="6" s="1"/>
  <c r="D29" i="40"/>
  <c r="C29" i="40"/>
  <c r="K28" i="40"/>
  <c r="Y28" i="6" s="1"/>
  <c r="D28" i="40"/>
  <c r="C28" i="40"/>
  <c r="K27" i="40"/>
  <c r="Y27" i="6" s="1"/>
  <c r="D27" i="40"/>
  <c r="C27" i="40"/>
  <c r="K26" i="40"/>
  <c r="Y26" i="6" s="1"/>
  <c r="D26" i="40"/>
  <c r="C26" i="40"/>
  <c r="K25" i="40"/>
  <c r="Y25" i="6" s="1"/>
  <c r="D25" i="40"/>
  <c r="C25" i="40"/>
  <c r="K24" i="40"/>
  <c r="Y24" i="6" s="1"/>
  <c r="D24" i="40"/>
  <c r="C24" i="40"/>
  <c r="K23" i="40"/>
  <c r="Y23" i="6" s="1"/>
  <c r="D23" i="40"/>
  <c r="C23" i="40"/>
  <c r="K22" i="40"/>
  <c r="Y22" i="6" s="1"/>
  <c r="D22" i="40"/>
  <c r="C22" i="40"/>
  <c r="K21" i="40"/>
  <c r="Y21" i="6" s="1"/>
  <c r="D21" i="40"/>
  <c r="C21" i="40"/>
  <c r="K20" i="40"/>
  <c r="Y20" i="6" s="1"/>
  <c r="D20" i="40"/>
  <c r="C20" i="40"/>
  <c r="K19" i="40"/>
  <c r="Y19" i="6" s="1"/>
  <c r="D19" i="40"/>
  <c r="C19" i="40"/>
  <c r="K18" i="40"/>
  <c r="Y18" i="6" s="1"/>
  <c r="D18" i="40"/>
  <c r="C18" i="40"/>
  <c r="K17" i="40"/>
  <c r="Y17" i="6" s="1"/>
  <c r="D17" i="40"/>
  <c r="C17" i="40"/>
  <c r="K16" i="40"/>
  <c r="Y16" i="6" s="1"/>
  <c r="D16" i="40"/>
  <c r="C16" i="40"/>
  <c r="K15" i="40"/>
  <c r="Y15" i="6" s="1"/>
  <c r="D15" i="40"/>
  <c r="C15" i="40"/>
  <c r="B15" i="40"/>
  <c r="K14" i="40"/>
  <c r="Y14" i="6" s="1"/>
  <c r="D14" i="40"/>
  <c r="C14" i="40"/>
  <c r="B14" i="40"/>
  <c r="K13" i="40"/>
  <c r="Y13" i="6" s="1"/>
  <c r="D13" i="40"/>
  <c r="C13" i="40"/>
  <c r="B13" i="40"/>
  <c r="K12" i="40"/>
  <c r="Y12" i="6" s="1"/>
  <c r="D12" i="40"/>
  <c r="C12" i="40"/>
  <c r="B12" i="40"/>
  <c r="K11" i="40"/>
  <c r="Y11" i="6" s="1"/>
  <c r="D11" i="40"/>
  <c r="C11" i="40"/>
  <c r="B11" i="40"/>
  <c r="K10" i="40"/>
  <c r="Y10" i="6" s="1"/>
  <c r="D10" i="40"/>
  <c r="C10" i="40"/>
  <c r="B10" i="40"/>
  <c r="B6" i="40"/>
  <c r="K209" i="39"/>
  <c r="X209" i="6" s="1"/>
  <c r="D209" i="39"/>
  <c r="C209" i="39"/>
  <c r="K208" i="39"/>
  <c r="X208" i="6" s="1"/>
  <c r="D208" i="39"/>
  <c r="C208" i="39"/>
  <c r="K207" i="39"/>
  <c r="X207" i="6" s="1"/>
  <c r="D207" i="39"/>
  <c r="C207" i="39"/>
  <c r="K206" i="39"/>
  <c r="X206" i="6" s="1"/>
  <c r="D206" i="39"/>
  <c r="C206" i="39"/>
  <c r="K205" i="39"/>
  <c r="X205" i="6" s="1"/>
  <c r="D205" i="39"/>
  <c r="C205" i="39"/>
  <c r="K204" i="39"/>
  <c r="X204" i="6" s="1"/>
  <c r="D204" i="39"/>
  <c r="C204" i="39"/>
  <c r="K203" i="39"/>
  <c r="X203" i="6" s="1"/>
  <c r="D203" i="39"/>
  <c r="C203" i="39"/>
  <c r="K202" i="39"/>
  <c r="X202" i="6" s="1"/>
  <c r="D202" i="39"/>
  <c r="C202" i="39"/>
  <c r="K201" i="39"/>
  <c r="X201" i="6" s="1"/>
  <c r="D201" i="39"/>
  <c r="C201" i="39"/>
  <c r="K200" i="39"/>
  <c r="X200" i="6" s="1"/>
  <c r="D200" i="39"/>
  <c r="C200" i="39"/>
  <c r="K199" i="39"/>
  <c r="X199" i="6" s="1"/>
  <c r="D199" i="39"/>
  <c r="C199" i="39"/>
  <c r="K198" i="39"/>
  <c r="X198" i="6" s="1"/>
  <c r="D198" i="39"/>
  <c r="C198" i="39"/>
  <c r="K197" i="39"/>
  <c r="X197" i="6" s="1"/>
  <c r="D197" i="39"/>
  <c r="C197" i="39"/>
  <c r="K196" i="39"/>
  <c r="X196" i="6" s="1"/>
  <c r="D196" i="39"/>
  <c r="C196" i="39"/>
  <c r="K195" i="39"/>
  <c r="X195" i="6" s="1"/>
  <c r="D195" i="39"/>
  <c r="C195" i="39"/>
  <c r="K194" i="39"/>
  <c r="X194" i="6" s="1"/>
  <c r="D194" i="39"/>
  <c r="C194" i="39"/>
  <c r="K193" i="39"/>
  <c r="X193" i="6" s="1"/>
  <c r="D193" i="39"/>
  <c r="C193" i="39"/>
  <c r="K192" i="39"/>
  <c r="X192" i="6" s="1"/>
  <c r="D192" i="39"/>
  <c r="C192" i="39"/>
  <c r="K191" i="39"/>
  <c r="X191" i="6" s="1"/>
  <c r="D191" i="39"/>
  <c r="C191" i="39"/>
  <c r="K190" i="39"/>
  <c r="X190" i="6" s="1"/>
  <c r="D190" i="39"/>
  <c r="C190" i="39"/>
  <c r="K189" i="39"/>
  <c r="X189" i="6" s="1"/>
  <c r="D189" i="39"/>
  <c r="C189" i="39"/>
  <c r="K188" i="39"/>
  <c r="X188" i="6" s="1"/>
  <c r="D188" i="39"/>
  <c r="C188" i="39"/>
  <c r="K187" i="39"/>
  <c r="X187" i="6" s="1"/>
  <c r="D187" i="39"/>
  <c r="C187" i="39"/>
  <c r="K186" i="39"/>
  <c r="X186" i="6" s="1"/>
  <c r="D186" i="39"/>
  <c r="C186" i="39"/>
  <c r="K185" i="39"/>
  <c r="X185" i="6" s="1"/>
  <c r="D185" i="39"/>
  <c r="C185" i="39"/>
  <c r="K184" i="39"/>
  <c r="X184" i="6" s="1"/>
  <c r="D184" i="39"/>
  <c r="C184" i="39"/>
  <c r="K183" i="39"/>
  <c r="X183" i="6" s="1"/>
  <c r="D183" i="39"/>
  <c r="C183" i="39"/>
  <c r="K182" i="39"/>
  <c r="X182" i="6" s="1"/>
  <c r="D182" i="39"/>
  <c r="C182" i="39"/>
  <c r="K181" i="39"/>
  <c r="X181" i="6" s="1"/>
  <c r="D181" i="39"/>
  <c r="C181" i="39"/>
  <c r="K180" i="39"/>
  <c r="X180" i="6" s="1"/>
  <c r="D180" i="39"/>
  <c r="C180" i="39"/>
  <c r="K179" i="39"/>
  <c r="X179" i="6" s="1"/>
  <c r="D179" i="39"/>
  <c r="C179" i="39"/>
  <c r="K178" i="39"/>
  <c r="X178" i="6" s="1"/>
  <c r="D178" i="39"/>
  <c r="C178" i="39"/>
  <c r="K177" i="39"/>
  <c r="X177" i="6" s="1"/>
  <c r="D177" i="39"/>
  <c r="C177" i="39"/>
  <c r="K176" i="39"/>
  <c r="X176" i="6" s="1"/>
  <c r="D176" i="39"/>
  <c r="C176" i="39"/>
  <c r="K175" i="39"/>
  <c r="X175" i="6" s="1"/>
  <c r="D175" i="39"/>
  <c r="C175" i="39"/>
  <c r="K174" i="39"/>
  <c r="X174" i="6" s="1"/>
  <c r="D174" i="39"/>
  <c r="C174" i="39"/>
  <c r="K173" i="39"/>
  <c r="X173" i="6" s="1"/>
  <c r="D173" i="39"/>
  <c r="C173" i="39"/>
  <c r="K172" i="39"/>
  <c r="X172" i="6" s="1"/>
  <c r="D172" i="39"/>
  <c r="C172" i="39"/>
  <c r="K171" i="39"/>
  <c r="X171" i="6" s="1"/>
  <c r="D171" i="39"/>
  <c r="C171" i="39"/>
  <c r="K170" i="39"/>
  <c r="X170" i="6" s="1"/>
  <c r="D170" i="39"/>
  <c r="C170" i="39"/>
  <c r="K169" i="39"/>
  <c r="X169" i="6" s="1"/>
  <c r="D169" i="39"/>
  <c r="C169" i="39"/>
  <c r="K168" i="39"/>
  <c r="X168" i="6" s="1"/>
  <c r="D168" i="39"/>
  <c r="C168" i="39"/>
  <c r="K167" i="39"/>
  <c r="X167" i="6" s="1"/>
  <c r="D167" i="39"/>
  <c r="C167" i="39"/>
  <c r="K166" i="39"/>
  <c r="X166" i="6" s="1"/>
  <c r="D166" i="39"/>
  <c r="C166" i="39"/>
  <c r="K165" i="39"/>
  <c r="X165" i="6" s="1"/>
  <c r="D165" i="39"/>
  <c r="C165" i="39"/>
  <c r="K164" i="39"/>
  <c r="X164" i="6" s="1"/>
  <c r="D164" i="39"/>
  <c r="C164" i="39"/>
  <c r="K163" i="39"/>
  <c r="X163" i="6" s="1"/>
  <c r="D163" i="39"/>
  <c r="C163" i="39"/>
  <c r="K162" i="39"/>
  <c r="X162" i="6" s="1"/>
  <c r="D162" i="39"/>
  <c r="C162" i="39"/>
  <c r="K161" i="39"/>
  <c r="X161" i="6" s="1"/>
  <c r="D161" i="39"/>
  <c r="C161" i="39"/>
  <c r="K160" i="39"/>
  <c r="X160" i="6" s="1"/>
  <c r="D160" i="39"/>
  <c r="C160" i="39"/>
  <c r="K159" i="39"/>
  <c r="X159" i="6" s="1"/>
  <c r="D159" i="39"/>
  <c r="C159" i="39"/>
  <c r="K158" i="39"/>
  <c r="X158" i="6" s="1"/>
  <c r="D158" i="39"/>
  <c r="C158" i="39"/>
  <c r="K157" i="39"/>
  <c r="X157" i="6" s="1"/>
  <c r="D157" i="39"/>
  <c r="C157" i="39"/>
  <c r="K156" i="39"/>
  <c r="X156" i="6" s="1"/>
  <c r="D156" i="39"/>
  <c r="C156" i="39"/>
  <c r="K155" i="39"/>
  <c r="X155" i="6" s="1"/>
  <c r="D155" i="39"/>
  <c r="C155" i="39"/>
  <c r="K154" i="39"/>
  <c r="X154" i="6" s="1"/>
  <c r="D154" i="39"/>
  <c r="C154" i="39"/>
  <c r="K153" i="39"/>
  <c r="X153" i="6" s="1"/>
  <c r="D153" i="39"/>
  <c r="C153" i="39"/>
  <c r="K152" i="39"/>
  <c r="X152" i="6" s="1"/>
  <c r="D152" i="39"/>
  <c r="C152" i="39"/>
  <c r="K151" i="39"/>
  <c r="X151" i="6" s="1"/>
  <c r="D151" i="39"/>
  <c r="C151" i="39"/>
  <c r="K150" i="39"/>
  <c r="X150" i="6" s="1"/>
  <c r="D150" i="39"/>
  <c r="C150" i="39"/>
  <c r="K149" i="39"/>
  <c r="X149" i="6" s="1"/>
  <c r="D149" i="39"/>
  <c r="C149" i="39"/>
  <c r="K148" i="39"/>
  <c r="X148" i="6" s="1"/>
  <c r="D148" i="39"/>
  <c r="C148" i="39"/>
  <c r="K147" i="39"/>
  <c r="X147" i="6" s="1"/>
  <c r="D147" i="39"/>
  <c r="C147" i="39"/>
  <c r="K146" i="39"/>
  <c r="X146" i="6" s="1"/>
  <c r="D146" i="39"/>
  <c r="C146" i="39"/>
  <c r="K145" i="39"/>
  <c r="X145" i="6" s="1"/>
  <c r="D145" i="39"/>
  <c r="C145" i="39"/>
  <c r="K144" i="39"/>
  <c r="X144" i="6" s="1"/>
  <c r="D144" i="39"/>
  <c r="C144" i="39"/>
  <c r="K143" i="39"/>
  <c r="X143" i="6" s="1"/>
  <c r="D143" i="39"/>
  <c r="C143" i="39"/>
  <c r="K142" i="39"/>
  <c r="X142" i="6" s="1"/>
  <c r="D142" i="39"/>
  <c r="C142" i="39"/>
  <c r="K141" i="39"/>
  <c r="X141" i="6" s="1"/>
  <c r="D141" i="39"/>
  <c r="C141" i="39"/>
  <c r="K140" i="39"/>
  <c r="X140" i="6" s="1"/>
  <c r="D140" i="39"/>
  <c r="C140" i="39"/>
  <c r="K139" i="39"/>
  <c r="X139" i="6" s="1"/>
  <c r="D139" i="39"/>
  <c r="C139" i="39"/>
  <c r="K138" i="39"/>
  <c r="X138" i="6" s="1"/>
  <c r="D138" i="39"/>
  <c r="C138" i="39"/>
  <c r="K137" i="39"/>
  <c r="X137" i="6" s="1"/>
  <c r="D137" i="39"/>
  <c r="C137" i="39"/>
  <c r="K136" i="39"/>
  <c r="X136" i="6" s="1"/>
  <c r="D136" i="39"/>
  <c r="C136" i="39"/>
  <c r="K135" i="39"/>
  <c r="X135" i="6" s="1"/>
  <c r="D135" i="39"/>
  <c r="C135" i="39"/>
  <c r="K134" i="39"/>
  <c r="X134" i="6" s="1"/>
  <c r="D134" i="39"/>
  <c r="C134" i="39"/>
  <c r="K133" i="39"/>
  <c r="X133" i="6" s="1"/>
  <c r="D133" i="39"/>
  <c r="C133" i="39"/>
  <c r="K132" i="39"/>
  <c r="X132" i="6" s="1"/>
  <c r="D132" i="39"/>
  <c r="C132" i="39"/>
  <c r="K131" i="39"/>
  <c r="X131" i="6" s="1"/>
  <c r="D131" i="39"/>
  <c r="C131" i="39"/>
  <c r="K130" i="39"/>
  <c r="X130" i="6" s="1"/>
  <c r="D130" i="39"/>
  <c r="C130" i="39"/>
  <c r="K129" i="39"/>
  <c r="X129" i="6" s="1"/>
  <c r="D129" i="39"/>
  <c r="C129" i="39"/>
  <c r="K128" i="39"/>
  <c r="X128" i="6" s="1"/>
  <c r="D128" i="39"/>
  <c r="C128" i="39"/>
  <c r="K127" i="39"/>
  <c r="X127" i="6" s="1"/>
  <c r="D127" i="39"/>
  <c r="C127" i="39"/>
  <c r="K126" i="39"/>
  <c r="X126" i="6" s="1"/>
  <c r="D126" i="39"/>
  <c r="C126" i="39"/>
  <c r="K125" i="39"/>
  <c r="X125" i="6" s="1"/>
  <c r="D125" i="39"/>
  <c r="C125" i="39"/>
  <c r="K124" i="39"/>
  <c r="X124" i="6" s="1"/>
  <c r="D124" i="39"/>
  <c r="C124" i="39"/>
  <c r="K123" i="39"/>
  <c r="X123" i="6" s="1"/>
  <c r="D123" i="39"/>
  <c r="C123" i="39"/>
  <c r="K122" i="39"/>
  <c r="X122" i="6" s="1"/>
  <c r="D122" i="39"/>
  <c r="C122" i="39"/>
  <c r="K121" i="39"/>
  <c r="X121" i="6" s="1"/>
  <c r="D121" i="39"/>
  <c r="C121" i="39"/>
  <c r="K120" i="39"/>
  <c r="X120" i="6" s="1"/>
  <c r="D120" i="39"/>
  <c r="C120" i="39"/>
  <c r="K119" i="39"/>
  <c r="X119" i="6" s="1"/>
  <c r="D119" i="39"/>
  <c r="C119" i="39"/>
  <c r="K118" i="39"/>
  <c r="X118" i="6" s="1"/>
  <c r="D118" i="39"/>
  <c r="C118" i="39"/>
  <c r="K117" i="39"/>
  <c r="X117" i="6" s="1"/>
  <c r="D117" i="39"/>
  <c r="C117" i="39"/>
  <c r="K116" i="39"/>
  <c r="X116" i="6" s="1"/>
  <c r="D116" i="39"/>
  <c r="C116" i="39"/>
  <c r="K115" i="39"/>
  <c r="X115" i="6" s="1"/>
  <c r="D115" i="39"/>
  <c r="C115" i="39"/>
  <c r="K114" i="39"/>
  <c r="X114" i="6" s="1"/>
  <c r="D114" i="39"/>
  <c r="C114" i="39"/>
  <c r="K113" i="39"/>
  <c r="X113" i="6" s="1"/>
  <c r="D113" i="39"/>
  <c r="C113" i="39"/>
  <c r="K112" i="39"/>
  <c r="X112" i="6" s="1"/>
  <c r="D112" i="39"/>
  <c r="C112" i="39"/>
  <c r="K111" i="39"/>
  <c r="X111" i="6" s="1"/>
  <c r="D111" i="39"/>
  <c r="C111" i="39"/>
  <c r="K110" i="39"/>
  <c r="X110" i="6" s="1"/>
  <c r="D110" i="39"/>
  <c r="C110" i="39"/>
  <c r="K109" i="39"/>
  <c r="X109" i="6" s="1"/>
  <c r="D109" i="39"/>
  <c r="C109" i="39"/>
  <c r="K108" i="39"/>
  <c r="X108" i="6" s="1"/>
  <c r="D108" i="39"/>
  <c r="C108" i="39"/>
  <c r="K107" i="39"/>
  <c r="X107" i="6" s="1"/>
  <c r="D107" i="39"/>
  <c r="C107" i="39"/>
  <c r="K106" i="39"/>
  <c r="X106" i="6" s="1"/>
  <c r="D106" i="39"/>
  <c r="C106" i="39"/>
  <c r="K105" i="39"/>
  <c r="X105" i="6" s="1"/>
  <c r="D105" i="39"/>
  <c r="C105" i="39"/>
  <c r="K104" i="39"/>
  <c r="X104" i="6" s="1"/>
  <c r="D104" i="39"/>
  <c r="C104" i="39"/>
  <c r="K103" i="39"/>
  <c r="X103" i="6" s="1"/>
  <c r="D103" i="39"/>
  <c r="C103" i="39"/>
  <c r="K102" i="39"/>
  <c r="X102" i="6" s="1"/>
  <c r="D102" i="39"/>
  <c r="C102" i="39"/>
  <c r="K101" i="39"/>
  <c r="X101" i="6" s="1"/>
  <c r="D101" i="39"/>
  <c r="C101" i="39"/>
  <c r="K100" i="39"/>
  <c r="X100" i="6" s="1"/>
  <c r="D100" i="39"/>
  <c r="C100" i="39"/>
  <c r="K99" i="39"/>
  <c r="X99" i="6" s="1"/>
  <c r="D99" i="39"/>
  <c r="C99" i="39"/>
  <c r="K98" i="39"/>
  <c r="X98" i="6" s="1"/>
  <c r="D98" i="39"/>
  <c r="C98" i="39"/>
  <c r="K97" i="39"/>
  <c r="X97" i="6" s="1"/>
  <c r="D97" i="39"/>
  <c r="C97" i="39"/>
  <c r="K96" i="39"/>
  <c r="X96" i="6" s="1"/>
  <c r="D96" i="39"/>
  <c r="C96" i="39"/>
  <c r="K95" i="39"/>
  <c r="X95" i="6" s="1"/>
  <c r="D95" i="39"/>
  <c r="C95" i="39"/>
  <c r="K94" i="39"/>
  <c r="X94" i="6" s="1"/>
  <c r="D94" i="39"/>
  <c r="C94" i="39"/>
  <c r="K93" i="39"/>
  <c r="X93" i="6" s="1"/>
  <c r="D93" i="39"/>
  <c r="C93" i="39"/>
  <c r="K92" i="39"/>
  <c r="X92" i="6" s="1"/>
  <c r="D92" i="39"/>
  <c r="C92" i="39"/>
  <c r="K91" i="39"/>
  <c r="X91" i="6" s="1"/>
  <c r="D91" i="39"/>
  <c r="C91" i="39"/>
  <c r="K90" i="39"/>
  <c r="X90" i="6" s="1"/>
  <c r="D90" i="39"/>
  <c r="C90" i="39"/>
  <c r="K89" i="39"/>
  <c r="X89" i="6" s="1"/>
  <c r="D89" i="39"/>
  <c r="C89" i="39"/>
  <c r="K88" i="39"/>
  <c r="X88" i="6" s="1"/>
  <c r="D88" i="39"/>
  <c r="C88" i="39"/>
  <c r="K87" i="39"/>
  <c r="X87" i="6" s="1"/>
  <c r="D87" i="39"/>
  <c r="C87" i="39"/>
  <c r="K86" i="39"/>
  <c r="X86" i="6" s="1"/>
  <c r="D86" i="39"/>
  <c r="C86" i="39"/>
  <c r="K85" i="39"/>
  <c r="X85" i="6" s="1"/>
  <c r="D85" i="39"/>
  <c r="C85" i="39"/>
  <c r="K84" i="39"/>
  <c r="X84" i="6" s="1"/>
  <c r="D84" i="39"/>
  <c r="C84" i="39"/>
  <c r="K83" i="39"/>
  <c r="X83" i="6" s="1"/>
  <c r="D83" i="39"/>
  <c r="C83" i="39"/>
  <c r="K82" i="39"/>
  <c r="X82" i="6" s="1"/>
  <c r="D82" i="39"/>
  <c r="C82" i="39"/>
  <c r="K81" i="39"/>
  <c r="X81" i="6" s="1"/>
  <c r="D81" i="39"/>
  <c r="C81" i="39"/>
  <c r="K80" i="39"/>
  <c r="X80" i="6" s="1"/>
  <c r="D80" i="39"/>
  <c r="C80" i="39"/>
  <c r="K79" i="39"/>
  <c r="X79" i="6" s="1"/>
  <c r="D79" i="39"/>
  <c r="C79" i="39"/>
  <c r="K78" i="39"/>
  <c r="X78" i="6" s="1"/>
  <c r="D78" i="39"/>
  <c r="C78" i="39"/>
  <c r="K77" i="39"/>
  <c r="X77" i="6" s="1"/>
  <c r="D77" i="39"/>
  <c r="C77" i="39"/>
  <c r="K76" i="39"/>
  <c r="X76" i="6" s="1"/>
  <c r="D76" i="39"/>
  <c r="C76" i="39"/>
  <c r="K75" i="39"/>
  <c r="X75" i="6" s="1"/>
  <c r="D75" i="39"/>
  <c r="C75" i="39"/>
  <c r="K74" i="39"/>
  <c r="X74" i="6" s="1"/>
  <c r="D74" i="39"/>
  <c r="C74" i="39"/>
  <c r="K73" i="39"/>
  <c r="X73" i="6" s="1"/>
  <c r="D73" i="39"/>
  <c r="C73" i="39"/>
  <c r="K72" i="39"/>
  <c r="X72" i="6" s="1"/>
  <c r="D72" i="39"/>
  <c r="C72" i="39"/>
  <c r="K71" i="39"/>
  <c r="X71" i="6" s="1"/>
  <c r="D71" i="39"/>
  <c r="C71" i="39"/>
  <c r="K70" i="39"/>
  <c r="X70" i="6" s="1"/>
  <c r="D70" i="39"/>
  <c r="C70" i="39"/>
  <c r="K69" i="39"/>
  <c r="X69" i="6" s="1"/>
  <c r="D69" i="39"/>
  <c r="C69" i="39"/>
  <c r="K68" i="39"/>
  <c r="X68" i="6" s="1"/>
  <c r="D68" i="39"/>
  <c r="C68" i="39"/>
  <c r="K67" i="39"/>
  <c r="X67" i="6" s="1"/>
  <c r="D67" i="39"/>
  <c r="C67" i="39"/>
  <c r="K66" i="39"/>
  <c r="X66" i="6" s="1"/>
  <c r="D66" i="39"/>
  <c r="C66" i="39"/>
  <c r="K65" i="39"/>
  <c r="X65" i="6" s="1"/>
  <c r="D65" i="39"/>
  <c r="C65" i="39"/>
  <c r="K64" i="39"/>
  <c r="X64" i="6" s="1"/>
  <c r="D64" i="39"/>
  <c r="C64" i="39"/>
  <c r="K63" i="39"/>
  <c r="X63" i="6" s="1"/>
  <c r="D63" i="39"/>
  <c r="C63" i="39"/>
  <c r="K62" i="39"/>
  <c r="X62" i="6" s="1"/>
  <c r="D62" i="39"/>
  <c r="C62" i="39"/>
  <c r="K61" i="39"/>
  <c r="X61" i="6" s="1"/>
  <c r="D61" i="39"/>
  <c r="C61" i="39"/>
  <c r="K60" i="39"/>
  <c r="X60" i="6" s="1"/>
  <c r="D60" i="39"/>
  <c r="C60" i="39"/>
  <c r="K59" i="39"/>
  <c r="X59" i="6" s="1"/>
  <c r="D59" i="39"/>
  <c r="C59" i="39"/>
  <c r="K58" i="39"/>
  <c r="X58" i="6" s="1"/>
  <c r="D58" i="39"/>
  <c r="C58" i="39"/>
  <c r="K57" i="39"/>
  <c r="X57" i="6" s="1"/>
  <c r="D57" i="39"/>
  <c r="C57" i="39"/>
  <c r="K56" i="39"/>
  <c r="X56" i="6" s="1"/>
  <c r="D56" i="39"/>
  <c r="C56" i="39"/>
  <c r="K55" i="39"/>
  <c r="X55" i="6" s="1"/>
  <c r="D55" i="39"/>
  <c r="C55" i="39"/>
  <c r="K54" i="39"/>
  <c r="X54" i="6" s="1"/>
  <c r="D54" i="39"/>
  <c r="C54" i="39"/>
  <c r="K53" i="39"/>
  <c r="X53" i="6" s="1"/>
  <c r="D53" i="39"/>
  <c r="C53" i="39"/>
  <c r="K52" i="39"/>
  <c r="X52" i="6" s="1"/>
  <c r="D52" i="39"/>
  <c r="C52" i="39"/>
  <c r="K51" i="39"/>
  <c r="X51" i="6" s="1"/>
  <c r="D51" i="39"/>
  <c r="C51" i="39"/>
  <c r="K50" i="39"/>
  <c r="X50" i="6" s="1"/>
  <c r="D50" i="39"/>
  <c r="C50" i="39"/>
  <c r="K49" i="39"/>
  <c r="X49" i="6" s="1"/>
  <c r="D49" i="39"/>
  <c r="C49" i="39"/>
  <c r="K48" i="39"/>
  <c r="X48" i="6" s="1"/>
  <c r="D48" i="39"/>
  <c r="C48" i="39"/>
  <c r="K47" i="39"/>
  <c r="X47" i="6" s="1"/>
  <c r="D47" i="39"/>
  <c r="C47" i="39"/>
  <c r="K46" i="39"/>
  <c r="X46" i="6" s="1"/>
  <c r="D46" i="39"/>
  <c r="C46" i="39"/>
  <c r="K45" i="39"/>
  <c r="X45" i="6" s="1"/>
  <c r="D45" i="39"/>
  <c r="C45" i="39"/>
  <c r="K44" i="39"/>
  <c r="X44" i="6" s="1"/>
  <c r="D44" i="39"/>
  <c r="C44" i="39"/>
  <c r="K43" i="39"/>
  <c r="X43" i="6" s="1"/>
  <c r="D43" i="39"/>
  <c r="C43" i="39"/>
  <c r="K42" i="39"/>
  <c r="X42" i="6" s="1"/>
  <c r="D42" i="39"/>
  <c r="C42" i="39"/>
  <c r="K41" i="39"/>
  <c r="X41" i="6" s="1"/>
  <c r="D41" i="39"/>
  <c r="C41" i="39"/>
  <c r="K40" i="39"/>
  <c r="X40" i="6" s="1"/>
  <c r="D40" i="39"/>
  <c r="C40" i="39"/>
  <c r="K39" i="39"/>
  <c r="X39" i="6" s="1"/>
  <c r="D39" i="39"/>
  <c r="C39" i="39"/>
  <c r="K38" i="39"/>
  <c r="X38" i="6" s="1"/>
  <c r="D38" i="39"/>
  <c r="C38" i="39"/>
  <c r="K37" i="39"/>
  <c r="X37" i="6" s="1"/>
  <c r="D37" i="39"/>
  <c r="C37" i="39"/>
  <c r="K36" i="39"/>
  <c r="X36" i="6" s="1"/>
  <c r="D36" i="39"/>
  <c r="C36" i="39"/>
  <c r="K35" i="39"/>
  <c r="X35" i="6" s="1"/>
  <c r="D35" i="39"/>
  <c r="C35" i="39"/>
  <c r="K34" i="39"/>
  <c r="X34" i="6" s="1"/>
  <c r="D34" i="39"/>
  <c r="C34" i="39"/>
  <c r="K33" i="39"/>
  <c r="X33" i="6" s="1"/>
  <c r="D33" i="39"/>
  <c r="C33" i="39"/>
  <c r="K32" i="39"/>
  <c r="X32" i="6" s="1"/>
  <c r="D32" i="39"/>
  <c r="C32" i="39"/>
  <c r="K31" i="39"/>
  <c r="X31" i="6" s="1"/>
  <c r="D31" i="39"/>
  <c r="C31" i="39"/>
  <c r="K30" i="39"/>
  <c r="X30" i="6" s="1"/>
  <c r="D30" i="39"/>
  <c r="C30" i="39"/>
  <c r="K29" i="39"/>
  <c r="X29" i="6" s="1"/>
  <c r="D29" i="39"/>
  <c r="C29" i="39"/>
  <c r="K28" i="39"/>
  <c r="X28" i="6" s="1"/>
  <c r="D28" i="39"/>
  <c r="C28" i="39"/>
  <c r="K27" i="39"/>
  <c r="X27" i="6" s="1"/>
  <c r="D27" i="39"/>
  <c r="C27" i="39"/>
  <c r="K26" i="39"/>
  <c r="X26" i="6" s="1"/>
  <c r="D26" i="39"/>
  <c r="C26" i="39"/>
  <c r="K25" i="39"/>
  <c r="X25" i="6" s="1"/>
  <c r="D25" i="39"/>
  <c r="C25" i="39"/>
  <c r="K24" i="39"/>
  <c r="X24" i="6" s="1"/>
  <c r="D24" i="39"/>
  <c r="C24" i="39"/>
  <c r="K23" i="39"/>
  <c r="X23" i="6" s="1"/>
  <c r="D23" i="39"/>
  <c r="C23" i="39"/>
  <c r="K22" i="39"/>
  <c r="X22" i="6" s="1"/>
  <c r="D22" i="39"/>
  <c r="C22" i="39"/>
  <c r="K21" i="39"/>
  <c r="X21" i="6" s="1"/>
  <c r="D21" i="39"/>
  <c r="C21" i="39"/>
  <c r="K20" i="39"/>
  <c r="X20" i="6" s="1"/>
  <c r="D20" i="39"/>
  <c r="C20" i="39"/>
  <c r="K19" i="39"/>
  <c r="X19" i="6" s="1"/>
  <c r="D19" i="39"/>
  <c r="C19" i="39"/>
  <c r="K18" i="39"/>
  <c r="X18" i="6" s="1"/>
  <c r="D18" i="39"/>
  <c r="C18" i="39"/>
  <c r="K17" i="39"/>
  <c r="X17" i="6" s="1"/>
  <c r="D17" i="39"/>
  <c r="C17" i="39"/>
  <c r="K16" i="39"/>
  <c r="X16" i="6" s="1"/>
  <c r="D16" i="39"/>
  <c r="C16" i="39"/>
  <c r="K15" i="39"/>
  <c r="X15" i="6" s="1"/>
  <c r="D15" i="39"/>
  <c r="C15" i="39"/>
  <c r="B15" i="39"/>
  <c r="K14" i="39"/>
  <c r="X14" i="6" s="1"/>
  <c r="D14" i="39"/>
  <c r="C14" i="39"/>
  <c r="B14" i="39"/>
  <c r="K13" i="39"/>
  <c r="X13" i="6" s="1"/>
  <c r="D13" i="39"/>
  <c r="C13" i="39"/>
  <c r="B13" i="39"/>
  <c r="K12" i="39"/>
  <c r="X12" i="6" s="1"/>
  <c r="D12" i="39"/>
  <c r="C12" i="39"/>
  <c r="B12" i="39"/>
  <c r="K11" i="39"/>
  <c r="X11" i="6" s="1"/>
  <c r="D11" i="39"/>
  <c r="C11" i="39"/>
  <c r="B11" i="39"/>
  <c r="K10" i="39"/>
  <c r="X10" i="6" s="1"/>
  <c r="D10" i="39"/>
  <c r="C10" i="39"/>
  <c r="B10" i="39"/>
  <c r="B6" i="39"/>
  <c r="K209" i="38"/>
  <c r="W209" i="6" s="1"/>
  <c r="D209" i="38"/>
  <c r="C209" i="38"/>
  <c r="K208" i="38"/>
  <c r="W208" i="6" s="1"/>
  <c r="D208" i="38"/>
  <c r="C208" i="38"/>
  <c r="K207" i="38"/>
  <c r="W207" i="6" s="1"/>
  <c r="D207" i="38"/>
  <c r="C207" i="38"/>
  <c r="K206" i="38"/>
  <c r="W206" i="6" s="1"/>
  <c r="D206" i="38"/>
  <c r="C206" i="38"/>
  <c r="K205" i="38"/>
  <c r="W205" i="6" s="1"/>
  <c r="D205" i="38"/>
  <c r="C205" i="38"/>
  <c r="K204" i="38"/>
  <c r="W204" i="6" s="1"/>
  <c r="D204" i="38"/>
  <c r="C204" i="38"/>
  <c r="K203" i="38"/>
  <c r="W203" i="6" s="1"/>
  <c r="D203" i="38"/>
  <c r="C203" i="38"/>
  <c r="K202" i="38"/>
  <c r="W202" i="6" s="1"/>
  <c r="D202" i="38"/>
  <c r="C202" i="38"/>
  <c r="K201" i="38"/>
  <c r="W201" i="6" s="1"/>
  <c r="D201" i="38"/>
  <c r="C201" i="38"/>
  <c r="K200" i="38"/>
  <c r="W200" i="6" s="1"/>
  <c r="D200" i="38"/>
  <c r="C200" i="38"/>
  <c r="K199" i="38"/>
  <c r="W199" i="6" s="1"/>
  <c r="D199" i="38"/>
  <c r="C199" i="38"/>
  <c r="K198" i="38"/>
  <c r="W198" i="6" s="1"/>
  <c r="D198" i="38"/>
  <c r="C198" i="38"/>
  <c r="K197" i="38"/>
  <c r="W197" i="6" s="1"/>
  <c r="D197" i="38"/>
  <c r="C197" i="38"/>
  <c r="K196" i="38"/>
  <c r="W196" i="6" s="1"/>
  <c r="D196" i="38"/>
  <c r="C196" i="38"/>
  <c r="K195" i="38"/>
  <c r="W195" i="6" s="1"/>
  <c r="D195" i="38"/>
  <c r="C195" i="38"/>
  <c r="K194" i="38"/>
  <c r="W194" i="6" s="1"/>
  <c r="D194" i="38"/>
  <c r="C194" i="38"/>
  <c r="K193" i="38"/>
  <c r="W193" i="6" s="1"/>
  <c r="D193" i="38"/>
  <c r="C193" i="38"/>
  <c r="K192" i="38"/>
  <c r="W192" i="6" s="1"/>
  <c r="D192" i="38"/>
  <c r="C192" i="38"/>
  <c r="K191" i="38"/>
  <c r="W191" i="6" s="1"/>
  <c r="D191" i="38"/>
  <c r="C191" i="38"/>
  <c r="K190" i="38"/>
  <c r="W190" i="6" s="1"/>
  <c r="D190" i="38"/>
  <c r="C190" i="38"/>
  <c r="K189" i="38"/>
  <c r="W189" i="6" s="1"/>
  <c r="D189" i="38"/>
  <c r="C189" i="38"/>
  <c r="K188" i="38"/>
  <c r="W188" i="6" s="1"/>
  <c r="D188" i="38"/>
  <c r="C188" i="38"/>
  <c r="K187" i="38"/>
  <c r="W187" i="6" s="1"/>
  <c r="D187" i="38"/>
  <c r="C187" i="38"/>
  <c r="K186" i="38"/>
  <c r="W186" i="6" s="1"/>
  <c r="D186" i="38"/>
  <c r="C186" i="38"/>
  <c r="K185" i="38"/>
  <c r="W185" i="6" s="1"/>
  <c r="D185" i="38"/>
  <c r="C185" i="38"/>
  <c r="K184" i="38"/>
  <c r="W184" i="6" s="1"/>
  <c r="D184" i="38"/>
  <c r="C184" i="38"/>
  <c r="K183" i="38"/>
  <c r="W183" i="6" s="1"/>
  <c r="D183" i="38"/>
  <c r="C183" i="38"/>
  <c r="K182" i="38"/>
  <c r="W182" i="6" s="1"/>
  <c r="D182" i="38"/>
  <c r="C182" i="38"/>
  <c r="K181" i="38"/>
  <c r="W181" i="6" s="1"/>
  <c r="D181" i="38"/>
  <c r="C181" i="38"/>
  <c r="K180" i="38"/>
  <c r="W180" i="6" s="1"/>
  <c r="D180" i="38"/>
  <c r="C180" i="38"/>
  <c r="K179" i="38"/>
  <c r="W179" i="6" s="1"/>
  <c r="D179" i="38"/>
  <c r="C179" i="38"/>
  <c r="K178" i="38"/>
  <c r="W178" i="6" s="1"/>
  <c r="D178" i="38"/>
  <c r="C178" i="38"/>
  <c r="K177" i="38"/>
  <c r="W177" i="6" s="1"/>
  <c r="D177" i="38"/>
  <c r="C177" i="38"/>
  <c r="K176" i="38"/>
  <c r="W176" i="6" s="1"/>
  <c r="D176" i="38"/>
  <c r="C176" i="38"/>
  <c r="K175" i="38"/>
  <c r="W175" i="6" s="1"/>
  <c r="D175" i="38"/>
  <c r="C175" i="38"/>
  <c r="K174" i="38"/>
  <c r="W174" i="6" s="1"/>
  <c r="D174" i="38"/>
  <c r="C174" i="38"/>
  <c r="K173" i="38"/>
  <c r="W173" i="6" s="1"/>
  <c r="D173" i="38"/>
  <c r="C173" i="38"/>
  <c r="K172" i="38"/>
  <c r="W172" i="6" s="1"/>
  <c r="D172" i="38"/>
  <c r="C172" i="38"/>
  <c r="K171" i="38"/>
  <c r="W171" i="6" s="1"/>
  <c r="D171" i="38"/>
  <c r="C171" i="38"/>
  <c r="K170" i="38"/>
  <c r="W170" i="6" s="1"/>
  <c r="D170" i="38"/>
  <c r="C170" i="38"/>
  <c r="K169" i="38"/>
  <c r="W169" i="6" s="1"/>
  <c r="D169" i="38"/>
  <c r="C169" i="38"/>
  <c r="K168" i="38"/>
  <c r="W168" i="6" s="1"/>
  <c r="D168" i="38"/>
  <c r="C168" i="38"/>
  <c r="K167" i="38"/>
  <c r="W167" i="6" s="1"/>
  <c r="D167" i="38"/>
  <c r="C167" i="38"/>
  <c r="K166" i="38"/>
  <c r="W166" i="6" s="1"/>
  <c r="D166" i="38"/>
  <c r="C166" i="38"/>
  <c r="K165" i="38"/>
  <c r="W165" i="6" s="1"/>
  <c r="D165" i="38"/>
  <c r="C165" i="38"/>
  <c r="K164" i="38"/>
  <c r="W164" i="6" s="1"/>
  <c r="D164" i="38"/>
  <c r="C164" i="38"/>
  <c r="K163" i="38"/>
  <c r="W163" i="6" s="1"/>
  <c r="D163" i="38"/>
  <c r="C163" i="38"/>
  <c r="K162" i="38"/>
  <c r="W162" i="6" s="1"/>
  <c r="D162" i="38"/>
  <c r="C162" i="38"/>
  <c r="K161" i="38"/>
  <c r="W161" i="6" s="1"/>
  <c r="D161" i="38"/>
  <c r="C161" i="38"/>
  <c r="K160" i="38"/>
  <c r="W160" i="6" s="1"/>
  <c r="D160" i="38"/>
  <c r="C160" i="38"/>
  <c r="K159" i="38"/>
  <c r="W159" i="6" s="1"/>
  <c r="D159" i="38"/>
  <c r="C159" i="38"/>
  <c r="K158" i="38"/>
  <c r="W158" i="6" s="1"/>
  <c r="D158" i="38"/>
  <c r="C158" i="38"/>
  <c r="K157" i="38"/>
  <c r="W157" i="6" s="1"/>
  <c r="D157" i="38"/>
  <c r="C157" i="38"/>
  <c r="K156" i="38"/>
  <c r="W156" i="6" s="1"/>
  <c r="D156" i="38"/>
  <c r="C156" i="38"/>
  <c r="K155" i="38"/>
  <c r="W155" i="6" s="1"/>
  <c r="D155" i="38"/>
  <c r="C155" i="38"/>
  <c r="K154" i="38"/>
  <c r="W154" i="6" s="1"/>
  <c r="D154" i="38"/>
  <c r="C154" i="38"/>
  <c r="K153" i="38"/>
  <c r="W153" i="6" s="1"/>
  <c r="D153" i="38"/>
  <c r="C153" i="38"/>
  <c r="K152" i="38"/>
  <c r="W152" i="6" s="1"/>
  <c r="D152" i="38"/>
  <c r="C152" i="38"/>
  <c r="K151" i="38"/>
  <c r="W151" i="6" s="1"/>
  <c r="D151" i="38"/>
  <c r="C151" i="38"/>
  <c r="K150" i="38"/>
  <c r="W150" i="6" s="1"/>
  <c r="D150" i="38"/>
  <c r="C150" i="38"/>
  <c r="K149" i="38"/>
  <c r="W149" i="6" s="1"/>
  <c r="D149" i="38"/>
  <c r="C149" i="38"/>
  <c r="K148" i="38"/>
  <c r="W148" i="6" s="1"/>
  <c r="D148" i="38"/>
  <c r="C148" i="38"/>
  <c r="K147" i="38"/>
  <c r="W147" i="6" s="1"/>
  <c r="D147" i="38"/>
  <c r="C147" i="38"/>
  <c r="K146" i="38"/>
  <c r="W146" i="6" s="1"/>
  <c r="D146" i="38"/>
  <c r="C146" i="38"/>
  <c r="K145" i="38"/>
  <c r="W145" i="6" s="1"/>
  <c r="D145" i="38"/>
  <c r="C145" i="38"/>
  <c r="K144" i="38"/>
  <c r="W144" i="6" s="1"/>
  <c r="D144" i="38"/>
  <c r="C144" i="38"/>
  <c r="K143" i="38"/>
  <c r="W143" i="6" s="1"/>
  <c r="D143" i="38"/>
  <c r="C143" i="38"/>
  <c r="K142" i="38"/>
  <c r="W142" i="6" s="1"/>
  <c r="D142" i="38"/>
  <c r="C142" i="38"/>
  <c r="K141" i="38"/>
  <c r="W141" i="6" s="1"/>
  <c r="D141" i="38"/>
  <c r="C141" i="38"/>
  <c r="K140" i="38"/>
  <c r="W140" i="6" s="1"/>
  <c r="D140" i="38"/>
  <c r="C140" i="38"/>
  <c r="K139" i="38"/>
  <c r="W139" i="6" s="1"/>
  <c r="D139" i="38"/>
  <c r="C139" i="38"/>
  <c r="K138" i="38"/>
  <c r="W138" i="6" s="1"/>
  <c r="D138" i="38"/>
  <c r="C138" i="38"/>
  <c r="K137" i="38"/>
  <c r="W137" i="6" s="1"/>
  <c r="D137" i="38"/>
  <c r="C137" i="38"/>
  <c r="K136" i="38"/>
  <c r="W136" i="6" s="1"/>
  <c r="D136" i="38"/>
  <c r="C136" i="38"/>
  <c r="K135" i="38"/>
  <c r="W135" i="6" s="1"/>
  <c r="D135" i="38"/>
  <c r="C135" i="38"/>
  <c r="K134" i="38"/>
  <c r="W134" i="6" s="1"/>
  <c r="D134" i="38"/>
  <c r="C134" i="38"/>
  <c r="K133" i="38"/>
  <c r="W133" i="6" s="1"/>
  <c r="D133" i="38"/>
  <c r="C133" i="38"/>
  <c r="K132" i="38"/>
  <c r="W132" i="6" s="1"/>
  <c r="D132" i="38"/>
  <c r="C132" i="38"/>
  <c r="K131" i="38"/>
  <c r="W131" i="6" s="1"/>
  <c r="D131" i="38"/>
  <c r="C131" i="38"/>
  <c r="K130" i="38"/>
  <c r="W130" i="6" s="1"/>
  <c r="D130" i="38"/>
  <c r="C130" i="38"/>
  <c r="K129" i="38"/>
  <c r="W129" i="6" s="1"/>
  <c r="D129" i="38"/>
  <c r="C129" i="38"/>
  <c r="K128" i="38"/>
  <c r="W128" i="6" s="1"/>
  <c r="D128" i="38"/>
  <c r="C128" i="38"/>
  <c r="K127" i="38"/>
  <c r="W127" i="6" s="1"/>
  <c r="D127" i="38"/>
  <c r="C127" i="38"/>
  <c r="K126" i="38"/>
  <c r="W126" i="6" s="1"/>
  <c r="D126" i="38"/>
  <c r="C126" i="38"/>
  <c r="K125" i="38"/>
  <c r="W125" i="6" s="1"/>
  <c r="D125" i="38"/>
  <c r="C125" i="38"/>
  <c r="K124" i="38"/>
  <c r="W124" i="6" s="1"/>
  <c r="D124" i="38"/>
  <c r="C124" i="38"/>
  <c r="K123" i="38"/>
  <c r="W123" i="6" s="1"/>
  <c r="D123" i="38"/>
  <c r="C123" i="38"/>
  <c r="K122" i="38"/>
  <c r="W122" i="6" s="1"/>
  <c r="D122" i="38"/>
  <c r="C122" i="38"/>
  <c r="K121" i="38"/>
  <c r="W121" i="6" s="1"/>
  <c r="D121" i="38"/>
  <c r="C121" i="38"/>
  <c r="K120" i="38"/>
  <c r="W120" i="6" s="1"/>
  <c r="D120" i="38"/>
  <c r="C120" i="38"/>
  <c r="K119" i="38"/>
  <c r="W119" i="6" s="1"/>
  <c r="D119" i="38"/>
  <c r="C119" i="38"/>
  <c r="K118" i="38"/>
  <c r="W118" i="6" s="1"/>
  <c r="D118" i="38"/>
  <c r="C118" i="38"/>
  <c r="K117" i="38"/>
  <c r="W117" i="6" s="1"/>
  <c r="D117" i="38"/>
  <c r="C117" i="38"/>
  <c r="K116" i="38"/>
  <c r="W116" i="6" s="1"/>
  <c r="D116" i="38"/>
  <c r="C116" i="38"/>
  <c r="K115" i="38"/>
  <c r="W115" i="6" s="1"/>
  <c r="D115" i="38"/>
  <c r="C115" i="38"/>
  <c r="K114" i="38"/>
  <c r="W114" i="6" s="1"/>
  <c r="D114" i="38"/>
  <c r="C114" i="38"/>
  <c r="K113" i="38"/>
  <c r="W113" i="6" s="1"/>
  <c r="D113" i="38"/>
  <c r="C113" i="38"/>
  <c r="K112" i="38"/>
  <c r="W112" i="6" s="1"/>
  <c r="D112" i="38"/>
  <c r="C112" i="38"/>
  <c r="K111" i="38"/>
  <c r="W111" i="6" s="1"/>
  <c r="D111" i="38"/>
  <c r="C111" i="38"/>
  <c r="K110" i="38"/>
  <c r="W110" i="6" s="1"/>
  <c r="D110" i="38"/>
  <c r="C110" i="38"/>
  <c r="K109" i="38"/>
  <c r="W109" i="6" s="1"/>
  <c r="D109" i="38"/>
  <c r="C109" i="38"/>
  <c r="K108" i="38"/>
  <c r="W108" i="6" s="1"/>
  <c r="D108" i="38"/>
  <c r="C108" i="38"/>
  <c r="K107" i="38"/>
  <c r="W107" i="6" s="1"/>
  <c r="D107" i="38"/>
  <c r="C107" i="38"/>
  <c r="K106" i="38"/>
  <c r="W106" i="6" s="1"/>
  <c r="D106" i="38"/>
  <c r="C106" i="38"/>
  <c r="K105" i="38"/>
  <c r="W105" i="6" s="1"/>
  <c r="D105" i="38"/>
  <c r="C105" i="38"/>
  <c r="K104" i="38"/>
  <c r="W104" i="6" s="1"/>
  <c r="D104" i="38"/>
  <c r="C104" i="38"/>
  <c r="K103" i="38"/>
  <c r="W103" i="6" s="1"/>
  <c r="D103" i="38"/>
  <c r="C103" i="38"/>
  <c r="K102" i="38"/>
  <c r="W102" i="6" s="1"/>
  <c r="D102" i="38"/>
  <c r="C102" i="38"/>
  <c r="K101" i="38"/>
  <c r="W101" i="6" s="1"/>
  <c r="D101" i="38"/>
  <c r="C101" i="38"/>
  <c r="K100" i="38"/>
  <c r="W100" i="6" s="1"/>
  <c r="D100" i="38"/>
  <c r="C100" i="38"/>
  <c r="K99" i="38"/>
  <c r="W99" i="6" s="1"/>
  <c r="D99" i="38"/>
  <c r="C99" i="38"/>
  <c r="K98" i="38"/>
  <c r="W98" i="6" s="1"/>
  <c r="D98" i="38"/>
  <c r="C98" i="38"/>
  <c r="K97" i="38"/>
  <c r="W97" i="6" s="1"/>
  <c r="D97" i="38"/>
  <c r="C97" i="38"/>
  <c r="K96" i="38"/>
  <c r="W96" i="6" s="1"/>
  <c r="D96" i="38"/>
  <c r="C96" i="38"/>
  <c r="K95" i="38"/>
  <c r="W95" i="6" s="1"/>
  <c r="D95" i="38"/>
  <c r="C95" i="38"/>
  <c r="K94" i="38"/>
  <c r="W94" i="6" s="1"/>
  <c r="D94" i="38"/>
  <c r="C94" i="38"/>
  <c r="K93" i="38"/>
  <c r="W93" i="6" s="1"/>
  <c r="D93" i="38"/>
  <c r="C93" i="38"/>
  <c r="K92" i="38"/>
  <c r="W92" i="6" s="1"/>
  <c r="D92" i="38"/>
  <c r="C92" i="38"/>
  <c r="K91" i="38"/>
  <c r="W91" i="6" s="1"/>
  <c r="D91" i="38"/>
  <c r="C91" i="38"/>
  <c r="K90" i="38"/>
  <c r="W90" i="6" s="1"/>
  <c r="D90" i="38"/>
  <c r="C90" i="38"/>
  <c r="K89" i="38"/>
  <c r="W89" i="6" s="1"/>
  <c r="D89" i="38"/>
  <c r="C89" i="38"/>
  <c r="K88" i="38"/>
  <c r="W88" i="6" s="1"/>
  <c r="D88" i="38"/>
  <c r="C88" i="38"/>
  <c r="K87" i="38"/>
  <c r="W87" i="6" s="1"/>
  <c r="D87" i="38"/>
  <c r="C87" i="38"/>
  <c r="K86" i="38"/>
  <c r="W86" i="6" s="1"/>
  <c r="D86" i="38"/>
  <c r="C86" i="38"/>
  <c r="K85" i="38"/>
  <c r="W85" i="6" s="1"/>
  <c r="D85" i="38"/>
  <c r="C85" i="38"/>
  <c r="K84" i="38"/>
  <c r="W84" i="6" s="1"/>
  <c r="D84" i="38"/>
  <c r="C84" i="38"/>
  <c r="K83" i="38"/>
  <c r="W83" i="6" s="1"/>
  <c r="D83" i="38"/>
  <c r="C83" i="38"/>
  <c r="K82" i="38"/>
  <c r="W82" i="6" s="1"/>
  <c r="D82" i="38"/>
  <c r="C82" i="38"/>
  <c r="K81" i="38"/>
  <c r="W81" i="6" s="1"/>
  <c r="D81" i="38"/>
  <c r="C81" i="38"/>
  <c r="K80" i="38"/>
  <c r="W80" i="6" s="1"/>
  <c r="D80" i="38"/>
  <c r="C80" i="38"/>
  <c r="K79" i="38"/>
  <c r="W79" i="6" s="1"/>
  <c r="D79" i="38"/>
  <c r="C79" i="38"/>
  <c r="K78" i="38"/>
  <c r="W78" i="6" s="1"/>
  <c r="D78" i="38"/>
  <c r="C78" i="38"/>
  <c r="K77" i="38"/>
  <c r="W77" i="6" s="1"/>
  <c r="D77" i="38"/>
  <c r="C77" i="38"/>
  <c r="K76" i="38"/>
  <c r="W76" i="6" s="1"/>
  <c r="D76" i="38"/>
  <c r="C76" i="38"/>
  <c r="K75" i="38"/>
  <c r="W75" i="6" s="1"/>
  <c r="D75" i="38"/>
  <c r="C75" i="38"/>
  <c r="K74" i="38"/>
  <c r="W74" i="6" s="1"/>
  <c r="D74" i="38"/>
  <c r="C74" i="38"/>
  <c r="K73" i="38"/>
  <c r="W73" i="6" s="1"/>
  <c r="D73" i="38"/>
  <c r="C73" i="38"/>
  <c r="K72" i="38"/>
  <c r="W72" i="6" s="1"/>
  <c r="D72" i="38"/>
  <c r="C72" i="38"/>
  <c r="K71" i="38"/>
  <c r="W71" i="6" s="1"/>
  <c r="D71" i="38"/>
  <c r="C71" i="38"/>
  <c r="K70" i="38"/>
  <c r="W70" i="6" s="1"/>
  <c r="D70" i="38"/>
  <c r="C70" i="38"/>
  <c r="K69" i="38"/>
  <c r="W69" i="6" s="1"/>
  <c r="D69" i="38"/>
  <c r="C69" i="38"/>
  <c r="K68" i="38"/>
  <c r="W68" i="6" s="1"/>
  <c r="D68" i="38"/>
  <c r="C68" i="38"/>
  <c r="K67" i="38"/>
  <c r="W67" i="6" s="1"/>
  <c r="D67" i="38"/>
  <c r="C67" i="38"/>
  <c r="K66" i="38"/>
  <c r="W66" i="6" s="1"/>
  <c r="D66" i="38"/>
  <c r="C66" i="38"/>
  <c r="K65" i="38"/>
  <c r="W65" i="6" s="1"/>
  <c r="D65" i="38"/>
  <c r="C65" i="38"/>
  <c r="K64" i="38"/>
  <c r="W64" i="6" s="1"/>
  <c r="D64" i="38"/>
  <c r="C64" i="38"/>
  <c r="K63" i="38"/>
  <c r="W63" i="6" s="1"/>
  <c r="D63" i="38"/>
  <c r="C63" i="38"/>
  <c r="K62" i="38"/>
  <c r="W62" i="6" s="1"/>
  <c r="D62" i="38"/>
  <c r="C62" i="38"/>
  <c r="K61" i="38"/>
  <c r="W61" i="6" s="1"/>
  <c r="D61" i="38"/>
  <c r="C61" i="38"/>
  <c r="K60" i="38"/>
  <c r="W60" i="6" s="1"/>
  <c r="D60" i="38"/>
  <c r="C60" i="38"/>
  <c r="K59" i="38"/>
  <c r="W59" i="6" s="1"/>
  <c r="D59" i="38"/>
  <c r="C59" i="38"/>
  <c r="K58" i="38"/>
  <c r="W58" i="6" s="1"/>
  <c r="D58" i="38"/>
  <c r="C58" i="38"/>
  <c r="K57" i="38"/>
  <c r="W57" i="6" s="1"/>
  <c r="D57" i="38"/>
  <c r="C57" i="38"/>
  <c r="K56" i="38"/>
  <c r="W56" i="6" s="1"/>
  <c r="D56" i="38"/>
  <c r="C56" i="38"/>
  <c r="K55" i="38"/>
  <c r="W55" i="6" s="1"/>
  <c r="D55" i="38"/>
  <c r="C55" i="38"/>
  <c r="K54" i="38"/>
  <c r="W54" i="6" s="1"/>
  <c r="D54" i="38"/>
  <c r="C54" i="38"/>
  <c r="K53" i="38"/>
  <c r="W53" i="6" s="1"/>
  <c r="D53" i="38"/>
  <c r="C53" i="38"/>
  <c r="K52" i="38"/>
  <c r="W52" i="6" s="1"/>
  <c r="D52" i="38"/>
  <c r="C52" i="38"/>
  <c r="K51" i="38"/>
  <c r="W51" i="6" s="1"/>
  <c r="D51" i="38"/>
  <c r="C51" i="38"/>
  <c r="K50" i="38"/>
  <c r="W50" i="6" s="1"/>
  <c r="D50" i="38"/>
  <c r="C50" i="38"/>
  <c r="K49" i="38"/>
  <c r="W49" i="6" s="1"/>
  <c r="D49" i="38"/>
  <c r="C49" i="38"/>
  <c r="K48" i="38"/>
  <c r="W48" i="6" s="1"/>
  <c r="D48" i="38"/>
  <c r="C48" i="38"/>
  <c r="K47" i="38"/>
  <c r="W47" i="6" s="1"/>
  <c r="D47" i="38"/>
  <c r="C47" i="38"/>
  <c r="K46" i="38"/>
  <c r="W46" i="6" s="1"/>
  <c r="D46" i="38"/>
  <c r="C46" i="38"/>
  <c r="K45" i="38"/>
  <c r="W45" i="6" s="1"/>
  <c r="D45" i="38"/>
  <c r="C45" i="38"/>
  <c r="K44" i="38"/>
  <c r="W44" i="6" s="1"/>
  <c r="D44" i="38"/>
  <c r="C44" i="38"/>
  <c r="K43" i="38"/>
  <c r="W43" i="6" s="1"/>
  <c r="D43" i="38"/>
  <c r="C43" i="38"/>
  <c r="K42" i="38"/>
  <c r="W42" i="6" s="1"/>
  <c r="D42" i="38"/>
  <c r="C42" i="38"/>
  <c r="K41" i="38"/>
  <c r="W41" i="6" s="1"/>
  <c r="D41" i="38"/>
  <c r="C41" i="38"/>
  <c r="K40" i="38"/>
  <c r="W40" i="6" s="1"/>
  <c r="D40" i="38"/>
  <c r="C40" i="38"/>
  <c r="K39" i="38"/>
  <c r="W39" i="6" s="1"/>
  <c r="D39" i="38"/>
  <c r="C39" i="38"/>
  <c r="K38" i="38"/>
  <c r="W38" i="6" s="1"/>
  <c r="D38" i="38"/>
  <c r="C38" i="38"/>
  <c r="K37" i="38"/>
  <c r="W37" i="6" s="1"/>
  <c r="D37" i="38"/>
  <c r="C37" i="38"/>
  <c r="K36" i="38"/>
  <c r="W36" i="6" s="1"/>
  <c r="D36" i="38"/>
  <c r="C36" i="38"/>
  <c r="K35" i="38"/>
  <c r="W35" i="6" s="1"/>
  <c r="D35" i="38"/>
  <c r="C35" i="38"/>
  <c r="K34" i="38"/>
  <c r="W34" i="6" s="1"/>
  <c r="D34" i="38"/>
  <c r="C34" i="38"/>
  <c r="K33" i="38"/>
  <c r="W33" i="6" s="1"/>
  <c r="D33" i="38"/>
  <c r="C33" i="38"/>
  <c r="K32" i="38"/>
  <c r="W32" i="6" s="1"/>
  <c r="D32" i="38"/>
  <c r="C32" i="38"/>
  <c r="K31" i="38"/>
  <c r="W31" i="6" s="1"/>
  <c r="D31" i="38"/>
  <c r="C31" i="38"/>
  <c r="K30" i="38"/>
  <c r="W30" i="6" s="1"/>
  <c r="D30" i="38"/>
  <c r="C30" i="38"/>
  <c r="K29" i="38"/>
  <c r="W29" i="6" s="1"/>
  <c r="D29" i="38"/>
  <c r="C29" i="38"/>
  <c r="K28" i="38"/>
  <c r="W28" i="6" s="1"/>
  <c r="D28" i="38"/>
  <c r="C28" i="38"/>
  <c r="K27" i="38"/>
  <c r="W27" i="6" s="1"/>
  <c r="D27" i="38"/>
  <c r="C27" i="38"/>
  <c r="K26" i="38"/>
  <c r="W26" i="6" s="1"/>
  <c r="D26" i="38"/>
  <c r="C26" i="38"/>
  <c r="K25" i="38"/>
  <c r="W25" i="6" s="1"/>
  <c r="D25" i="38"/>
  <c r="C25" i="38"/>
  <c r="K24" i="38"/>
  <c r="W24" i="6" s="1"/>
  <c r="D24" i="38"/>
  <c r="C24" i="38"/>
  <c r="K23" i="38"/>
  <c r="W23" i="6" s="1"/>
  <c r="D23" i="38"/>
  <c r="C23" i="38"/>
  <c r="K22" i="38"/>
  <c r="W22" i="6" s="1"/>
  <c r="D22" i="38"/>
  <c r="C22" i="38"/>
  <c r="K21" i="38"/>
  <c r="W21" i="6" s="1"/>
  <c r="D21" i="38"/>
  <c r="C21" i="38"/>
  <c r="K20" i="38"/>
  <c r="W20" i="6" s="1"/>
  <c r="D20" i="38"/>
  <c r="C20" i="38"/>
  <c r="K19" i="38"/>
  <c r="W19" i="6" s="1"/>
  <c r="D19" i="38"/>
  <c r="C19" i="38"/>
  <c r="K18" i="38"/>
  <c r="W18" i="6" s="1"/>
  <c r="D18" i="38"/>
  <c r="C18" i="38"/>
  <c r="K17" i="38"/>
  <c r="W17" i="6" s="1"/>
  <c r="D17" i="38"/>
  <c r="C17" i="38"/>
  <c r="K16" i="38"/>
  <c r="W16" i="6" s="1"/>
  <c r="D16" i="38"/>
  <c r="C16" i="38"/>
  <c r="K15" i="38"/>
  <c r="W15" i="6" s="1"/>
  <c r="D15" i="38"/>
  <c r="C15" i="38"/>
  <c r="B15" i="38"/>
  <c r="K14" i="38"/>
  <c r="W14" i="6" s="1"/>
  <c r="D14" i="38"/>
  <c r="C14" i="38"/>
  <c r="B14" i="38"/>
  <c r="K13" i="38"/>
  <c r="W13" i="6" s="1"/>
  <c r="D13" i="38"/>
  <c r="C13" i="38"/>
  <c r="B13" i="38"/>
  <c r="K12" i="38"/>
  <c r="W12" i="6" s="1"/>
  <c r="D12" i="38"/>
  <c r="C12" i="38"/>
  <c r="B12" i="38"/>
  <c r="K11" i="38"/>
  <c r="W11" i="6" s="1"/>
  <c r="D11" i="38"/>
  <c r="C11" i="38"/>
  <c r="B11" i="38"/>
  <c r="K10" i="38"/>
  <c r="W10" i="6" s="1"/>
  <c r="D10" i="38"/>
  <c r="C10" i="38"/>
  <c r="B10" i="38"/>
  <c r="B6" i="38"/>
  <c r="K209" i="37"/>
  <c r="V209" i="6" s="1"/>
  <c r="D209" i="37"/>
  <c r="C209" i="37"/>
  <c r="K208" i="37"/>
  <c r="V208" i="6" s="1"/>
  <c r="D208" i="37"/>
  <c r="C208" i="37"/>
  <c r="K207" i="37"/>
  <c r="V207" i="6" s="1"/>
  <c r="D207" i="37"/>
  <c r="C207" i="37"/>
  <c r="K206" i="37"/>
  <c r="V206" i="6" s="1"/>
  <c r="D206" i="37"/>
  <c r="C206" i="37"/>
  <c r="K205" i="37"/>
  <c r="V205" i="6" s="1"/>
  <c r="D205" i="37"/>
  <c r="C205" i="37"/>
  <c r="K204" i="37"/>
  <c r="V204" i="6" s="1"/>
  <c r="D204" i="37"/>
  <c r="C204" i="37"/>
  <c r="K203" i="37"/>
  <c r="V203" i="6" s="1"/>
  <c r="D203" i="37"/>
  <c r="C203" i="37"/>
  <c r="K202" i="37"/>
  <c r="V202" i="6" s="1"/>
  <c r="D202" i="37"/>
  <c r="C202" i="37"/>
  <c r="K201" i="37"/>
  <c r="V201" i="6" s="1"/>
  <c r="D201" i="37"/>
  <c r="C201" i="37"/>
  <c r="K200" i="37"/>
  <c r="V200" i="6" s="1"/>
  <c r="D200" i="37"/>
  <c r="C200" i="37"/>
  <c r="K199" i="37"/>
  <c r="V199" i="6" s="1"/>
  <c r="D199" i="37"/>
  <c r="C199" i="37"/>
  <c r="K198" i="37"/>
  <c r="V198" i="6" s="1"/>
  <c r="D198" i="37"/>
  <c r="C198" i="37"/>
  <c r="K197" i="37"/>
  <c r="V197" i="6" s="1"/>
  <c r="D197" i="37"/>
  <c r="C197" i="37"/>
  <c r="K196" i="37"/>
  <c r="V196" i="6" s="1"/>
  <c r="D196" i="37"/>
  <c r="C196" i="37"/>
  <c r="K195" i="37"/>
  <c r="V195" i="6" s="1"/>
  <c r="D195" i="37"/>
  <c r="C195" i="37"/>
  <c r="K194" i="37"/>
  <c r="V194" i="6" s="1"/>
  <c r="D194" i="37"/>
  <c r="C194" i="37"/>
  <c r="K193" i="37"/>
  <c r="V193" i="6" s="1"/>
  <c r="D193" i="37"/>
  <c r="C193" i="37"/>
  <c r="K192" i="37"/>
  <c r="V192" i="6" s="1"/>
  <c r="D192" i="37"/>
  <c r="C192" i="37"/>
  <c r="K191" i="37"/>
  <c r="V191" i="6" s="1"/>
  <c r="D191" i="37"/>
  <c r="C191" i="37"/>
  <c r="K190" i="37"/>
  <c r="V190" i="6" s="1"/>
  <c r="D190" i="37"/>
  <c r="C190" i="37"/>
  <c r="K189" i="37"/>
  <c r="V189" i="6" s="1"/>
  <c r="D189" i="37"/>
  <c r="C189" i="37"/>
  <c r="K188" i="37"/>
  <c r="V188" i="6" s="1"/>
  <c r="D188" i="37"/>
  <c r="C188" i="37"/>
  <c r="K187" i="37"/>
  <c r="V187" i="6" s="1"/>
  <c r="D187" i="37"/>
  <c r="C187" i="37"/>
  <c r="K186" i="37"/>
  <c r="V186" i="6" s="1"/>
  <c r="D186" i="37"/>
  <c r="C186" i="37"/>
  <c r="K185" i="37"/>
  <c r="V185" i="6" s="1"/>
  <c r="D185" i="37"/>
  <c r="C185" i="37"/>
  <c r="K184" i="37"/>
  <c r="V184" i="6" s="1"/>
  <c r="D184" i="37"/>
  <c r="C184" i="37"/>
  <c r="K183" i="37"/>
  <c r="V183" i="6" s="1"/>
  <c r="D183" i="37"/>
  <c r="C183" i="37"/>
  <c r="K182" i="37"/>
  <c r="V182" i="6" s="1"/>
  <c r="D182" i="37"/>
  <c r="C182" i="37"/>
  <c r="K181" i="37"/>
  <c r="V181" i="6" s="1"/>
  <c r="D181" i="37"/>
  <c r="C181" i="37"/>
  <c r="K180" i="37"/>
  <c r="V180" i="6" s="1"/>
  <c r="D180" i="37"/>
  <c r="C180" i="37"/>
  <c r="K179" i="37"/>
  <c r="V179" i="6" s="1"/>
  <c r="D179" i="37"/>
  <c r="C179" i="37"/>
  <c r="K178" i="37"/>
  <c r="V178" i="6" s="1"/>
  <c r="D178" i="37"/>
  <c r="C178" i="37"/>
  <c r="K177" i="37"/>
  <c r="V177" i="6" s="1"/>
  <c r="D177" i="37"/>
  <c r="C177" i="37"/>
  <c r="K176" i="37"/>
  <c r="V176" i="6" s="1"/>
  <c r="D176" i="37"/>
  <c r="C176" i="37"/>
  <c r="K175" i="37"/>
  <c r="V175" i="6" s="1"/>
  <c r="D175" i="37"/>
  <c r="C175" i="37"/>
  <c r="K174" i="37"/>
  <c r="V174" i="6" s="1"/>
  <c r="D174" i="37"/>
  <c r="C174" i="37"/>
  <c r="K173" i="37"/>
  <c r="V173" i="6" s="1"/>
  <c r="D173" i="37"/>
  <c r="C173" i="37"/>
  <c r="K172" i="37"/>
  <c r="V172" i="6" s="1"/>
  <c r="D172" i="37"/>
  <c r="C172" i="37"/>
  <c r="K171" i="37"/>
  <c r="V171" i="6" s="1"/>
  <c r="D171" i="37"/>
  <c r="C171" i="37"/>
  <c r="K170" i="37"/>
  <c r="V170" i="6" s="1"/>
  <c r="D170" i="37"/>
  <c r="C170" i="37"/>
  <c r="K169" i="37"/>
  <c r="V169" i="6" s="1"/>
  <c r="D169" i="37"/>
  <c r="C169" i="37"/>
  <c r="K168" i="37"/>
  <c r="V168" i="6" s="1"/>
  <c r="D168" i="37"/>
  <c r="C168" i="37"/>
  <c r="K167" i="37"/>
  <c r="V167" i="6" s="1"/>
  <c r="D167" i="37"/>
  <c r="C167" i="37"/>
  <c r="K166" i="37"/>
  <c r="V166" i="6" s="1"/>
  <c r="D166" i="37"/>
  <c r="C166" i="37"/>
  <c r="K165" i="37"/>
  <c r="V165" i="6" s="1"/>
  <c r="D165" i="37"/>
  <c r="C165" i="37"/>
  <c r="K164" i="37"/>
  <c r="V164" i="6" s="1"/>
  <c r="D164" i="37"/>
  <c r="C164" i="37"/>
  <c r="K163" i="37"/>
  <c r="V163" i="6" s="1"/>
  <c r="D163" i="37"/>
  <c r="C163" i="37"/>
  <c r="K162" i="37"/>
  <c r="V162" i="6" s="1"/>
  <c r="D162" i="37"/>
  <c r="C162" i="37"/>
  <c r="K161" i="37"/>
  <c r="V161" i="6" s="1"/>
  <c r="D161" i="37"/>
  <c r="C161" i="37"/>
  <c r="K160" i="37"/>
  <c r="V160" i="6" s="1"/>
  <c r="D160" i="37"/>
  <c r="C160" i="37"/>
  <c r="K159" i="37"/>
  <c r="V159" i="6" s="1"/>
  <c r="D159" i="37"/>
  <c r="C159" i="37"/>
  <c r="K158" i="37"/>
  <c r="V158" i="6" s="1"/>
  <c r="D158" i="37"/>
  <c r="C158" i="37"/>
  <c r="K157" i="37"/>
  <c r="V157" i="6" s="1"/>
  <c r="D157" i="37"/>
  <c r="C157" i="37"/>
  <c r="K156" i="37"/>
  <c r="V156" i="6" s="1"/>
  <c r="D156" i="37"/>
  <c r="C156" i="37"/>
  <c r="K155" i="37"/>
  <c r="V155" i="6" s="1"/>
  <c r="D155" i="37"/>
  <c r="C155" i="37"/>
  <c r="K154" i="37"/>
  <c r="V154" i="6" s="1"/>
  <c r="D154" i="37"/>
  <c r="C154" i="37"/>
  <c r="K153" i="37"/>
  <c r="V153" i="6" s="1"/>
  <c r="D153" i="37"/>
  <c r="C153" i="37"/>
  <c r="K152" i="37"/>
  <c r="V152" i="6" s="1"/>
  <c r="D152" i="37"/>
  <c r="C152" i="37"/>
  <c r="K151" i="37"/>
  <c r="V151" i="6" s="1"/>
  <c r="D151" i="37"/>
  <c r="C151" i="37"/>
  <c r="K150" i="37"/>
  <c r="V150" i="6" s="1"/>
  <c r="D150" i="37"/>
  <c r="C150" i="37"/>
  <c r="K149" i="37"/>
  <c r="V149" i="6" s="1"/>
  <c r="D149" i="37"/>
  <c r="C149" i="37"/>
  <c r="K148" i="37"/>
  <c r="V148" i="6" s="1"/>
  <c r="D148" i="37"/>
  <c r="C148" i="37"/>
  <c r="K147" i="37"/>
  <c r="V147" i="6" s="1"/>
  <c r="D147" i="37"/>
  <c r="C147" i="37"/>
  <c r="K146" i="37"/>
  <c r="V146" i="6" s="1"/>
  <c r="D146" i="37"/>
  <c r="C146" i="37"/>
  <c r="K145" i="37"/>
  <c r="V145" i="6" s="1"/>
  <c r="D145" i="37"/>
  <c r="C145" i="37"/>
  <c r="K144" i="37"/>
  <c r="V144" i="6" s="1"/>
  <c r="D144" i="37"/>
  <c r="C144" i="37"/>
  <c r="K143" i="37"/>
  <c r="V143" i="6" s="1"/>
  <c r="D143" i="37"/>
  <c r="C143" i="37"/>
  <c r="K142" i="37"/>
  <c r="V142" i="6" s="1"/>
  <c r="D142" i="37"/>
  <c r="C142" i="37"/>
  <c r="K141" i="37"/>
  <c r="V141" i="6" s="1"/>
  <c r="D141" i="37"/>
  <c r="C141" i="37"/>
  <c r="K140" i="37"/>
  <c r="V140" i="6" s="1"/>
  <c r="D140" i="37"/>
  <c r="C140" i="37"/>
  <c r="K139" i="37"/>
  <c r="V139" i="6" s="1"/>
  <c r="D139" i="37"/>
  <c r="C139" i="37"/>
  <c r="K138" i="37"/>
  <c r="V138" i="6" s="1"/>
  <c r="D138" i="37"/>
  <c r="C138" i="37"/>
  <c r="K137" i="37"/>
  <c r="V137" i="6" s="1"/>
  <c r="D137" i="37"/>
  <c r="C137" i="37"/>
  <c r="K136" i="37"/>
  <c r="V136" i="6" s="1"/>
  <c r="D136" i="37"/>
  <c r="C136" i="37"/>
  <c r="K135" i="37"/>
  <c r="V135" i="6" s="1"/>
  <c r="D135" i="37"/>
  <c r="C135" i="37"/>
  <c r="K134" i="37"/>
  <c r="V134" i="6" s="1"/>
  <c r="D134" i="37"/>
  <c r="C134" i="37"/>
  <c r="K133" i="37"/>
  <c r="V133" i="6" s="1"/>
  <c r="D133" i="37"/>
  <c r="C133" i="37"/>
  <c r="K132" i="37"/>
  <c r="V132" i="6" s="1"/>
  <c r="D132" i="37"/>
  <c r="C132" i="37"/>
  <c r="K131" i="37"/>
  <c r="V131" i="6" s="1"/>
  <c r="D131" i="37"/>
  <c r="C131" i="37"/>
  <c r="K130" i="37"/>
  <c r="V130" i="6" s="1"/>
  <c r="D130" i="37"/>
  <c r="C130" i="37"/>
  <c r="K129" i="37"/>
  <c r="V129" i="6" s="1"/>
  <c r="D129" i="37"/>
  <c r="C129" i="37"/>
  <c r="K128" i="37"/>
  <c r="V128" i="6" s="1"/>
  <c r="D128" i="37"/>
  <c r="C128" i="37"/>
  <c r="K127" i="37"/>
  <c r="V127" i="6" s="1"/>
  <c r="D127" i="37"/>
  <c r="C127" i="37"/>
  <c r="K126" i="37"/>
  <c r="V126" i="6" s="1"/>
  <c r="D126" i="37"/>
  <c r="C126" i="37"/>
  <c r="K125" i="37"/>
  <c r="V125" i="6" s="1"/>
  <c r="D125" i="37"/>
  <c r="C125" i="37"/>
  <c r="K124" i="37"/>
  <c r="V124" i="6" s="1"/>
  <c r="D124" i="37"/>
  <c r="C124" i="37"/>
  <c r="K123" i="37"/>
  <c r="V123" i="6" s="1"/>
  <c r="D123" i="37"/>
  <c r="C123" i="37"/>
  <c r="K122" i="37"/>
  <c r="V122" i="6" s="1"/>
  <c r="D122" i="37"/>
  <c r="C122" i="37"/>
  <c r="K121" i="37"/>
  <c r="V121" i="6" s="1"/>
  <c r="D121" i="37"/>
  <c r="C121" i="37"/>
  <c r="K120" i="37"/>
  <c r="V120" i="6" s="1"/>
  <c r="D120" i="37"/>
  <c r="C120" i="37"/>
  <c r="K119" i="37"/>
  <c r="V119" i="6" s="1"/>
  <c r="D119" i="37"/>
  <c r="C119" i="37"/>
  <c r="K118" i="37"/>
  <c r="V118" i="6" s="1"/>
  <c r="D118" i="37"/>
  <c r="C118" i="37"/>
  <c r="K117" i="37"/>
  <c r="V117" i="6" s="1"/>
  <c r="D117" i="37"/>
  <c r="C117" i="37"/>
  <c r="K116" i="37"/>
  <c r="V116" i="6" s="1"/>
  <c r="D116" i="37"/>
  <c r="C116" i="37"/>
  <c r="K115" i="37"/>
  <c r="V115" i="6" s="1"/>
  <c r="D115" i="37"/>
  <c r="C115" i="37"/>
  <c r="K114" i="37"/>
  <c r="V114" i="6" s="1"/>
  <c r="D114" i="37"/>
  <c r="C114" i="37"/>
  <c r="K113" i="37"/>
  <c r="V113" i="6" s="1"/>
  <c r="D113" i="37"/>
  <c r="C113" i="37"/>
  <c r="K112" i="37"/>
  <c r="V112" i="6" s="1"/>
  <c r="D112" i="37"/>
  <c r="C112" i="37"/>
  <c r="K111" i="37"/>
  <c r="V111" i="6" s="1"/>
  <c r="D111" i="37"/>
  <c r="C111" i="37"/>
  <c r="K110" i="37"/>
  <c r="V110" i="6" s="1"/>
  <c r="D110" i="37"/>
  <c r="C110" i="37"/>
  <c r="K109" i="37"/>
  <c r="V109" i="6" s="1"/>
  <c r="D109" i="37"/>
  <c r="C109" i="37"/>
  <c r="K108" i="37"/>
  <c r="V108" i="6" s="1"/>
  <c r="D108" i="37"/>
  <c r="C108" i="37"/>
  <c r="K107" i="37"/>
  <c r="V107" i="6" s="1"/>
  <c r="D107" i="37"/>
  <c r="C107" i="37"/>
  <c r="K106" i="37"/>
  <c r="V106" i="6" s="1"/>
  <c r="D106" i="37"/>
  <c r="C106" i="37"/>
  <c r="K105" i="37"/>
  <c r="V105" i="6" s="1"/>
  <c r="D105" i="37"/>
  <c r="C105" i="37"/>
  <c r="K104" i="37"/>
  <c r="V104" i="6" s="1"/>
  <c r="D104" i="37"/>
  <c r="C104" i="37"/>
  <c r="K103" i="37"/>
  <c r="V103" i="6" s="1"/>
  <c r="D103" i="37"/>
  <c r="C103" i="37"/>
  <c r="K102" i="37"/>
  <c r="V102" i="6" s="1"/>
  <c r="D102" i="37"/>
  <c r="C102" i="37"/>
  <c r="K101" i="37"/>
  <c r="V101" i="6" s="1"/>
  <c r="D101" i="37"/>
  <c r="C101" i="37"/>
  <c r="K100" i="37"/>
  <c r="V100" i="6" s="1"/>
  <c r="D100" i="37"/>
  <c r="C100" i="37"/>
  <c r="K99" i="37"/>
  <c r="V99" i="6" s="1"/>
  <c r="D99" i="37"/>
  <c r="C99" i="37"/>
  <c r="K98" i="37"/>
  <c r="V98" i="6" s="1"/>
  <c r="D98" i="37"/>
  <c r="C98" i="37"/>
  <c r="K97" i="37"/>
  <c r="V97" i="6" s="1"/>
  <c r="D97" i="37"/>
  <c r="C97" i="37"/>
  <c r="K96" i="37"/>
  <c r="V96" i="6" s="1"/>
  <c r="D96" i="37"/>
  <c r="C96" i="37"/>
  <c r="K95" i="37"/>
  <c r="V95" i="6" s="1"/>
  <c r="D95" i="37"/>
  <c r="C95" i="37"/>
  <c r="K94" i="37"/>
  <c r="V94" i="6" s="1"/>
  <c r="D94" i="37"/>
  <c r="C94" i="37"/>
  <c r="K93" i="37"/>
  <c r="V93" i="6" s="1"/>
  <c r="D93" i="37"/>
  <c r="C93" i="37"/>
  <c r="K92" i="37"/>
  <c r="V92" i="6" s="1"/>
  <c r="D92" i="37"/>
  <c r="C92" i="37"/>
  <c r="K91" i="37"/>
  <c r="V91" i="6" s="1"/>
  <c r="D91" i="37"/>
  <c r="C91" i="37"/>
  <c r="K90" i="37"/>
  <c r="V90" i="6" s="1"/>
  <c r="D90" i="37"/>
  <c r="C90" i="37"/>
  <c r="K89" i="37"/>
  <c r="V89" i="6" s="1"/>
  <c r="D89" i="37"/>
  <c r="C89" i="37"/>
  <c r="K88" i="37"/>
  <c r="V88" i="6" s="1"/>
  <c r="D88" i="37"/>
  <c r="C88" i="37"/>
  <c r="K87" i="37"/>
  <c r="V87" i="6" s="1"/>
  <c r="D87" i="37"/>
  <c r="C87" i="37"/>
  <c r="K86" i="37"/>
  <c r="V86" i="6" s="1"/>
  <c r="D86" i="37"/>
  <c r="C86" i="37"/>
  <c r="K85" i="37"/>
  <c r="V85" i="6" s="1"/>
  <c r="D85" i="37"/>
  <c r="C85" i="37"/>
  <c r="K84" i="37"/>
  <c r="V84" i="6" s="1"/>
  <c r="D84" i="37"/>
  <c r="C84" i="37"/>
  <c r="K83" i="37"/>
  <c r="V83" i="6" s="1"/>
  <c r="D83" i="37"/>
  <c r="C83" i="37"/>
  <c r="K82" i="37"/>
  <c r="V82" i="6" s="1"/>
  <c r="D82" i="37"/>
  <c r="C82" i="37"/>
  <c r="K81" i="37"/>
  <c r="V81" i="6" s="1"/>
  <c r="D81" i="37"/>
  <c r="C81" i="37"/>
  <c r="K80" i="37"/>
  <c r="V80" i="6" s="1"/>
  <c r="D80" i="37"/>
  <c r="C80" i="37"/>
  <c r="K79" i="37"/>
  <c r="V79" i="6" s="1"/>
  <c r="D79" i="37"/>
  <c r="C79" i="37"/>
  <c r="K78" i="37"/>
  <c r="V78" i="6" s="1"/>
  <c r="D78" i="37"/>
  <c r="C78" i="37"/>
  <c r="K77" i="37"/>
  <c r="V77" i="6" s="1"/>
  <c r="D77" i="37"/>
  <c r="C77" i="37"/>
  <c r="K76" i="37"/>
  <c r="V76" i="6" s="1"/>
  <c r="D76" i="37"/>
  <c r="C76" i="37"/>
  <c r="K75" i="37"/>
  <c r="V75" i="6" s="1"/>
  <c r="D75" i="37"/>
  <c r="C75" i="37"/>
  <c r="K74" i="37"/>
  <c r="V74" i="6" s="1"/>
  <c r="D74" i="37"/>
  <c r="C74" i="37"/>
  <c r="K73" i="37"/>
  <c r="V73" i="6" s="1"/>
  <c r="D73" i="37"/>
  <c r="C73" i="37"/>
  <c r="K72" i="37"/>
  <c r="V72" i="6" s="1"/>
  <c r="D72" i="37"/>
  <c r="C72" i="37"/>
  <c r="K71" i="37"/>
  <c r="V71" i="6" s="1"/>
  <c r="D71" i="37"/>
  <c r="C71" i="37"/>
  <c r="K70" i="37"/>
  <c r="V70" i="6" s="1"/>
  <c r="D70" i="37"/>
  <c r="C70" i="37"/>
  <c r="K69" i="37"/>
  <c r="V69" i="6" s="1"/>
  <c r="D69" i="37"/>
  <c r="C69" i="37"/>
  <c r="K68" i="37"/>
  <c r="V68" i="6" s="1"/>
  <c r="D68" i="37"/>
  <c r="C68" i="37"/>
  <c r="K67" i="37"/>
  <c r="V67" i="6" s="1"/>
  <c r="D67" i="37"/>
  <c r="C67" i="37"/>
  <c r="K66" i="37"/>
  <c r="V66" i="6" s="1"/>
  <c r="D66" i="37"/>
  <c r="C66" i="37"/>
  <c r="K65" i="37"/>
  <c r="V65" i="6" s="1"/>
  <c r="D65" i="37"/>
  <c r="C65" i="37"/>
  <c r="K64" i="37"/>
  <c r="V64" i="6" s="1"/>
  <c r="D64" i="37"/>
  <c r="C64" i="37"/>
  <c r="K63" i="37"/>
  <c r="V63" i="6" s="1"/>
  <c r="D63" i="37"/>
  <c r="C63" i="37"/>
  <c r="K62" i="37"/>
  <c r="V62" i="6" s="1"/>
  <c r="D62" i="37"/>
  <c r="C62" i="37"/>
  <c r="K61" i="37"/>
  <c r="V61" i="6" s="1"/>
  <c r="D61" i="37"/>
  <c r="C61" i="37"/>
  <c r="K60" i="37"/>
  <c r="V60" i="6" s="1"/>
  <c r="D60" i="37"/>
  <c r="C60" i="37"/>
  <c r="K59" i="37"/>
  <c r="V59" i="6" s="1"/>
  <c r="D59" i="37"/>
  <c r="C59" i="37"/>
  <c r="K58" i="37"/>
  <c r="V58" i="6" s="1"/>
  <c r="D58" i="37"/>
  <c r="C58" i="37"/>
  <c r="K57" i="37"/>
  <c r="V57" i="6" s="1"/>
  <c r="D57" i="37"/>
  <c r="C57" i="37"/>
  <c r="K56" i="37"/>
  <c r="V56" i="6" s="1"/>
  <c r="D56" i="37"/>
  <c r="C56" i="37"/>
  <c r="K55" i="37"/>
  <c r="V55" i="6" s="1"/>
  <c r="D55" i="37"/>
  <c r="C55" i="37"/>
  <c r="K54" i="37"/>
  <c r="V54" i="6" s="1"/>
  <c r="D54" i="37"/>
  <c r="C54" i="37"/>
  <c r="K53" i="37"/>
  <c r="V53" i="6" s="1"/>
  <c r="D53" i="37"/>
  <c r="C53" i="37"/>
  <c r="K52" i="37"/>
  <c r="V52" i="6" s="1"/>
  <c r="D52" i="37"/>
  <c r="C52" i="37"/>
  <c r="K51" i="37"/>
  <c r="V51" i="6" s="1"/>
  <c r="D51" i="37"/>
  <c r="C51" i="37"/>
  <c r="K50" i="37"/>
  <c r="V50" i="6" s="1"/>
  <c r="D50" i="37"/>
  <c r="C50" i="37"/>
  <c r="K49" i="37"/>
  <c r="V49" i="6" s="1"/>
  <c r="D49" i="37"/>
  <c r="C49" i="37"/>
  <c r="K48" i="37"/>
  <c r="V48" i="6" s="1"/>
  <c r="D48" i="37"/>
  <c r="C48" i="37"/>
  <c r="K47" i="37"/>
  <c r="V47" i="6" s="1"/>
  <c r="D47" i="37"/>
  <c r="C47" i="37"/>
  <c r="K46" i="37"/>
  <c r="V46" i="6" s="1"/>
  <c r="D46" i="37"/>
  <c r="C46" i="37"/>
  <c r="K45" i="37"/>
  <c r="V45" i="6" s="1"/>
  <c r="D45" i="37"/>
  <c r="C45" i="37"/>
  <c r="K44" i="37"/>
  <c r="V44" i="6" s="1"/>
  <c r="D44" i="37"/>
  <c r="C44" i="37"/>
  <c r="K43" i="37"/>
  <c r="V43" i="6" s="1"/>
  <c r="D43" i="37"/>
  <c r="C43" i="37"/>
  <c r="K42" i="37"/>
  <c r="V42" i="6" s="1"/>
  <c r="D42" i="37"/>
  <c r="C42" i="37"/>
  <c r="K41" i="37"/>
  <c r="V41" i="6" s="1"/>
  <c r="D41" i="37"/>
  <c r="C41" i="37"/>
  <c r="K40" i="37"/>
  <c r="V40" i="6" s="1"/>
  <c r="D40" i="37"/>
  <c r="C40" i="37"/>
  <c r="K39" i="37"/>
  <c r="V39" i="6" s="1"/>
  <c r="D39" i="37"/>
  <c r="C39" i="37"/>
  <c r="K38" i="37"/>
  <c r="V38" i="6" s="1"/>
  <c r="D38" i="37"/>
  <c r="C38" i="37"/>
  <c r="K37" i="37"/>
  <c r="V37" i="6" s="1"/>
  <c r="D37" i="37"/>
  <c r="C37" i="37"/>
  <c r="K36" i="37"/>
  <c r="V36" i="6" s="1"/>
  <c r="D36" i="37"/>
  <c r="C36" i="37"/>
  <c r="K35" i="37"/>
  <c r="V35" i="6" s="1"/>
  <c r="D35" i="37"/>
  <c r="C35" i="37"/>
  <c r="K34" i="37"/>
  <c r="V34" i="6" s="1"/>
  <c r="D34" i="37"/>
  <c r="C34" i="37"/>
  <c r="K33" i="37"/>
  <c r="V33" i="6" s="1"/>
  <c r="D33" i="37"/>
  <c r="C33" i="37"/>
  <c r="K32" i="37"/>
  <c r="V32" i="6" s="1"/>
  <c r="D32" i="37"/>
  <c r="C32" i="37"/>
  <c r="K31" i="37"/>
  <c r="V31" i="6" s="1"/>
  <c r="D31" i="37"/>
  <c r="C31" i="37"/>
  <c r="K30" i="37"/>
  <c r="V30" i="6" s="1"/>
  <c r="D30" i="37"/>
  <c r="C30" i="37"/>
  <c r="K29" i="37"/>
  <c r="V29" i="6" s="1"/>
  <c r="D29" i="37"/>
  <c r="C29" i="37"/>
  <c r="K28" i="37"/>
  <c r="V28" i="6" s="1"/>
  <c r="D28" i="37"/>
  <c r="C28" i="37"/>
  <c r="K27" i="37"/>
  <c r="V27" i="6" s="1"/>
  <c r="D27" i="37"/>
  <c r="C27" i="37"/>
  <c r="K26" i="37"/>
  <c r="V26" i="6" s="1"/>
  <c r="D26" i="37"/>
  <c r="C26" i="37"/>
  <c r="K25" i="37"/>
  <c r="V25" i="6" s="1"/>
  <c r="D25" i="37"/>
  <c r="C25" i="37"/>
  <c r="K24" i="37"/>
  <c r="V24" i="6" s="1"/>
  <c r="D24" i="37"/>
  <c r="C24" i="37"/>
  <c r="K23" i="37"/>
  <c r="V23" i="6" s="1"/>
  <c r="D23" i="37"/>
  <c r="C23" i="37"/>
  <c r="K22" i="37"/>
  <c r="V22" i="6" s="1"/>
  <c r="D22" i="37"/>
  <c r="C22" i="37"/>
  <c r="K21" i="37"/>
  <c r="V21" i="6" s="1"/>
  <c r="D21" i="37"/>
  <c r="C21" i="37"/>
  <c r="K20" i="37"/>
  <c r="V20" i="6" s="1"/>
  <c r="D20" i="37"/>
  <c r="C20" i="37"/>
  <c r="K19" i="37"/>
  <c r="V19" i="6" s="1"/>
  <c r="D19" i="37"/>
  <c r="C19" i="37"/>
  <c r="K18" i="37"/>
  <c r="V18" i="6" s="1"/>
  <c r="D18" i="37"/>
  <c r="C18" i="37"/>
  <c r="K17" i="37"/>
  <c r="V17" i="6" s="1"/>
  <c r="D17" i="37"/>
  <c r="C17" i="37"/>
  <c r="K16" i="37"/>
  <c r="V16" i="6" s="1"/>
  <c r="D16" i="37"/>
  <c r="C16" i="37"/>
  <c r="K15" i="37"/>
  <c r="V15" i="6" s="1"/>
  <c r="D15" i="37"/>
  <c r="C15" i="37"/>
  <c r="B15" i="37"/>
  <c r="K14" i="37"/>
  <c r="V14" i="6" s="1"/>
  <c r="D14" i="37"/>
  <c r="C14" i="37"/>
  <c r="B14" i="37"/>
  <c r="K13" i="37"/>
  <c r="V13" i="6" s="1"/>
  <c r="D13" i="37"/>
  <c r="C13" i="37"/>
  <c r="B13" i="37"/>
  <c r="K12" i="37"/>
  <c r="V12" i="6" s="1"/>
  <c r="D12" i="37"/>
  <c r="C12" i="37"/>
  <c r="B12" i="37"/>
  <c r="K11" i="37"/>
  <c r="V11" i="6" s="1"/>
  <c r="D11" i="37"/>
  <c r="C11" i="37"/>
  <c r="B11" i="37"/>
  <c r="K10" i="37"/>
  <c r="V10" i="6" s="1"/>
  <c r="D10" i="37"/>
  <c r="C10" i="37"/>
  <c r="B10" i="37"/>
  <c r="B6" i="37"/>
  <c r="K209" i="36"/>
  <c r="U209" i="6" s="1"/>
  <c r="D209" i="36"/>
  <c r="C209" i="36"/>
  <c r="K208" i="36"/>
  <c r="U208" i="6" s="1"/>
  <c r="D208" i="36"/>
  <c r="C208" i="36"/>
  <c r="K207" i="36"/>
  <c r="U207" i="6" s="1"/>
  <c r="D207" i="36"/>
  <c r="C207" i="36"/>
  <c r="K206" i="36"/>
  <c r="U206" i="6" s="1"/>
  <c r="D206" i="36"/>
  <c r="C206" i="36"/>
  <c r="K205" i="36"/>
  <c r="U205" i="6" s="1"/>
  <c r="D205" i="36"/>
  <c r="C205" i="36"/>
  <c r="K204" i="36"/>
  <c r="U204" i="6" s="1"/>
  <c r="D204" i="36"/>
  <c r="C204" i="36"/>
  <c r="K203" i="36"/>
  <c r="U203" i="6" s="1"/>
  <c r="D203" i="36"/>
  <c r="C203" i="36"/>
  <c r="K202" i="36"/>
  <c r="U202" i="6" s="1"/>
  <c r="D202" i="36"/>
  <c r="C202" i="36"/>
  <c r="K201" i="36"/>
  <c r="U201" i="6" s="1"/>
  <c r="D201" i="36"/>
  <c r="C201" i="36"/>
  <c r="K200" i="36"/>
  <c r="U200" i="6" s="1"/>
  <c r="D200" i="36"/>
  <c r="C200" i="36"/>
  <c r="K199" i="36"/>
  <c r="U199" i="6" s="1"/>
  <c r="D199" i="36"/>
  <c r="C199" i="36"/>
  <c r="K198" i="36"/>
  <c r="U198" i="6" s="1"/>
  <c r="D198" i="36"/>
  <c r="C198" i="36"/>
  <c r="K197" i="36"/>
  <c r="U197" i="6" s="1"/>
  <c r="D197" i="36"/>
  <c r="C197" i="36"/>
  <c r="K196" i="36"/>
  <c r="U196" i="6" s="1"/>
  <c r="D196" i="36"/>
  <c r="C196" i="36"/>
  <c r="K195" i="36"/>
  <c r="U195" i="6" s="1"/>
  <c r="D195" i="36"/>
  <c r="C195" i="36"/>
  <c r="K194" i="36"/>
  <c r="U194" i="6" s="1"/>
  <c r="D194" i="36"/>
  <c r="C194" i="36"/>
  <c r="K193" i="36"/>
  <c r="U193" i="6" s="1"/>
  <c r="D193" i="36"/>
  <c r="C193" i="36"/>
  <c r="K192" i="36"/>
  <c r="U192" i="6" s="1"/>
  <c r="D192" i="36"/>
  <c r="C192" i="36"/>
  <c r="K191" i="36"/>
  <c r="U191" i="6" s="1"/>
  <c r="D191" i="36"/>
  <c r="C191" i="36"/>
  <c r="K190" i="36"/>
  <c r="U190" i="6" s="1"/>
  <c r="D190" i="36"/>
  <c r="C190" i="36"/>
  <c r="K189" i="36"/>
  <c r="U189" i="6" s="1"/>
  <c r="D189" i="36"/>
  <c r="C189" i="36"/>
  <c r="K188" i="36"/>
  <c r="U188" i="6" s="1"/>
  <c r="D188" i="36"/>
  <c r="C188" i="36"/>
  <c r="K187" i="36"/>
  <c r="U187" i="6" s="1"/>
  <c r="D187" i="36"/>
  <c r="C187" i="36"/>
  <c r="K186" i="36"/>
  <c r="U186" i="6" s="1"/>
  <c r="D186" i="36"/>
  <c r="C186" i="36"/>
  <c r="K185" i="36"/>
  <c r="U185" i="6" s="1"/>
  <c r="D185" i="36"/>
  <c r="C185" i="36"/>
  <c r="K184" i="36"/>
  <c r="U184" i="6" s="1"/>
  <c r="D184" i="36"/>
  <c r="C184" i="36"/>
  <c r="K183" i="36"/>
  <c r="U183" i="6" s="1"/>
  <c r="D183" i="36"/>
  <c r="C183" i="36"/>
  <c r="K182" i="36"/>
  <c r="U182" i="6" s="1"/>
  <c r="D182" i="36"/>
  <c r="C182" i="36"/>
  <c r="K181" i="36"/>
  <c r="U181" i="6" s="1"/>
  <c r="D181" i="36"/>
  <c r="C181" i="36"/>
  <c r="K180" i="36"/>
  <c r="U180" i="6" s="1"/>
  <c r="D180" i="36"/>
  <c r="C180" i="36"/>
  <c r="K179" i="36"/>
  <c r="U179" i="6" s="1"/>
  <c r="D179" i="36"/>
  <c r="C179" i="36"/>
  <c r="K178" i="36"/>
  <c r="U178" i="6" s="1"/>
  <c r="D178" i="36"/>
  <c r="C178" i="36"/>
  <c r="K177" i="36"/>
  <c r="U177" i="6" s="1"/>
  <c r="D177" i="36"/>
  <c r="C177" i="36"/>
  <c r="K176" i="36"/>
  <c r="U176" i="6" s="1"/>
  <c r="D176" i="36"/>
  <c r="C176" i="36"/>
  <c r="K175" i="36"/>
  <c r="U175" i="6" s="1"/>
  <c r="D175" i="36"/>
  <c r="C175" i="36"/>
  <c r="K174" i="36"/>
  <c r="U174" i="6" s="1"/>
  <c r="D174" i="36"/>
  <c r="C174" i="36"/>
  <c r="K173" i="36"/>
  <c r="U173" i="6" s="1"/>
  <c r="D173" i="36"/>
  <c r="C173" i="36"/>
  <c r="K172" i="36"/>
  <c r="U172" i="6" s="1"/>
  <c r="D172" i="36"/>
  <c r="C172" i="36"/>
  <c r="K171" i="36"/>
  <c r="U171" i="6" s="1"/>
  <c r="D171" i="36"/>
  <c r="C171" i="36"/>
  <c r="K170" i="36"/>
  <c r="U170" i="6" s="1"/>
  <c r="D170" i="36"/>
  <c r="C170" i="36"/>
  <c r="K169" i="36"/>
  <c r="U169" i="6" s="1"/>
  <c r="D169" i="36"/>
  <c r="C169" i="36"/>
  <c r="K168" i="36"/>
  <c r="U168" i="6" s="1"/>
  <c r="D168" i="36"/>
  <c r="C168" i="36"/>
  <c r="K167" i="36"/>
  <c r="U167" i="6" s="1"/>
  <c r="D167" i="36"/>
  <c r="C167" i="36"/>
  <c r="K166" i="36"/>
  <c r="U166" i="6" s="1"/>
  <c r="D166" i="36"/>
  <c r="C166" i="36"/>
  <c r="K165" i="36"/>
  <c r="U165" i="6" s="1"/>
  <c r="D165" i="36"/>
  <c r="C165" i="36"/>
  <c r="K164" i="36"/>
  <c r="U164" i="6" s="1"/>
  <c r="D164" i="36"/>
  <c r="C164" i="36"/>
  <c r="K163" i="36"/>
  <c r="U163" i="6" s="1"/>
  <c r="D163" i="36"/>
  <c r="C163" i="36"/>
  <c r="K162" i="36"/>
  <c r="U162" i="6" s="1"/>
  <c r="D162" i="36"/>
  <c r="C162" i="36"/>
  <c r="K161" i="36"/>
  <c r="U161" i="6" s="1"/>
  <c r="D161" i="36"/>
  <c r="C161" i="36"/>
  <c r="K160" i="36"/>
  <c r="U160" i="6" s="1"/>
  <c r="D160" i="36"/>
  <c r="C160" i="36"/>
  <c r="K159" i="36"/>
  <c r="U159" i="6" s="1"/>
  <c r="D159" i="36"/>
  <c r="C159" i="36"/>
  <c r="K158" i="36"/>
  <c r="U158" i="6" s="1"/>
  <c r="D158" i="36"/>
  <c r="C158" i="36"/>
  <c r="K157" i="36"/>
  <c r="U157" i="6" s="1"/>
  <c r="D157" i="36"/>
  <c r="C157" i="36"/>
  <c r="K156" i="36"/>
  <c r="U156" i="6" s="1"/>
  <c r="D156" i="36"/>
  <c r="C156" i="36"/>
  <c r="K155" i="36"/>
  <c r="U155" i="6" s="1"/>
  <c r="D155" i="36"/>
  <c r="C155" i="36"/>
  <c r="K154" i="36"/>
  <c r="U154" i="6" s="1"/>
  <c r="D154" i="36"/>
  <c r="C154" i="36"/>
  <c r="K153" i="36"/>
  <c r="U153" i="6" s="1"/>
  <c r="D153" i="36"/>
  <c r="C153" i="36"/>
  <c r="K152" i="36"/>
  <c r="U152" i="6" s="1"/>
  <c r="D152" i="36"/>
  <c r="C152" i="36"/>
  <c r="K151" i="36"/>
  <c r="U151" i="6" s="1"/>
  <c r="D151" i="36"/>
  <c r="C151" i="36"/>
  <c r="K150" i="36"/>
  <c r="U150" i="6" s="1"/>
  <c r="D150" i="36"/>
  <c r="C150" i="36"/>
  <c r="K149" i="36"/>
  <c r="U149" i="6" s="1"/>
  <c r="D149" i="36"/>
  <c r="C149" i="36"/>
  <c r="K148" i="36"/>
  <c r="U148" i="6" s="1"/>
  <c r="D148" i="36"/>
  <c r="C148" i="36"/>
  <c r="K147" i="36"/>
  <c r="U147" i="6" s="1"/>
  <c r="D147" i="36"/>
  <c r="C147" i="36"/>
  <c r="K146" i="36"/>
  <c r="U146" i="6" s="1"/>
  <c r="D146" i="36"/>
  <c r="C146" i="36"/>
  <c r="K145" i="36"/>
  <c r="U145" i="6" s="1"/>
  <c r="D145" i="36"/>
  <c r="C145" i="36"/>
  <c r="K144" i="36"/>
  <c r="U144" i="6" s="1"/>
  <c r="D144" i="36"/>
  <c r="C144" i="36"/>
  <c r="K143" i="36"/>
  <c r="U143" i="6" s="1"/>
  <c r="D143" i="36"/>
  <c r="C143" i="36"/>
  <c r="K142" i="36"/>
  <c r="U142" i="6" s="1"/>
  <c r="D142" i="36"/>
  <c r="C142" i="36"/>
  <c r="K141" i="36"/>
  <c r="U141" i="6" s="1"/>
  <c r="D141" i="36"/>
  <c r="C141" i="36"/>
  <c r="K140" i="36"/>
  <c r="U140" i="6" s="1"/>
  <c r="D140" i="36"/>
  <c r="C140" i="36"/>
  <c r="K139" i="36"/>
  <c r="U139" i="6" s="1"/>
  <c r="D139" i="36"/>
  <c r="C139" i="36"/>
  <c r="K138" i="36"/>
  <c r="U138" i="6" s="1"/>
  <c r="D138" i="36"/>
  <c r="C138" i="36"/>
  <c r="K137" i="36"/>
  <c r="U137" i="6" s="1"/>
  <c r="D137" i="36"/>
  <c r="C137" i="36"/>
  <c r="K136" i="36"/>
  <c r="U136" i="6" s="1"/>
  <c r="D136" i="36"/>
  <c r="C136" i="36"/>
  <c r="K135" i="36"/>
  <c r="U135" i="6" s="1"/>
  <c r="D135" i="36"/>
  <c r="C135" i="36"/>
  <c r="K134" i="36"/>
  <c r="U134" i="6" s="1"/>
  <c r="D134" i="36"/>
  <c r="C134" i="36"/>
  <c r="K133" i="36"/>
  <c r="U133" i="6" s="1"/>
  <c r="D133" i="36"/>
  <c r="C133" i="36"/>
  <c r="K132" i="36"/>
  <c r="U132" i="6" s="1"/>
  <c r="D132" i="36"/>
  <c r="C132" i="36"/>
  <c r="K131" i="36"/>
  <c r="U131" i="6" s="1"/>
  <c r="D131" i="36"/>
  <c r="C131" i="36"/>
  <c r="K130" i="36"/>
  <c r="U130" i="6" s="1"/>
  <c r="D130" i="36"/>
  <c r="C130" i="36"/>
  <c r="K129" i="36"/>
  <c r="U129" i="6" s="1"/>
  <c r="D129" i="36"/>
  <c r="C129" i="36"/>
  <c r="K128" i="36"/>
  <c r="U128" i="6" s="1"/>
  <c r="D128" i="36"/>
  <c r="C128" i="36"/>
  <c r="K127" i="36"/>
  <c r="U127" i="6" s="1"/>
  <c r="D127" i="36"/>
  <c r="C127" i="36"/>
  <c r="K126" i="36"/>
  <c r="U126" i="6" s="1"/>
  <c r="D126" i="36"/>
  <c r="C126" i="36"/>
  <c r="K125" i="36"/>
  <c r="U125" i="6" s="1"/>
  <c r="D125" i="36"/>
  <c r="C125" i="36"/>
  <c r="K124" i="36"/>
  <c r="U124" i="6" s="1"/>
  <c r="D124" i="36"/>
  <c r="C124" i="36"/>
  <c r="K123" i="36"/>
  <c r="U123" i="6" s="1"/>
  <c r="D123" i="36"/>
  <c r="C123" i="36"/>
  <c r="K122" i="36"/>
  <c r="U122" i="6" s="1"/>
  <c r="D122" i="36"/>
  <c r="C122" i="36"/>
  <c r="K121" i="36"/>
  <c r="U121" i="6" s="1"/>
  <c r="D121" i="36"/>
  <c r="C121" i="36"/>
  <c r="K120" i="36"/>
  <c r="U120" i="6" s="1"/>
  <c r="D120" i="36"/>
  <c r="C120" i="36"/>
  <c r="K119" i="36"/>
  <c r="U119" i="6" s="1"/>
  <c r="D119" i="36"/>
  <c r="C119" i="36"/>
  <c r="K118" i="36"/>
  <c r="U118" i="6" s="1"/>
  <c r="D118" i="36"/>
  <c r="C118" i="36"/>
  <c r="K117" i="36"/>
  <c r="U117" i="6" s="1"/>
  <c r="D117" i="36"/>
  <c r="C117" i="36"/>
  <c r="K116" i="36"/>
  <c r="U116" i="6" s="1"/>
  <c r="D116" i="36"/>
  <c r="C116" i="36"/>
  <c r="K115" i="36"/>
  <c r="U115" i="6" s="1"/>
  <c r="D115" i="36"/>
  <c r="C115" i="36"/>
  <c r="K114" i="36"/>
  <c r="U114" i="6" s="1"/>
  <c r="D114" i="36"/>
  <c r="C114" i="36"/>
  <c r="K113" i="36"/>
  <c r="U113" i="6" s="1"/>
  <c r="D113" i="36"/>
  <c r="C113" i="36"/>
  <c r="K112" i="36"/>
  <c r="U112" i="6" s="1"/>
  <c r="D112" i="36"/>
  <c r="C112" i="36"/>
  <c r="K111" i="36"/>
  <c r="U111" i="6" s="1"/>
  <c r="D111" i="36"/>
  <c r="C111" i="36"/>
  <c r="K110" i="36"/>
  <c r="U110" i="6" s="1"/>
  <c r="D110" i="36"/>
  <c r="C110" i="36"/>
  <c r="K109" i="36"/>
  <c r="U109" i="6" s="1"/>
  <c r="D109" i="36"/>
  <c r="C109" i="36"/>
  <c r="K108" i="36"/>
  <c r="U108" i="6" s="1"/>
  <c r="D108" i="36"/>
  <c r="C108" i="36"/>
  <c r="K107" i="36"/>
  <c r="U107" i="6" s="1"/>
  <c r="D107" i="36"/>
  <c r="C107" i="36"/>
  <c r="K106" i="36"/>
  <c r="U106" i="6" s="1"/>
  <c r="D106" i="36"/>
  <c r="C106" i="36"/>
  <c r="K105" i="36"/>
  <c r="U105" i="6" s="1"/>
  <c r="D105" i="36"/>
  <c r="C105" i="36"/>
  <c r="K104" i="36"/>
  <c r="U104" i="6" s="1"/>
  <c r="D104" i="36"/>
  <c r="C104" i="36"/>
  <c r="K103" i="36"/>
  <c r="U103" i="6" s="1"/>
  <c r="D103" i="36"/>
  <c r="C103" i="36"/>
  <c r="K102" i="36"/>
  <c r="U102" i="6" s="1"/>
  <c r="D102" i="36"/>
  <c r="C102" i="36"/>
  <c r="K101" i="36"/>
  <c r="U101" i="6" s="1"/>
  <c r="D101" i="36"/>
  <c r="C101" i="36"/>
  <c r="K100" i="36"/>
  <c r="U100" i="6" s="1"/>
  <c r="D100" i="36"/>
  <c r="C100" i="36"/>
  <c r="K99" i="36"/>
  <c r="U99" i="6" s="1"/>
  <c r="D99" i="36"/>
  <c r="C99" i="36"/>
  <c r="K98" i="36"/>
  <c r="U98" i="6" s="1"/>
  <c r="D98" i="36"/>
  <c r="C98" i="36"/>
  <c r="K97" i="36"/>
  <c r="U97" i="6" s="1"/>
  <c r="D97" i="36"/>
  <c r="C97" i="36"/>
  <c r="K96" i="36"/>
  <c r="U96" i="6" s="1"/>
  <c r="D96" i="36"/>
  <c r="C96" i="36"/>
  <c r="K95" i="36"/>
  <c r="U95" i="6" s="1"/>
  <c r="D95" i="36"/>
  <c r="C95" i="36"/>
  <c r="K94" i="36"/>
  <c r="U94" i="6" s="1"/>
  <c r="D94" i="36"/>
  <c r="C94" i="36"/>
  <c r="K93" i="36"/>
  <c r="U93" i="6" s="1"/>
  <c r="D93" i="36"/>
  <c r="C93" i="36"/>
  <c r="K92" i="36"/>
  <c r="U92" i="6" s="1"/>
  <c r="D92" i="36"/>
  <c r="C92" i="36"/>
  <c r="K91" i="36"/>
  <c r="U91" i="6" s="1"/>
  <c r="D91" i="36"/>
  <c r="C91" i="36"/>
  <c r="K90" i="36"/>
  <c r="U90" i="6" s="1"/>
  <c r="D90" i="36"/>
  <c r="C90" i="36"/>
  <c r="K89" i="36"/>
  <c r="U89" i="6" s="1"/>
  <c r="D89" i="36"/>
  <c r="C89" i="36"/>
  <c r="K88" i="36"/>
  <c r="U88" i="6" s="1"/>
  <c r="D88" i="36"/>
  <c r="C88" i="36"/>
  <c r="K87" i="36"/>
  <c r="U87" i="6" s="1"/>
  <c r="D87" i="36"/>
  <c r="C87" i="36"/>
  <c r="K86" i="36"/>
  <c r="U86" i="6" s="1"/>
  <c r="D86" i="36"/>
  <c r="C86" i="36"/>
  <c r="K85" i="36"/>
  <c r="U85" i="6" s="1"/>
  <c r="D85" i="36"/>
  <c r="C85" i="36"/>
  <c r="K84" i="36"/>
  <c r="U84" i="6" s="1"/>
  <c r="D84" i="36"/>
  <c r="C84" i="36"/>
  <c r="K83" i="36"/>
  <c r="U83" i="6" s="1"/>
  <c r="D83" i="36"/>
  <c r="C83" i="36"/>
  <c r="K82" i="36"/>
  <c r="U82" i="6" s="1"/>
  <c r="D82" i="36"/>
  <c r="C82" i="36"/>
  <c r="K81" i="36"/>
  <c r="U81" i="6" s="1"/>
  <c r="D81" i="36"/>
  <c r="C81" i="36"/>
  <c r="K80" i="36"/>
  <c r="U80" i="6" s="1"/>
  <c r="D80" i="36"/>
  <c r="C80" i="36"/>
  <c r="K79" i="36"/>
  <c r="U79" i="6" s="1"/>
  <c r="D79" i="36"/>
  <c r="C79" i="36"/>
  <c r="K78" i="36"/>
  <c r="U78" i="6" s="1"/>
  <c r="D78" i="36"/>
  <c r="C78" i="36"/>
  <c r="K77" i="36"/>
  <c r="U77" i="6" s="1"/>
  <c r="D77" i="36"/>
  <c r="C77" i="36"/>
  <c r="K76" i="36"/>
  <c r="U76" i="6" s="1"/>
  <c r="D76" i="36"/>
  <c r="C76" i="36"/>
  <c r="K75" i="36"/>
  <c r="U75" i="6" s="1"/>
  <c r="D75" i="36"/>
  <c r="C75" i="36"/>
  <c r="K74" i="36"/>
  <c r="U74" i="6" s="1"/>
  <c r="D74" i="36"/>
  <c r="C74" i="36"/>
  <c r="K73" i="36"/>
  <c r="U73" i="6" s="1"/>
  <c r="D73" i="36"/>
  <c r="C73" i="36"/>
  <c r="K72" i="36"/>
  <c r="U72" i="6" s="1"/>
  <c r="D72" i="36"/>
  <c r="C72" i="36"/>
  <c r="K71" i="36"/>
  <c r="U71" i="6" s="1"/>
  <c r="D71" i="36"/>
  <c r="C71" i="36"/>
  <c r="K70" i="36"/>
  <c r="U70" i="6" s="1"/>
  <c r="D70" i="36"/>
  <c r="C70" i="36"/>
  <c r="K69" i="36"/>
  <c r="U69" i="6" s="1"/>
  <c r="D69" i="36"/>
  <c r="C69" i="36"/>
  <c r="K68" i="36"/>
  <c r="U68" i="6" s="1"/>
  <c r="D68" i="36"/>
  <c r="C68" i="36"/>
  <c r="K67" i="36"/>
  <c r="U67" i="6" s="1"/>
  <c r="D67" i="36"/>
  <c r="C67" i="36"/>
  <c r="K66" i="36"/>
  <c r="U66" i="6" s="1"/>
  <c r="D66" i="36"/>
  <c r="C66" i="36"/>
  <c r="K65" i="36"/>
  <c r="U65" i="6" s="1"/>
  <c r="D65" i="36"/>
  <c r="C65" i="36"/>
  <c r="K64" i="36"/>
  <c r="U64" i="6" s="1"/>
  <c r="D64" i="36"/>
  <c r="C64" i="36"/>
  <c r="K63" i="36"/>
  <c r="U63" i="6" s="1"/>
  <c r="D63" i="36"/>
  <c r="C63" i="36"/>
  <c r="K62" i="36"/>
  <c r="U62" i="6" s="1"/>
  <c r="D62" i="36"/>
  <c r="C62" i="36"/>
  <c r="K61" i="36"/>
  <c r="U61" i="6" s="1"/>
  <c r="D61" i="36"/>
  <c r="C61" i="36"/>
  <c r="K60" i="36"/>
  <c r="U60" i="6" s="1"/>
  <c r="D60" i="36"/>
  <c r="C60" i="36"/>
  <c r="K59" i="36"/>
  <c r="U59" i="6" s="1"/>
  <c r="D59" i="36"/>
  <c r="C59" i="36"/>
  <c r="K58" i="36"/>
  <c r="U58" i="6" s="1"/>
  <c r="D58" i="36"/>
  <c r="C58" i="36"/>
  <c r="K57" i="36"/>
  <c r="U57" i="6" s="1"/>
  <c r="D57" i="36"/>
  <c r="C57" i="36"/>
  <c r="K56" i="36"/>
  <c r="U56" i="6" s="1"/>
  <c r="D56" i="36"/>
  <c r="C56" i="36"/>
  <c r="K55" i="36"/>
  <c r="U55" i="6" s="1"/>
  <c r="D55" i="36"/>
  <c r="C55" i="36"/>
  <c r="K54" i="36"/>
  <c r="U54" i="6" s="1"/>
  <c r="D54" i="36"/>
  <c r="C54" i="36"/>
  <c r="K53" i="36"/>
  <c r="U53" i="6" s="1"/>
  <c r="D53" i="36"/>
  <c r="C53" i="36"/>
  <c r="K52" i="36"/>
  <c r="U52" i="6" s="1"/>
  <c r="D52" i="36"/>
  <c r="C52" i="36"/>
  <c r="K51" i="36"/>
  <c r="U51" i="6" s="1"/>
  <c r="D51" i="36"/>
  <c r="C51" i="36"/>
  <c r="K50" i="36"/>
  <c r="U50" i="6" s="1"/>
  <c r="D50" i="36"/>
  <c r="C50" i="36"/>
  <c r="K49" i="36"/>
  <c r="U49" i="6" s="1"/>
  <c r="D49" i="36"/>
  <c r="C49" i="36"/>
  <c r="K48" i="36"/>
  <c r="U48" i="6" s="1"/>
  <c r="D48" i="36"/>
  <c r="C48" i="36"/>
  <c r="K47" i="36"/>
  <c r="U47" i="6" s="1"/>
  <c r="D47" i="36"/>
  <c r="C47" i="36"/>
  <c r="K46" i="36"/>
  <c r="U46" i="6" s="1"/>
  <c r="D46" i="36"/>
  <c r="C46" i="36"/>
  <c r="K45" i="36"/>
  <c r="U45" i="6" s="1"/>
  <c r="D45" i="36"/>
  <c r="C45" i="36"/>
  <c r="K44" i="36"/>
  <c r="U44" i="6" s="1"/>
  <c r="D44" i="36"/>
  <c r="C44" i="36"/>
  <c r="K43" i="36"/>
  <c r="U43" i="6" s="1"/>
  <c r="D43" i="36"/>
  <c r="C43" i="36"/>
  <c r="K42" i="36"/>
  <c r="U42" i="6" s="1"/>
  <c r="D42" i="36"/>
  <c r="C42" i="36"/>
  <c r="K41" i="36"/>
  <c r="U41" i="6" s="1"/>
  <c r="D41" i="36"/>
  <c r="C41" i="36"/>
  <c r="K40" i="36"/>
  <c r="U40" i="6" s="1"/>
  <c r="D40" i="36"/>
  <c r="C40" i="36"/>
  <c r="K39" i="36"/>
  <c r="U39" i="6" s="1"/>
  <c r="D39" i="36"/>
  <c r="C39" i="36"/>
  <c r="K38" i="36"/>
  <c r="U38" i="6" s="1"/>
  <c r="D38" i="36"/>
  <c r="C38" i="36"/>
  <c r="K37" i="36"/>
  <c r="U37" i="6" s="1"/>
  <c r="D37" i="36"/>
  <c r="C37" i="36"/>
  <c r="K36" i="36"/>
  <c r="U36" i="6" s="1"/>
  <c r="D36" i="36"/>
  <c r="C36" i="36"/>
  <c r="K35" i="36"/>
  <c r="U35" i="6" s="1"/>
  <c r="D35" i="36"/>
  <c r="C35" i="36"/>
  <c r="K34" i="36"/>
  <c r="U34" i="6" s="1"/>
  <c r="D34" i="36"/>
  <c r="C34" i="36"/>
  <c r="K33" i="36"/>
  <c r="U33" i="6" s="1"/>
  <c r="D33" i="36"/>
  <c r="C33" i="36"/>
  <c r="K32" i="36"/>
  <c r="U32" i="6" s="1"/>
  <c r="D32" i="36"/>
  <c r="C32" i="36"/>
  <c r="K31" i="36"/>
  <c r="U31" i="6" s="1"/>
  <c r="D31" i="36"/>
  <c r="C31" i="36"/>
  <c r="K30" i="36"/>
  <c r="U30" i="6" s="1"/>
  <c r="D30" i="36"/>
  <c r="C30" i="36"/>
  <c r="K29" i="36"/>
  <c r="U29" i="6" s="1"/>
  <c r="D29" i="36"/>
  <c r="C29" i="36"/>
  <c r="K28" i="36"/>
  <c r="U28" i="6" s="1"/>
  <c r="D28" i="36"/>
  <c r="C28" i="36"/>
  <c r="K27" i="36"/>
  <c r="U27" i="6" s="1"/>
  <c r="D27" i="36"/>
  <c r="C27" i="36"/>
  <c r="K26" i="36"/>
  <c r="U26" i="6" s="1"/>
  <c r="D26" i="36"/>
  <c r="C26" i="36"/>
  <c r="K25" i="36"/>
  <c r="U25" i="6" s="1"/>
  <c r="D25" i="36"/>
  <c r="C25" i="36"/>
  <c r="K24" i="36"/>
  <c r="U24" i="6" s="1"/>
  <c r="D24" i="36"/>
  <c r="C24" i="36"/>
  <c r="K23" i="36"/>
  <c r="U23" i="6" s="1"/>
  <c r="D23" i="36"/>
  <c r="C23" i="36"/>
  <c r="K22" i="36"/>
  <c r="U22" i="6" s="1"/>
  <c r="D22" i="36"/>
  <c r="C22" i="36"/>
  <c r="K21" i="36"/>
  <c r="U21" i="6" s="1"/>
  <c r="D21" i="36"/>
  <c r="C21" i="36"/>
  <c r="K20" i="36"/>
  <c r="U20" i="6" s="1"/>
  <c r="D20" i="36"/>
  <c r="C20" i="36"/>
  <c r="K19" i="36"/>
  <c r="U19" i="6" s="1"/>
  <c r="D19" i="36"/>
  <c r="C19" i="36"/>
  <c r="K18" i="36"/>
  <c r="U18" i="6" s="1"/>
  <c r="D18" i="36"/>
  <c r="C18" i="36"/>
  <c r="K17" i="36"/>
  <c r="U17" i="6" s="1"/>
  <c r="D17" i="36"/>
  <c r="C17" i="36"/>
  <c r="K16" i="36"/>
  <c r="U16" i="6" s="1"/>
  <c r="D16" i="36"/>
  <c r="C16" i="36"/>
  <c r="K15" i="36"/>
  <c r="U15" i="6" s="1"/>
  <c r="D15" i="36"/>
  <c r="C15" i="36"/>
  <c r="B15" i="36"/>
  <c r="K14" i="36"/>
  <c r="U14" i="6" s="1"/>
  <c r="D14" i="36"/>
  <c r="C14" i="36"/>
  <c r="B14" i="36"/>
  <c r="K13" i="36"/>
  <c r="U13" i="6" s="1"/>
  <c r="D13" i="36"/>
  <c r="C13" i="36"/>
  <c r="B13" i="36"/>
  <c r="K12" i="36"/>
  <c r="U12" i="6" s="1"/>
  <c r="D12" i="36"/>
  <c r="C12" i="36"/>
  <c r="B12" i="36"/>
  <c r="K11" i="36"/>
  <c r="U11" i="6" s="1"/>
  <c r="D11" i="36"/>
  <c r="C11" i="36"/>
  <c r="B11" i="36"/>
  <c r="K10" i="36"/>
  <c r="U10" i="6" s="1"/>
  <c r="D10" i="36"/>
  <c r="C10" i="36"/>
  <c r="B10" i="36"/>
  <c r="B6" i="36"/>
  <c r="K209" i="35"/>
  <c r="T209" i="6" s="1"/>
  <c r="D209" i="35"/>
  <c r="C209" i="35"/>
  <c r="K208" i="35"/>
  <c r="T208" i="6" s="1"/>
  <c r="D208" i="35"/>
  <c r="C208" i="35"/>
  <c r="K207" i="35"/>
  <c r="T207" i="6" s="1"/>
  <c r="D207" i="35"/>
  <c r="C207" i="35"/>
  <c r="K206" i="35"/>
  <c r="T206" i="6" s="1"/>
  <c r="D206" i="35"/>
  <c r="C206" i="35"/>
  <c r="K205" i="35"/>
  <c r="T205" i="6" s="1"/>
  <c r="D205" i="35"/>
  <c r="C205" i="35"/>
  <c r="K204" i="35"/>
  <c r="T204" i="6" s="1"/>
  <c r="D204" i="35"/>
  <c r="C204" i="35"/>
  <c r="K203" i="35"/>
  <c r="T203" i="6" s="1"/>
  <c r="D203" i="35"/>
  <c r="C203" i="35"/>
  <c r="K202" i="35"/>
  <c r="T202" i="6" s="1"/>
  <c r="D202" i="35"/>
  <c r="C202" i="35"/>
  <c r="K201" i="35"/>
  <c r="T201" i="6" s="1"/>
  <c r="D201" i="35"/>
  <c r="C201" i="35"/>
  <c r="K200" i="35"/>
  <c r="T200" i="6" s="1"/>
  <c r="D200" i="35"/>
  <c r="C200" i="35"/>
  <c r="K199" i="35"/>
  <c r="T199" i="6" s="1"/>
  <c r="D199" i="35"/>
  <c r="C199" i="35"/>
  <c r="K198" i="35"/>
  <c r="T198" i="6" s="1"/>
  <c r="D198" i="35"/>
  <c r="C198" i="35"/>
  <c r="K197" i="35"/>
  <c r="T197" i="6" s="1"/>
  <c r="D197" i="35"/>
  <c r="C197" i="35"/>
  <c r="K196" i="35"/>
  <c r="T196" i="6" s="1"/>
  <c r="D196" i="35"/>
  <c r="C196" i="35"/>
  <c r="K195" i="35"/>
  <c r="T195" i="6" s="1"/>
  <c r="D195" i="35"/>
  <c r="C195" i="35"/>
  <c r="K194" i="35"/>
  <c r="T194" i="6" s="1"/>
  <c r="D194" i="35"/>
  <c r="C194" i="35"/>
  <c r="K193" i="35"/>
  <c r="T193" i="6" s="1"/>
  <c r="D193" i="35"/>
  <c r="C193" i="35"/>
  <c r="K192" i="35"/>
  <c r="T192" i="6" s="1"/>
  <c r="D192" i="35"/>
  <c r="C192" i="35"/>
  <c r="K191" i="35"/>
  <c r="T191" i="6" s="1"/>
  <c r="D191" i="35"/>
  <c r="C191" i="35"/>
  <c r="K190" i="35"/>
  <c r="T190" i="6" s="1"/>
  <c r="D190" i="35"/>
  <c r="C190" i="35"/>
  <c r="K189" i="35"/>
  <c r="T189" i="6" s="1"/>
  <c r="D189" i="35"/>
  <c r="C189" i="35"/>
  <c r="K188" i="35"/>
  <c r="T188" i="6" s="1"/>
  <c r="D188" i="35"/>
  <c r="C188" i="35"/>
  <c r="K187" i="35"/>
  <c r="T187" i="6" s="1"/>
  <c r="D187" i="35"/>
  <c r="C187" i="35"/>
  <c r="K186" i="35"/>
  <c r="T186" i="6" s="1"/>
  <c r="D186" i="35"/>
  <c r="C186" i="35"/>
  <c r="K185" i="35"/>
  <c r="T185" i="6" s="1"/>
  <c r="D185" i="35"/>
  <c r="C185" i="35"/>
  <c r="K184" i="35"/>
  <c r="T184" i="6" s="1"/>
  <c r="D184" i="35"/>
  <c r="C184" i="35"/>
  <c r="K183" i="35"/>
  <c r="T183" i="6" s="1"/>
  <c r="D183" i="35"/>
  <c r="C183" i="35"/>
  <c r="K182" i="35"/>
  <c r="T182" i="6" s="1"/>
  <c r="D182" i="35"/>
  <c r="C182" i="35"/>
  <c r="K181" i="35"/>
  <c r="T181" i="6" s="1"/>
  <c r="D181" i="35"/>
  <c r="C181" i="35"/>
  <c r="K180" i="35"/>
  <c r="T180" i="6" s="1"/>
  <c r="D180" i="35"/>
  <c r="C180" i="35"/>
  <c r="K179" i="35"/>
  <c r="T179" i="6" s="1"/>
  <c r="D179" i="35"/>
  <c r="C179" i="35"/>
  <c r="K178" i="35"/>
  <c r="T178" i="6" s="1"/>
  <c r="D178" i="35"/>
  <c r="C178" i="35"/>
  <c r="K177" i="35"/>
  <c r="T177" i="6" s="1"/>
  <c r="D177" i="35"/>
  <c r="C177" i="35"/>
  <c r="K176" i="35"/>
  <c r="T176" i="6" s="1"/>
  <c r="D176" i="35"/>
  <c r="C176" i="35"/>
  <c r="K175" i="35"/>
  <c r="T175" i="6" s="1"/>
  <c r="D175" i="35"/>
  <c r="C175" i="35"/>
  <c r="K174" i="35"/>
  <c r="T174" i="6" s="1"/>
  <c r="D174" i="35"/>
  <c r="C174" i="35"/>
  <c r="K173" i="35"/>
  <c r="T173" i="6" s="1"/>
  <c r="D173" i="35"/>
  <c r="C173" i="35"/>
  <c r="K172" i="35"/>
  <c r="T172" i="6" s="1"/>
  <c r="D172" i="35"/>
  <c r="C172" i="35"/>
  <c r="K171" i="35"/>
  <c r="T171" i="6" s="1"/>
  <c r="D171" i="35"/>
  <c r="C171" i="35"/>
  <c r="K170" i="35"/>
  <c r="T170" i="6" s="1"/>
  <c r="D170" i="35"/>
  <c r="C170" i="35"/>
  <c r="K169" i="35"/>
  <c r="T169" i="6" s="1"/>
  <c r="D169" i="35"/>
  <c r="C169" i="35"/>
  <c r="K168" i="35"/>
  <c r="T168" i="6" s="1"/>
  <c r="D168" i="35"/>
  <c r="C168" i="35"/>
  <c r="K167" i="35"/>
  <c r="T167" i="6" s="1"/>
  <c r="D167" i="35"/>
  <c r="C167" i="35"/>
  <c r="K166" i="35"/>
  <c r="T166" i="6" s="1"/>
  <c r="D166" i="35"/>
  <c r="C166" i="35"/>
  <c r="K165" i="35"/>
  <c r="T165" i="6" s="1"/>
  <c r="D165" i="35"/>
  <c r="C165" i="35"/>
  <c r="K164" i="35"/>
  <c r="T164" i="6" s="1"/>
  <c r="D164" i="35"/>
  <c r="C164" i="35"/>
  <c r="K163" i="35"/>
  <c r="T163" i="6" s="1"/>
  <c r="D163" i="35"/>
  <c r="C163" i="35"/>
  <c r="K162" i="35"/>
  <c r="T162" i="6" s="1"/>
  <c r="D162" i="35"/>
  <c r="C162" i="35"/>
  <c r="K161" i="35"/>
  <c r="T161" i="6" s="1"/>
  <c r="D161" i="35"/>
  <c r="C161" i="35"/>
  <c r="K160" i="35"/>
  <c r="T160" i="6" s="1"/>
  <c r="D160" i="35"/>
  <c r="C160" i="35"/>
  <c r="K159" i="35"/>
  <c r="T159" i="6" s="1"/>
  <c r="D159" i="35"/>
  <c r="C159" i="35"/>
  <c r="K158" i="35"/>
  <c r="T158" i="6" s="1"/>
  <c r="D158" i="35"/>
  <c r="C158" i="35"/>
  <c r="K157" i="35"/>
  <c r="T157" i="6" s="1"/>
  <c r="D157" i="35"/>
  <c r="C157" i="35"/>
  <c r="K156" i="35"/>
  <c r="T156" i="6" s="1"/>
  <c r="D156" i="35"/>
  <c r="C156" i="35"/>
  <c r="K155" i="35"/>
  <c r="T155" i="6" s="1"/>
  <c r="D155" i="35"/>
  <c r="C155" i="35"/>
  <c r="K154" i="35"/>
  <c r="T154" i="6" s="1"/>
  <c r="D154" i="35"/>
  <c r="C154" i="35"/>
  <c r="K153" i="35"/>
  <c r="T153" i="6" s="1"/>
  <c r="D153" i="35"/>
  <c r="C153" i="35"/>
  <c r="K152" i="35"/>
  <c r="T152" i="6" s="1"/>
  <c r="D152" i="35"/>
  <c r="C152" i="35"/>
  <c r="K151" i="35"/>
  <c r="T151" i="6" s="1"/>
  <c r="D151" i="35"/>
  <c r="C151" i="35"/>
  <c r="K150" i="35"/>
  <c r="T150" i="6" s="1"/>
  <c r="D150" i="35"/>
  <c r="C150" i="35"/>
  <c r="K149" i="35"/>
  <c r="T149" i="6" s="1"/>
  <c r="D149" i="35"/>
  <c r="C149" i="35"/>
  <c r="K148" i="35"/>
  <c r="T148" i="6" s="1"/>
  <c r="D148" i="35"/>
  <c r="C148" i="35"/>
  <c r="K147" i="35"/>
  <c r="T147" i="6" s="1"/>
  <c r="D147" i="35"/>
  <c r="C147" i="35"/>
  <c r="K146" i="35"/>
  <c r="T146" i="6" s="1"/>
  <c r="D146" i="35"/>
  <c r="C146" i="35"/>
  <c r="K145" i="35"/>
  <c r="T145" i="6" s="1"/>
  <c r="D145" i="35"/>
  <c r="C145" i="35"/>
  <c r="K144" i="35"/>
  <c r="T144" i="6" s="1"/>
  <c r="D144" i="35"/>
  <c r="C144" i="35"/>
  <c r="K143" i="35"/>
  <c r="T143" i="6" s="1"/>
  <c r="D143" i="35"/>
  <c r="C143" i="35"/>
  <c r="K142" i="35"/>
  <c r="T142" i="6" s="1"/>
  <c r="D142" i="35"/>
  <c r="C142" i="35"/>
  <c r="K141" i="35"/>
  <c r="T141" i="6" s="1"/>
  <c r="D141" i="35"/>
  <c r="C141" i="35"/>
  <c r="K140" i="35"/>
  <c r="T140" i="6" s="1"/>
  <c r="D140" i="35"/>
  <c r="C140" i="35"/>
  <c r="K139" i="35"/>
  <c r="T139" i="6" s="1"/>
  <c r="D139" i="35"/>
  <c r="C139" i="35"/>
  <c r="K138" i="35"/>
  <c r="T138" i="6" s="1"/>
  <c r="D138" i="35"/>
  <c r="C138" i="35"/>
  <c r="K137" i="35"/>
  <c r="T137" i="6" s="1"/>
  <c r="D137" i="35"/>
  <c r="C137" i="35"/>
  <c r="K136" i="35"/>
  <c r="T136" i="6" s="1"/>
  <c r="D136" i="35"/>
  <c r="C136" i="35"/>
  <c r="K135" i="35"/>
  <c r="T135" i="6" s="1"/>
  <c r="D135" i="35"/>
  <c r="C135" i="35"/>
  <c r="K134" i="35"/>
  <c r="T134" i="6" s="1"/>
  <c r="D134" i="35"/>
  <c r="C134" i="35"/>
  <c r="K133" i="35"/>
  <c r="T133" i="6" s="1"/>
  <c r="D133" i="35"/>
  <c r="C133" i="35"/>
  <c r="K132" i="35"/>
  <c r="T132" i="6" s="1"/>
  <c r="D132" i="35"/>
  <c r="C132" i="35"/>
  <c r="K131" i="35"/>
  <c r="T131" i="6" s="1"/>
  <c r="D131" i="35"/>
  <c r="C131" i="35"/>
  <c r="K130" i="35"/>
  <c r="T130" i="6" s="1"/>
  <c r="D130" i="35"/>
  <c r="C130" i="35"/>
  <c r="K129" i="35"/>
  <c r="T129" i="6" s="1"/>
  <c r="D129" i="35"/>
  <c r="C129" i="35"/>
  <c r="K128" i="35"/>
  <c r="T128" i="6" s="1"/>
  <c r="D128" i="35"/>
  <c r="C128" i="35"/>
  <c r="K127" i="35"/>
  <c r="T127" i="6" s="1"/>
  <c r="D127" i="35"/>
  <c r="C127" i="35"/>
  <c r="K126" i="35"/>
  <c r="T126" i="6" s="1"/>
  <c r="D126" i="35"/>
  <c r="C126" i="35"/>
  <c r="K125" i="35"/>
  <c r="T125" i="6" s="1"/>
  <c r="D125" i="35"/>
  <c r="C125" i="35"/>
  <c r="K124" i="35"/>
  <c r="T124" i="6" s="1"/>
  <c r="D124" i="35"/>
  <c r="C124" i="35"/>
  <c r="K123" i="35"/>
  <c r="T123" i="6" s="1"/>
  <c r="D123" i="35"/>
  <c r="C123" i="35"/>
  <c r="K122" i="35"/>
  <c r="T122" i="6" s="1"/>
  <c r="D122" i="35"/>
  <c r="C122" i="35"/>
  <c r="K121" i="35"/>
  <c r="T121" i="6" s="1"/>
  <c r="D121" i="35"/>
  <c r="C121" i="35"/>
  <c r="K120" i="35"/>
  <c r="T120" i="6" s="1"/>
  <c r="D120" i="35"/>
  <c r="C120" i="35"/>
  <c r="K119" i="35"/>
  <c r="T119" i="6" s="1"/>
  <c r="D119" i="35"/>
  <c r="C119" i="35"/>
  <c r="K118" i="35"/>
  <c r="T118" i="6" s="1"/>
  <c r="D118" i="35"/>
  <c r="C118" i="35"/>
  <c r="K117" i="35"/>
  <c r="T117" i="6" s="1"/>
  <c r="D117" i="35"/>
  <c r="C117" i="35"/>
  <c r="K116" i="35"/>
  <c r="T116" i="6" s="1"/>
  <c r="D116" i="35"/>
  <c r="C116" i="35"/>
  <c r="K115" i="35"/>
  <c r="T115" i="6" s="1"/>
  <c r="D115" i="35"/>
  <c r="C115" i="35"/>
  <c r="K114" i="35"/>
  <c r="T114" i="6" s="1"/>
  <c r="D114" i="35"/>
  <c r="C114" i="35"/>
  <c r="K113" i="35"/>
  <c r="T113" i="6" s="1"/>
  <c r="D113" i="35"/>
  <c r="C113" i="35"/>
  <c r="K112" i="35"/>
  <c r="T112" i="6" s="1"/>
  <c r="D112" i="35"/>
  <c r="C112" i="35"/>
  <c r="K111" i="35"/>
  <c r="T111" i="6" s="1"/>
  <c r="D111" i="35"/>
  <c r="C111" i="35"/>
  <c r="K110" i="35"/>
  <c r="T110" i="6" s="1"/>
  <c r="D110" i="35"/>
  <c r="C110" i="35"/>
  <c r="K109" i="35"/>
  <c r="T109" i="6" s="1"/>
  <c r="D109" i="35"/>
  <c r="C109" i="35"/>
  <c r="K108" i="35"/>
  <c r="T108" i="6" s="1"/>
  <c r="D108" i="35"/>
  <c r="C108" i="35"/>
  <c r="K107" i="35"/>
  <c r="T107" i="6" s="1"/>
  <c r="D107" i="35"/>
  <c r="C107" i="35"/>
  <c r="K106" i="35"/>
  <c r="T106" i="6" s="1"/>
  <c r="D106" i="35"/>
  <c r="C106" i="35"/>
  <c r="K105" i="35"/>
  <c r="T105" i="6" s="1"/>
  <c r="D105" i="35"/>
  <c r="C105" i="35"/>
  <c r="K104" i="35"/>
  <c r="T104" i="6" s="1"/>
  <c r="D104" i="35"/>
  <c r="C104" i="35"/>
  <c r="K103" i="35"/>
  <c r="T103" i="6" s="1"/>
  <c r="D103" i="35"/>
  <c r="C103" i="35"/>
  <c r="K102" i="35"/>
  <c r="T102" i="6" s="1"/>
  <c r="D102" i="35"/>
  <c r="C102" i="35"/>
  <c r="K101" i="35"/>
  <c r="T101" i="6" s="1"/>
  <c r="D101" i="35"/>
  <c r="C101" i="35"/>
  <c r="K100" i="35"/>
  <c r="T100" i="6" s="1"/>
  <c r="D100" i="35"/>
  <c r="C100" i="35"/>
  <c r="K99" i="35"/>
  <c r="T99" i="6" s="1"/>
  <c r="D99" i="35"/>
  <c r="C99" i="35"/>
  <c r="K98" i="35"/>
  <c r="T98" i="6" s="1"/>
  <c r="D98" i="35"/>
  <c r="C98" i="35"/>
  <c r="K97" i="35"/>
  <c r="T97" i="6" s="1"/>
  <c r="D97" i="35"/>
  <c r="C97" i="35"/>
  <c r="K96" i="35"/>
  <c r="T96" i="6" s="1"/>
  <c r="D96" i="35"/>
  <c r="C96" i="35"/>
  <c r="K95" i="35"/>
  <c r="T95" i="6" s="1"/>
  <c r="D95" i="35"/>
  <c r="C95" i="35"/>
  <c r="K94" i="35"/>
  <c r="T94" i="6" s="1"/>
  <c r="D94" i="35"/>
  <c r="C94" i="35"/>
  <c r="K93" i="35"/>
  <c r="T93" i="6" s="1"/>
  <c r="D93" i="35"/>
  <c r="C93" i="35"/>
  <c r="K92" i="35"/>
  <c r="T92" i="6" s="1"/>
  <c r="D92" i="35"/>
  <c r="C92" i="35"/>
  <c r="K91" i="35"/>
  <c r="T91" i="6" s="1"/>
  <c r="D91" i="35"/>
  <c r="C91" i="35"/>
  <c r="K90" i="35"/>
  <c r="T90" i="6" s="1"/>
  <c r="D90" i="35"/>
  <c r="C90" i="35"/>
  <c r="K89" i="35"/>
  <c r="T89" i="6" s="1"/>
  <c r="D89" i="35"/>
  <c r="C89" i="35"/>
  <c r="K88" i="35"/>
  <c r="T88" i="6" s="1"/>
  <c r="D88" i="35"/>
  <c r="C88" i="35"/>
  <c r="K87" i="35"/>
  <c r="T87" i="6" s="1"/>
  <c r="D87" i="35"/>
  <c r="C87" i="35"/>
  <c r="K86" i="35"/>
  <c r="T86" i="6" s="1"/>
  <c r="D86" i="35"/>
  <c r="C86" i="35"/>
  <c r="K85" i="35"/>
  <c r="T85" i="6" s="1"/>
  <c r="D85" i="35"/>
  <c r="C85" i="35"/>
  <c r="K84" i="35"/>
  <c r="T84" i="6" s="1"/>
  <c r="D84" i="35"/>
  <c r="C84" i="35"/>
  <c r="K83" i="35"/>
  <c r="T83" i="6" s="1"/>
  <c r="D83" i="35"/>
  <c r="C83" i="35"/>
  <c r="K82" i="35"/>
  <c r="T82" i="6" s="1"/>
  <c r="D82" i="35"/>
  <c r="C82" i="35"/>
  <c r="K81" i="35"/>
  <c r="T81" i="6" s="1"/>
  <c r="D81" i="35"/>
  <c r="C81" i="35"/>
  <c r="K80" i="35"/>
  <c r="T80" i="6" s="1"/>
  <c r="D80" i="35"/>
  <c r="C80" i="35"/>
  <c r="K79" i="35"/>
  <c r="T79" i="6" s="1"/>
  <c r="D79" i="35"/>
  <c r="C79" i="35"/>
  <c r="K78" i="35"/>
  <c r="T78" i="6" s="1"/>
  <c r="D78" i="35"/>
  <c r="C78" i="35"/>
  <c r="K77" i="35"/>
  <c r="T77" i="6" s="1"/>
  <c r="D77" i="35"/>
  <c r="C77" i="35"/>
  <c r="K76" i="35"/>
  <c r="T76" i="6" s="1"/>
  <c r="D76" i="35"/>
  <c r="C76" i="35"/>
  <c r="K75" i="35"/>
  <c r="T75" i="6" s="1"/>
  <c r="D75" i="35"/>
  <c r="C75" i="35"/>
  <c r="K74" i="35"/>
  <c r="T74" i="6" s="1"/>
  <c r="D74" i="35"/>
  <c r="C74" i="35"/>
  <c r="K73" i="35"/>
  <c r="T73" i="6" s="1"/>
  <c r="D73" i="35"/>
  <c r="C73" i="35"/>
  <c r="K72" i="35"/>
  <c r="T72" i="6" s="1"/>
  <c r="D72" i="35"/>
  <c r="C72" i="35"/>
  <c r="K71" i="35"/>
  <c r="T71" i="6" s="1"/>
  <c r="D71" i="35"/>
  <c r="C71" i="35"/>
  <c r="K70" i="35"/>
  <c r="T70" i="6" s="1"/>
  <c r="D70" i="35"/>
  <c r="C70" i="35"/>
  <c r="K69" i="35"/>
  <c r="T69" i="6" s="1"/>
  <c r="D69" i="35"/>
  <c r="C69" i="35"/>
  <c r="K68" i="35"/>
  <c r="T68" i="6" s="1"/>
  <c r="D68" i="35"/>
  <c r="C68" i="35"/>
  <c r="K67" i="35"/>
  <c r="T67" i="6" s="1"/>
  <c r="D67" i="35"/>
  <c r="C67" i="35"/>
  <c r="K66" i="35"/>
  <c r="T66" i="6" s="1"/>
  <c r="D66" i="35"/>
  <c r="C66" i="35"/>
  <c r="K65" i="35"/>
  <c r="T65" i="6" s="1"/>
  <c r="D65" i="35"/>
  <c r="C65" i="35"/>
  <c r="K64" i="35"/>
  <c r="T64" i="6" s="1"/>
  <c r="D64" i="35"/>
  <c r="C64" i="35"/>
  <c r="K63" i="35"/>
  <c r="T63" i="6" s="1"/>
  <c r="D63" i="35"/>
  <c r="C63" i="35"/>
  <c r="K62" i="35"/>
  <c r="T62" i="6" s="1"/>
  <c r="D62" i="35"/>
  <c r="C62" i="35"/>
  <c r="K61" i="35"/>
  <c r="T61" i="6" s="1"/>
  <c r="D61" i="35"/>
  <c r="C61" i="35"/>
  <c r="K60" i="35"/>
  <c r="T60" i="6" s="1"/>
  <c r="D60" i="35"/>
  <c r="C60" i="35"/>
  <c r="K59" i="35"/>
  <c r="T59" i="6" s="1"/>
  <c r="D59" i="35"/>
  <c r="C59" i="35"/>
  <c r="K58" i="35"/>
  <c r="T58" i="6" s="1"/>
  <c r="D58" i="35"/>
  <c r="C58" i="35"/>
  <c r="K57" i="35"/>
  <c r="T57" i="6" s="1"/>
  <c r="D57" i="35"/>
  <c r="C57" i="35"/>
  <c r="K56" i="35"/>
  <c r="T56" i="6" s="1"/>
  <c r="D56" i="35"/>
  <c r="C56" i="35"/>
  <c r="K55" i="35"/>
  <c r="T55" i="6" s="1"/>
  <c r="D55" i="35"/>
  <c r="C55" i="35"/>
  <c r="K54" i="35"/>
  <c r="T54" i="6" s="1"/>
  <c r="D54" i="35"/>
  <c r="C54" i="35"/>
  <c r="K53" i="35"/>
  <c r="T53" i="6" s="1"/>
  <c r="D53" i="35"/>
  <c r="C53" i="35"/>
  <c r="K52" i="35"/>
  <c r="T52" i="6" s="1"/>
  <c r="D52" i="35"/>
  <c r="C52" i="35"/>
  <c r="K51" i="35"/>
  <c r="T51" i="6" s="1"/>
  <c r="D51" i="35"/>
  <c r="C51" i="35"/>
  <c r="K50" i="35"/>
  <c r="T50" i="6" s="1"/>
  <c r="D50" i="35"/>
  <c r="C50" i="35"/>
  <c r="K49" i="35"/>
  <c r="T49" i="6" s="1"/>
  <c r="D49" i="35"/>
  <c r="C49" i="35"/>
  <c r="K48" i="35"/>
  <c r="T48" i="6" s="1"/>
  <c r="D48" i="35"/>
  <c r="C48" i="35"/>
  <c r="K47" i="35"/>
  <c r="T47" i="6" s="1"/>
  <c r="D47" i="35"/>
  <c r="C47" i="35"/>
  <c r="K46" i="35"/>
  <c r="T46" i="6" s="1"/>
  <c r="D46" i="35"/>
  <c r="C46" i="35"/>
  <c r="K45" i="35"/>
  <c r="T45" i="6" s="1"/>
  <c r="D45" i="35"/>
  <c r="C45" i="35"/>
  <c r="K44" i="35"/>
  <c r="T44" i="6" s="1"/>
  <c r="D44" i="35"/>
  <c r="C44" i="35"/>
  <c r="K43" i="35"/>
  <c r="T43" i="6" s="1"/>
  <c r="D43" i="35"/>
  <c r="C43" i="35"/>
  <c r="K42" i="35"/>
  <c r="T42" i="6" s="1"/>
  <c r="D42" i="35"/>
  <c r="C42" i="35"/>
  <c r="K41" i="35"/>
  <c r="T41" i="6" s="1"/>
  <c r="D41" i="35"/>
  <c r="C41" i="35"/>
  <c r="K40" i="35"/>
  <c r="T40" i="6" s="1"/>
  <c r="D40" i="35"/>
  <c r="C40" i="35"/>
  <c r="K39" i="35"/>
  <c r="T39" i="6" s="1"/>
  <c r="D39" i="35"/>
  <c r="C39" i="35"/>
  <c r="K38" i="35"/>
  <c r="T38" i="6" s="1"/>
  <c r="D38" i="35"/>
  <c r="C38" i="35"/>
  <c r="K37" i="35"/>
  <c r="T37" i="6" s="1"/>
  <c r="D37" i="35"/>
  <c r="C37" i="35"/>
  <c r="K36" i="35"/>
  <c r="T36" i="6" s="1"/>
  <c r="D36" i="35"/>
  <c r="C36" i="35"/>
  <c r="K35" i="35"/>
  <c r="T35" i="6" s="1"/>
  <c r="D35" i="35"/>
  <c r="C35" i="35"/>
  <c r="K34" i="35"/>
  <c r="T34" i="6" s="1"/>
  <c r="D34" i="35"/>
  <c r="C34" i="35"/>
  <c r="K33" i="35"/>
  <c r="T33" i="6" s="1"/>
  <c r="D33" i="35"/>
  <c r="C33" i="35"/>
  <c r="K32" i="35"/>
  <c r="T32" i="6" s="1"/>
  <c r="D32" i="35"/>
  <c r="C32" i="35"/>
  <c r="K31" i="35"/>
  <c r="T31" i="6" s="1"/>
  <c r="D31" i="35"/>
  <c r="C31" i="35"/>
  <c r="K30" i="35"/>
  <c r="T30" i="6" s="1"/>
  <c r="D30" i="35"/>
  <c r="C30" i="35"/>
  <c r="K29" i="35"/>
  <c r="T29" i="6" s="1"/>
  <c r="D29" i="35"/>
  <c r="C29" i="35"/>
  <c r="K28" i="35"/>
  <c r="T28" i="6" s="1"/>
  <c r="D28" i="35"/>
  <c r="C28" i="35"/>
  <c r="K27" i="35"/>
  <c r="T27" i="6" s="1"/>
  <c r="D27" i="35"/>
  <c r="C27" i="35"/>
  <c r="K26" i="35"/>
  <c r="T26" i="6" s="1"/>
  <c r="D26" i="35"/>
  <c r="C26" i="35"/>
  <c r="K25" i="35"/>
  <c r="T25" i="6" s="1"/>
  <c r="D25" i="35"/>
  <c r="C25" i="35"/>
  <c r="K24" i="35"/>
  <c r="T24" i="6" s="1"/>
  <c r="D24" i="35"/>
  <c r="C24" i="35"/>
  <c r="K23" i="35"/>
  <c r="T23" i="6" s="1"/>
  <c r="D23" i="35"/>
  <c r="C23" i="35"/>
  <c r="K22" i="35"/>
  <c r="T22" i="6" s="1"/>
  <c r="D22" i="35"/>
  <c r="C22" i="35"/>
  <c r="K21" i="35"/>
  <c r="T21" i="6" s="1"/>
  <c r="D21" i="35"/>
  <c r="C21" i="35"/>
  <c r="K20" i="35"/>
  <c r="T20" i="6" s="1"/>
  <c r="D20" i="35"/>
  <c r="C20" i="35"/>
  <c r="K19" i="35"/>
  <c r="T19" i="6" s="1"/>
  <c r="D19" i="35"/>
  <c r="C19" i="35"/>
  <c r="K18" i="35"/>
  <c r="T18" i="6" s="1"/>
  <c r="D18" i="35"/>
  <c r="C18" i="35"/>
  <c r="K17" i="35"/>
  <c r="T17" i="6" s="1"/>
  <c r="D17" i="35"/>
  <c r="C17" i="35"/>
  <c r="K16" i="35"/>
  <c r="T16" i="6" s="1"/>
  <c r="D16" i="35"/>
  <c r="C16" i="35"/>
  <c r="K15" i="35"/>
  <c r="T15" i="6" s="1"/>
  <c r="D15" i="35"/>
  <c r="C15" i="35"/>
  <c r="B15" i="35"/>
  <c r="K14" i="35"/>
  <c r="T14" i="6" s="1"/>
  <c r="D14" i="35"/>
  <c r="C14" i="35"/>
  <c r="B14" i="35"/>
  <c r="K13" i="35"/>
  <c r="T13" i="6" s="1"/>
  <c r="D13" i="35"/>
  <c r="C13" i="35"/>
  <c r="B13" i="35"/>
  <c r="K12" i="35"/>
  <c r="T12" i="6" s="1"/>
  <c r="D12" i="35"/>
  <c r="C12" i="35"/>
  <c r="B12" i="35"/>
  <c r="K11" i="35"/>
  <c r="T11" i="6" s="1"/>
  <c r="D11" i="35"/>
  <c r="C11" i="35"/>
  <c r="B11" i="35"/>
  <c r="K10" i="35"/>
  <c r="T10" i="6" s="1"/>
  <c r="D10" i="35"/>
  <c r="C10" i="35"/>
  <c r="B10" i="35"/>
  <c r="B6" i="35"/>
  <c r="K209" i="34"/>
  <c r="R209" i="6" s="1"/>
  <c r="D209" i="34"/>
  <c r="C209" i="34"/>
  <c r="K208" i="34"/>
  <c r="R208" i="6" s="1"/>
  <c r="D208" i="34"/>
  <c r="C208" i="34"/>
  <c r="K207" i="34"/>
  <c r="R207" i="6" s="1"/>
  <c r="D207" i="34"/>
  <c r="C207" i="34"/>
  <c r="K206" i="34"/>
  <c r="R206" i="6" s="1"/>
  <c r="D206" i="34"/>
  <c r="C206" i="34"/>
  <c r="K205" i="34"/>
  <c r="R205" i="6" s="1"/>
  <c r="D205" i="34"/>
  <c r="C205" i="34"/>
  <c r="K204" i="34"/>
  <c r="R204" i="6" s="1"/>
  <c r="D204" i="34"/>
  <c r="C204" i="34"/>
  <c r="K203" i="34"/>
  <c r="R203" i="6" s="1"/>
  <c r="D203" i="34"/>
  <c r="C203" i="34"/>
  <c r="K202" i="34"/>
  <c r="R202" i="6" s="1"/>
  <c r="D202" i="34"/>
  <c r="C202" i="34"/>
  <c r="K201" i="34"/>
  <c r="R201" i="6" s="1"/>
  <c r="D201" i="34"/>
  <c r="C201" i="34"/>
  <c r="K200" i="34"/>
  <c r="R200" i="6" s="1"/>
  <c r="D200" i="34"/>
  <c r="C200" i="34"/>
  <c r="K199" i="34"/>
  <c r="R199" i="6" s="1"/>
  <c r="D199" i="34"/>
  <c r="C199" i="34"/>
  <c r="K198" i="34"/>
  <c r="R198" i="6" s="1"/>
  <c r="D198" i="34"/>
  <c r="C198" i="34"/>
  <c r="K197" i="34"/>
  <c r="R197" i="6" s="1"/>
  <c r="D197" i="34"/>
  <c r="C197" i="34"/>
  <c r="K196" i="34"/>
  <c r="R196" i="6" s="1"/>
  <c r="D196" i="34"/>
  <c r="C196" i="34"/>
  <c r="K195" i="34"/>
  <c r="R195" i="6" s="1"/>
  <c r="D195" i="34"/>
  <c r="C195" i="34"/>
  <c r="K194" i="34"/>
  <c r="R194" i="6" s="1"/>
  <c r="D194" i="34"/>
  <c r="C194" i="34"/>
  <c r="K193" i="34"/>
  <c r="R193" i="6" s="1"/>
  <c r="D193" i="34"/>
  <c r="C193" i="34"/>
  <c r="K192" i="34"/>
  <c r="R192" i="6" s="1"/>
  <c r="D192" i="34"/>
  <c r="C192" i="34"/>
  <c r="K191" i="34"/>
  <c r="R191" i="6" s="1"/>
  <c r="D191" i="34"/>
  <c r="C191" i="34"/>
  <c r="K190" i="34"/>
  <c r="R190" i="6" s="1"/>
  <c r="D190" i="34"/>
  <c r="C190" i="34"/>
  <c r="K189" i="34"/>
  <c r="R189" i="6" s="1"/>
  <c r="D189" i="34"/>
  <c r="C189" i="34"/>
  <c r="K188" i="34"/>
  <c r="R188" i="6" s="1"/>
  <c r="D188" i="34"/>
  <c r="C188" i="34"/>
  <c r="K187" i="34"/>
  <c r="R187" i="6" s="1"/>
  <c r="D187" i="34"/>
  <c r="C187" i="34"/>
  <c r="K186" i="34"/>
  <c r="R186" i="6" s="1"/>
  <c r="D186" i="34"/>
  <c r="C186" i="34"/>
  <c r="K185" i="34"/>
  <c r="R185" i="6" s="1"/>
  <c r="D185" i="34"/>
  <c r="C185" i="34"/>
  <c r="K184" i="34"/>
  <c r="R184" i="6" s="1"/>
  <c r="D184" i="34"/>
  <c r="C184" i="34"/>
  <c r="K183" i="34"/>
  <c r="R183" i="6" s="1"/>
  <c r="D183" i="34"/>
  <c r="C183" i="34"/>
  <c r="K182" i="34"/>
  <c r="R182" i="6" s="1"/>
  <c r="D182" i="34"/>
  <c r="C182" i="34"/>
  <c r="K181" i="34"/>
  <c r="R181" i="6" s="1"/>
  <c r="D181" i="34"/>
  <c r="C181" i="34"/>
  <c r="K180" i="34"/>
  <c r="R180" i="6" s="1"/>
  <c r="D180" i="34"/>
  <c r="C180" i="34"/>
  <c r="K179" i="34"/>
  <c r="R179" i="6" s="1"/>
  <c r="D179" i="34"/>
  <c r="C179" i="34"/>
  <c r="K178" i="34"/>
  <c r="R178" i="6" s="1"/>
  <c r="D178" i="34"/>
  <c r="C178" i="34"/>
  <c r="K177" i="34"/>
  <c r="R177" i="6" s="1"/>
  <c r="D177" i="34"/>
  <c r="C177" i="34"/>
  <c r="K176" i="34"/>
  <c r="R176" i="6" s="1"/>
  <c r="D176" i="34"/>
  <c r="C176" i="34"/>
  <c r="K175" i="34"/>
  <c r="R175" i="6" s="1"/>
  <c r="D175" i="34"/>
  <c r="C175" i="34"/>
  <c r="K174" i="34"/>
  <c r="R174" i="6" s="1"/>
  <c r="D174" i="34"/>
  <c r="C174" i="34"/>
  <c r="K173" i="34"/>
  <c r="R173" i="6" s="1"/>
  <c r="D173" i="34"/>
  <c r="C173" i="34"/>
  <c r="K172" i="34"/>
  <c r="R172" i="6" s="1"/>
  <c r="D172" i="34"/>
  <c r="C172" i="34"/>
  <c r="K171" i="34"/>
  <c r="R171" i="6" s="1"/>
  <c r="D171" i="34"/>
  <c r="C171" i="34"/>
  <c r="K170" i="34"/>
  <c r="R170" i="6" s="1"/>
  <c r="D170" i="34"/>
  <c r="C170" i="34"/>
  <c r="K169" i="34"/>
  <c r="R169" i="6" s="1"/>
  <c r="D169" i="34"/>
  <c r="C169" i="34"/>
  <c r="K168" i="34"/>
  <c r="R168" i="6" s="1"/>
  <c r="D168" i="34"/>
  <c r="C168" i="34"/>
  <c r="K167" i="34"/>
  <c r="R167" i="6" s="1"/>
  <c r="D167" i="34"/>
  <c r="C167" i="34"/>
  <c r="K166" i="34"/>
  <c r="R166" i="6" s="1"/>
  <c r="D166" i="34"/>
  <c r="C166" i="34"/>
  <c r="K165" i="34"/>
  <c r="R165" i="6" s="1"/>
  <c r="D165" i="34"/>
  <c r="C165" i="34"/>
  <c r="K164" i="34"/>
  <c r="R164" i="6" s="1"/>
  <c r="D164" i="34"/>
  <c r="C164" i="34"/>
  <c r="K163" i="34"/>
  <c r="R163" i="6" s="1"/>
  <c r="D163" i="34"/>
  <c r="C163" i="34"/>
  <c r="K162" i="34"/>
  <c r="R162" i="6" s="1"/>
  <c r="D162" i="34"/>
  <c r="C162" i="34"/>
  <c r="K161" i="34"/>
  <c r="R161" i="6" s="1"/>
  <c r="D161" i="34"/>
  <c r="C161" i="34"/>
  <c r="K160" i="34"/>
  <c r="R160" i="6" s="1"/>
  <c r="D160" i="34"/>
  <c r="C160" i="34"/>
  <c r="K159" i="34"/>
  <c r="R159" i="6" s="1"/>
  <c r="D159" i="34"/>
  <c r="C159" i="34"/>
  <c r="K158" i="34"/>
  <c r="R158" i="6" s="1"/>
  <c r="D158" i="34"/>
  <c r="C158" i="34"/>
  <c r="K157" i="34"/>
  <c r="R157" i="6" s="1"/>
  <c r="D157" i="34"/>
  <c r="C157" i="34"/>
  <c r="K156" i="34"/>
  <c r="R156" i="6" s="1"/>
  <c r="D156" i="34"/>
  <c r="C156" i="34"/>
  <c r="K155" i="34"/>
  <c r="R155" i="6" s="1"/>
  <c r="D155" i="34"/>
  <c r="C155" i="34"/>
  <c r="K154" i="34"/>
  <c r="R154" i="6" s="1"/>
  <c r="D154" i="34"/>
  <c r="C154" i="34"/>
  <c r="K153" i="34"/>
  <c r="R153" i="6" s="1"/>
  <c r="D153" i="34"/>
  <c r="C153" i="34"/>
  <c r="K152" i="34"/>
  <c r="R152" i="6" s="1"/>
  <c r="D152" i="34"/>
  <c r="C152" i="34"/>
  <c r="K151" i="34"/>
  <c r="R151" i="6" s="1"/>
  <c r="D151" i="34"/>
  <c r="C151" i="34"/>
  <c r="K150" i="34"/>
  <c r="R150" i="6" s="1"/>
  <c r="D150" i="34"/>
  <c r="C150" i="34"/>
  <c r="K149" i="34"/>
  <c r="R149" i="6" s="1"/>
  <c r="D149" i="34"/>
  <c r="C149" i="34"/>
  <c r="K148" i="34"/>
  <c r="R148" i="6" s="1"/>
  <c r="D148" i="34"/>
  <c r="C148" i="34"/>
  <c r="K147" i="34"/>
  <c r="R147" i="6" s="1"/>
  <c r="D147" i="34"/>
  <c r="C147" i="34"/>
  <c r="K146" i="34"/>
  <c r="R146" i="6" s="1"/>
  <c r="D146" i="34"/>
  <c r="C146" i="34"/>
  <c r="K145" i="34"/>
  <c r="R145" i="6" s="1"/>
  <c r="D145" i="34"/>
  <c r="C145" i="34"/>
  <c r="K144" i="34"/>
  <c r="R144" i="6" s="1"/>
  <c r="D144" i="34"/>
  <c r="C144" i="34"/>
  <c r="K143" i="34"/>
  <c r="R143" i="6" s="1"/>
  <c r="D143" i="34"/>
  <c r="C143" i="34"/>
  <c r="K142" i="34"/>
  <c r="R142" i="6" s="1"/>
  <c r="D142" i="34"/>
  <c r="C142" i="34"/>
  <c r="K141" i="34"/>
  <c r="R141" i="6" s="1"/>
  <c r="D141" i="34"/>
  <c r="C141" i="34"/>
  <c r="K140" i="34"/>
  <c r="R140" i="6" s="1"/>
  <c r="D140" i="34"/>
  <c r="C140" i="34"/>
  <c r="K139" i="34"/>
  <c r="R139" i="6" s="1"/>
  <c r="D139" i="34"/>
  <c r="C139" i="34"/>
  <c r="K138" i="34"/>
  <c r="R138" i="6" s="1"/>
  <c r="D138" i="34"/>
  <c r="C138" i="34"/>
  <c r="K137" i="34"/>
  <c r="R137" i="6" s="1"/>
  <c r="D137" i="34"/>
  <c r="C137" i="34"/>
  <c r="K136" i="34"/>
  <c r="R136" i="6" s="1"/>
  <c r="D136" i="34"/>
  <c r="C136" i="34"/>
  <c r="K135" i="34"/>
  <c r="R135" i="6" s="1"/>
  <c r="D135" i="34"/>
  <c r="C135" i="34"/>
  <c r="K134" i="34"/>
  <c r="R134" i="6" s="1"/>
  <c r="D134" i="34"/>
  <c r="C134" i="34"/>
  <c r="K133" i="34"/>
  <c r="R133" i="6" s="1"/>
  <c r="D133" i="34"/>
  <c r="C133" i="34"/>
  <c r="K132" i="34"/>
  <c r="R132" i="6" s="1"/>
  <c r="D132" i="34"/>
  <c r="C132" i="34"/>
  <c r="K131" i="34"/>
  <c r="R131" i="6" s="1"/>
  <c r="D131" i="34"/>
  <c r="C131" i="34"/>
  <c r="K130" i="34"/>
  <c r="R130" i="6" s="1"/>
  <c r="D130" i="34"/>
  <c r="C130" i="34"/>
  <c r="K129" i="34"/>
  <c r="R129" i="6" s="1"/>
  <c r="D129" i="34"/>
  <c r="C129" i="34"/>
  <c r="K128" i="34"/>
  <c r="R128" i="6" s="1"/>
  <c r="D128" i="34"/>
  <c r="C128" i="34"/>
  <c r="K127" i="34"/>
  <c r="R127" i="6" s="1"/>
  <c r="D127" i="34"/>
  <c r="C127" i="34"/>
  <c r="K126" i="34"/>
  <c r="R126" i="6" s="1"/>
  <c r="D126" i="34"/>
  <c r="C126" i="34"/>
  <c r="K125" i="34"/>
  <c r="R125" i="6" s="1"/>
  <c r="D125" i="34"/>
  <c r="C125" i="34"/>
  <c r="K124" i="34"/>
  <c r="R124" i="6" s="1"/>
  <c r="D124" i="34"/>
  <c r="C124" i="34"/>
  <c r="K123" i="34"/>
  <c r="R123" i="6" s="1"/>
  <c r="D123" i="34"/>
  <c r="C123" i="34"/>
  <c r="K122" i="34"/>
  <c r="R122" i="6" s="1"/>
  <c r="D122" i="34"/>
  <c r="C122" i="34"/>
  <c r="K121" i="34"/>
  <c r="R121" i="6" s="1"/>
  <c r="D121" i="34"/>
  <c r="C121" i="34"/>
  <c r="K120" i="34"/>
  <c r="R120" i="6" s="1"/>
  <c r="D120" i="34"/>
  <c r="C120" i="34"/>
  <c r="K119" i="34"/>
  <c r="R119" i="6" s="1"/>
  <c r="D119" i="34"/>
  <c r="C119" i="34"/>
  <c r="K118" i="34"/>
  <c r="R118" i="6" s="1"/>
  <c r="D118" i="34"/>
  <c r="C118" i="34"/>
  <c r="K117" i="34"/>
  <c r="R117" i="6" s="1"/>
  <c r="D117" i="34"/>
  <c r="C117" i="34"/>
  <c r="K116" i="34"/>
  <c r="R116" i="6" s="1"/>
  <c r="D116" i="34"/>
  <c r="C116" i="34"/>
  <c r="K115" i="34"/>
  <c r="R115" i="6" s="1"/>
  <c r="D115" i="34"/>
  <c r="C115" i="34"/>
  <c r="K114" i="34"/>
  <c r="R114" i="6" s="1"/>
  <c r="D114" i="34"/>
  <c r="C114" i="34"/>
  <c r="K113" i="34"/>
  <c r="R113" i="6" s="1"/>
  <c r="D113" i="34"/>
  <c r="C113" i="34"/>
  <c r="K112" i="34"/>
  <c r="R112" i="6" s="1"/>
  <c r="D112" i="34"/>
  <c r="C112" i="34"/>
  <c r="K111" i="34"/>
  <c r="R111" i="6" s="1"/>
  <c r="D111" i="34"/>
  <c r="C111" i="34"/>
  <c r="K110" i="34"/>
  <c r="R110" i="6" s="1"/>
  <c r="D110" i="34"/>
  <c r="C110" i="34"/>
  <c r="K109" i="34"/>
  <c r="R109" i="6" s="1"/>
  <c r="D109" i="34"/>
  <c r="C109" i="34"/>
  <c r="K108" i="34"/>
  <c r="R108" i="6" s="1"/>
  <c r="D108" i="34"/>
  <c r="C108" i="34"/>
  <c r="K107" i="34"/>
  <c r="R107" i="6" s="1"/>
  <c r="D107" i="34"/>
  <c r="C107" i="34"/>
  <c r="K106" i="34"/>
  <c r="R106" i="6" s="1"/>
  <c r="D106" i="34"/>
  <c r="C106" i="34"/>
  <c r="K105" i="34"/>
  <c r="R105" i="6" s="1"/>
  <c r="D105" i="34"/>
  <c r="C105" i="34"/>
  <c r="K104" i="34"/>
  <c r="R104" i="6" s="1"/>
  <c r="D104" i="34"/>
  <c r="C104" i="34"/>
  <c r="K103" i="34"/>
  <c r="R103" i="6" s="1"/>
  <c r="D103" i="34"/>
  <c r="C103" i="34"/>
  <c r="K102" i="34"/>
  <c r="R102" i="6" s="1"/>
  <c r="D102" i="34"/>
  <c r="C102" i="34"/>
  <c r="K101" i="34"/>
  <c r="R101" i="6" s="1"/>
  <c r="D101" i="34"/>
  <c r="C101" i="34"/>
  <c r="K100" i="34"/>
  <c r="R100" i="6" s="1"/>
  <c r="D100" i="34"/>
  <c r="C100" i="34"/>
  <c r="K99" i="34"/>
  <c r="R99" i="6" s="1"/>
  <c r="D99" i="34"/>
  <c r="C99" i="34"/>
  <c r="K98" i="34"/>
  <c r="R98" i="6" s="1"/>
  <c r="D98" i="34"/>
  <c r="C98" i="34"/>
  <c r="K97" i="34"/>
  <c r="R97" i="6" s="1"/>
  <c r="D97" i="34"/>
  <c r="C97" i="34"/>
  <c r="K96" i="34"/>
  <c r="R96" i="6" s="1"/>
  <c r="D96" i="34"/>
  <c r="C96" i="34"/>
  <c r="K95" i="34"/>
  <c r="R95" i="6" s="1"/>
  <c r="D95" i="34"/>
  <c r="C95" i="34"/>
  <c r="K94" i="34"/>
  <c r="R94" i="6" s="1"/>
  <c r="D94" i="34"/>
  <c r="C94" i="34"/>
  <c r="K93" i="34"/>
  <c r="R93" i="6" s="1"/>
  <c r="D93" i="34"/>
  <c r="C93" i="34"/>
  <c r="K92" i="34"/>
  <c r="R92" i="6" s="1"/>
  <c r="D92" i="34"/>
  <c r="C92" i="34"/>
  <c r="K91" i="34"/>
  <c r="R91" i="6" s="1"/>
  <c r="D91" i="34"/>
  <c r="C91" i="34"/>
  <c r="K90" i="34"/>
  <c r="R90" i="6" s="1"/>
  <c r="D90" i="34"/>
  <c r="C90" i="34"/>
  <c r="K89" i="34"/>
  <c r="R89" i="6" s="1"/>
  <c r="D89" i="34"/>
  <c r="C89" i="34"/>
  <c r="K88" i="34"/>
  <c r="R88" i="6" s="1"/>
  <c r="D88" i="34"/>
  <c r="C88" i="34"/>
  <c r="K87" i="34"/>
  <c r="R87" i="6" s="1"/>
  <c r="D87" i="34"/>
  <c r="C87" i="34"/>
  <c r="K86" i="34"/>
  <c r="R86" i="6" s="1"/>
  <c r="D86" i="34"/>
  <c r="C86" i="34"/>
  <c r="K85" i="34"/>
  <c r="R85" i="6" s="1"/>
  <c r="D85" i="34"/>
  <c r="C85" i="34"/>
  <c r="K84" i="34"/>
  <c r="R84" i="6" s="1"/>
  <c r="D84" i="34"/>
  <c r="C84" i="34"/>
  <c r="K83" i="34"/>
  <c r="R83" i="6" s="1"/>
  <c r="D83" i="34"/>
  <c r="C83" i="34"/>
  <c r="K82" i="34"/>
  <c r="R82" i="6" s="1"/>
  <c r="D82" i="34"/>
  <c r="C82" i="34"/>
  <c r="K81" i="34"/>
  <c r="R81" i="6" s="1"/>
  <c r="D81" i="34"/>
  <c r="C81" i="34"/>
  <c r="K80" i="34"/>
  <c r="R80" i="6" s="1"/>
  <c r="D80" i="34"/>
  <c r="C80" i="34"/>
  <c r="K79" i="34"/>
  <c r="R79" i="6" s="1"/>
  <c r="D79" i="34"/>
  <c r="C79" i="34"/>
  <c r="K78" i="34"/>
  <c r="R78" i="6" s="1"/>
  <c r="D78" i="34"/>
  <c r="C78" i="34"/>
  <c r="K77" i="34"/>
  <c r="R77" i="6" s="1"/>
  <c r="D77" i="34"/>
  <c r="C77" i="34"/>
  <c r="K76" i="34"/>
  <c r="R76" i="6" s="1"/>
  <c r="D76" i="34"/>
  <c r="C76" i="34"/>
  <c r="K75" i="34"/>
  <c r="R75" i="6" s="1"/>
  <c r="D75" i="34"/>
  <c r="C75" i="34"/>
  <c r="K74" i="34"/>
  <c r="R74" i="6" s="1"/>
  <c r="D74" i="34"/>
  <c r="C74" i="34"/>
  <c r="K73" i="34"/>
  <c r="R73" i="6" s="1"/>
  <c r="D73" i="34"/>
  <c r="C73" i="34"/>
  <c r="K72" i="34"/>
  <c r="R72" i="6" s="1"/>
  <c r="D72" i="34"/>
  <c r="C72" i="34"/>
  <c r="K71" i="34"/>
  <c r="R71" i="6" s="1"/>
  <c r="D71" i="34"/>
  <c r="C71" i="34"/>
  <c r="K70" i="34"/>
  <c r="R70" i="6" s="1"/>
  <c r="D70" i="34"/>
  <c r="C70" i="34"/>
  <c r="K69" i="34"/>
  <c r="R69" i="6" s="1"/>
  <c r="D69" i="34"/>
  <c r="C69" i="34"/>
  <c r="K68" i="34"/>
  <c r="R68" i="6" s="1"/>
  <c r="D68" i="34"/>
  <c r="C68" i="34"/>
  <c r="K67" i="34"/>
  <c r="R67" i="6" s="1"/>
  <c r="D67" i="34"/>
  <c r="C67" i="34"/>
  <c r="K66" i="34"/>
  <c r="R66" i="6" s="1"/>
  <c r="D66" i="34"/>
  <c r="C66" i="34"/>
  <c r="K65" i="34"/>
  <c r="R65" i="6" s="1"/>
  <c r="D65" i="34"/>
  <c r="C65" i="34"/>
  <c r="K64" i="34"/>
  <c r="R64" i="6" s="1"/>
  <c r="D64" i="34"/>
  <c r="C64" i="34"/>
  <c r="K63" i="34"/>
  <c r="R63" i="6" s="1"/>
  <c r="D63" i="34"/>
  <c r="C63" i="34"/>
  <c r="K62" i="34"/>
  <c r="R62" i="6" s="1"/>
  <c r="D62" i="34"/>
  <c r="C62" i="34"/>
  <c r="K61" i="34"/>
  <c r="R61" i="6" s="1"/>
  <c r="D61" i="34"/>
  <c r="C61" i="34"/>
  <c r="K60" i="34"/>
  <c r="R60" i="6" s="1"/>
  <c r="D60" i="34"/>
  <c r="C60" i="34"/>
  <c r="K59" i="34"/>
  <c r="R59" i="6" s="1"/>
  <c r="D59" i="34"/>
  <c r="C59" i="34"/>
  <c r="K58" i="34"/>
  <c r="R58" i="6" s="1"/>
  <c r="D58" i="34"/>
  <c r="C58" i="34"/>
  <c r="K57" i="34"/>
  <c r="R57" i="6" s="1"/>
  <c r="D57" i="34"/>
  <c r="C57" i="34"/>
  <c r="K56" i="34"/>
  <c r="R56" i="6" s="1"/>
  <c r="D56" i="34"/>
  <c r="C56" i="34"/>
  <c r="K55" i="34"/>
  <c r="R55" i="6" s="1"/>
  <c r="D55" i="34"/>
  <c r="C55" i="34"/>
  <c r="K54" i="34"/>
  <c r="R54" i="6" s="1"/>
  <c r="D54" i="34"/>
  <c r="C54" i="34"/>
  <c r="K53" i="34"/>
  <c r="R53" i="6" s="1"/>
  <c r="D53" i="34"/>
  <c r="C53" i="34"/>
  <c r="K52" i="34"/>
  <c r="R52" i="6" s="1"/>
  <c r="D52" i="34"/>
  <c r="C52" i="34"/>
  <c r="K51" i="34"/>
  <c r="R51" i="6" s="1"/>
  <c r="D51" i="34"/>
  <c r="C51" i="34"/>
  <c r="K50" i="34"/>
  <c r="R50" i="6" s="1"/>
  <c r="D50" i="34"/>
  <c r="C50" i="34"/>
  <c r="K49" i="34"/>
  <c r="R49" i="6" s="1"/>
  <c r="D49" i="34"/>
  <c r="C49" i="34"/>
  <c r="K48" i="34"/>
  <c r="R48" i="6" s="1"/>
  <c r="D48" i="34"/>
  <c r="C48" i="34"/>
  <c r="K47" i="34"/>
  <c r="R47" i="6" s="1"/>
  <c r="D47" i="34"/>
  <c r="C47" i="34"/>
  <c r="K46" i="34"/>
  <c r="R46" i="6" s="1"/>
  <c r="D46" i="34"/>
  <c r="C46" i="34"/>
  <c r="K45" i="34"/>
  <c r="R45" i="6" s="1"/>
  <c r="D45" i="34"/>
  <c r="C45" i="34"/>
  <c r="K44" i="34"/>
  <c r="R44" i="6" s="1"/>
  <c r="D44" i="34"/>
  <c r="C44" i="34"/>
  <c r="K43" i="34"/>
  <c r="R43" i="6" s="1"/>
  <c r="D43" i="34"/>
  <c r="C43" i="34"/>
  <c r="K42" i="34"/>
  <c r="R42" i="6" s="1"/>
  <c r="D42" i="34"/>
  <c r="C42" i="34"/>
  <c r="K41" i="34"/>
  <c r="R41" i="6" s="1"/>
  <c r="D41" i="34"/>
  <c r="C41" i="34"/>
  <c r="K40" i="34"/>
  <c r="R40" i="6" s="1"/>
  <c r="D40" i="34"/>
  <c r="C40" i="34"/>
  <c r="K39" i="34"/>
  <c r="R39" i="6" s="1"/>
  <c r="D39" i="34"/>
  <c r="C39" i="34"/>
  <c r="K38" i="34"/>
  <c r="R38" i="6" s="1"/>
  <c r="D38" i="34"/>
  <c r="C38" i="34"/>
  <c r="K37" i="34"/>
  <c r="R37" i="6" s="1"/>
  <c r="D37" i="34"/>
  <c r="C37" i="34"/>
  <c r="K36" i="34"/>
  <c r="R36" i="6" s="1"/>
  <c r="D36" i="34"/>
  <c r="C36" i="34"/>
  <c r="K35" i="34"/>
  <c r="R35" i="6" s="1"/>
  <c r="D35" i="34"/>
  <c r="C35" i="34"/>
  <c r="K34" i="34"/>
  <c r="R34" i="6" s="1"/>
  <c r="D34" i="34"/>
  <c r="C34" i="34"/>
  <c r="K33" i="34"/>
  <c r="R33" i="6" s="1"/>
  <c r="D33" i="34"/>
  <c r="C33" i="34"/>
  <c r="K32" i="34"/>
  <c r="R32" i="6" s="1"/>
  <c r="D32" i="34"/>
  <c r="C32" i="34"/>
  <c r="K31" i="34"/>
  <c r="R31" i="6" s="1"/>
  <c r="D31" i="34"/>
  <c r="C31" i="34"/>
  <c r="K30" i="34"/>
  <c r="R30" i="6" s="1"/>
  <c r="D30" i="34"/>
  <c r="C30" i="34"/>
  <c r="K29" i="34"/>
  <c r="R29" i="6" s="1"/>
  <c r="D29" i="34"/>
  <c r="C29" i="34"/>
  <c r="K28" i="34"/>
  <c r="R28" i="6" s="1"/>
  <c r="D28" i="34"/>
  <c r="C28" i="34"/>
  <c r="K27" i="34"/>
  <c r="R27" i="6" s="1"/>
  <c r="D27" i="34"/>
  <c r="C27" i="34"/>
  <c r="K26" i="34"/>
  <c r="R26" i="6" s="1"/>
  <c r="D26" i="34"/>
  <c r="C26" i="34"/>
  <c r="K25" i="34"/>
  <c r="R25" i="6" s="1"/>
  <c r="D25" i="34"/>
  <c r="C25" i="34"/>
  <c r="K24" i="34"/>
  <c r="R24" i="6" s="1"/>
  <c r="D24" i="34"/>
  <c r="C24" i="34"/>
  <c r="K23" i="34"/>
  <c r="R23" i="6" s="1"/>
  <c r="D23" i="34"/>
  <c r="C23" i="34"/>
  <c r="K22" i="34"/>
  <c r="R22" i="6" s="1"/>
  <c r="D22" i="34"/>
  <c r="C22" i="34"/>
  <c r="K21" i="34"/>
  <c r="R21" i="6" s="1"/>
  <c r="D21" i="34"/>
  <c r="C21" i="34"/>
  <c r="K20" i="34"/>
  <c r="R20" i="6" s="1"/>
  <c r="D20" i="34"/>
  <c r="C20" i="34"/>
  <c r="K19" i="34"/>
  <c r="R19" i="6" s="1"/>
  <c r="D19" i="34"/>
  <c r="C19" i="34"/>
  <c r="K18" i="34"/>
  <c r="R18" i="6" s="1"/>
  <c r="D18" i="34"/>
  <c r="C18" i="34"/>
  <c r="K17" i="34"/>
  <c r="R17" i="6" s="1"/>
  <c r="D17" i="34"/>
  <c r="C17" i="34"/>
  <c r="K16" i="34"/>
  <c r="R16" i="6" s="1"/>
  <c r="D16" i="34"/>
  <c r="C16" i="34"/>
  <c r="K15" i="34"/>
  <c r="R15" i="6" s="1"/>
  <c r="D15" i="34"/>
  <c r="C15" i="34"/>
  <c r="B15" i="34"/>
  <c r="K14" i="34"/>
  <c r="R14" i="6" s="1"/>
  <c r="D14" i="34"/>
  <c r="C14" i="34"/>
  <c r="B14" i="34"/>
  <c r="K13" i="34"/>
  <c r="R13" i="6" s="1"/>
  <c r="D13" i="34"/>
  <c r="C13" i="34"/>
  <c r="B13" i="34"/>
  <c r="K12" i="34"/>
  <c r="R12" i="6" s="1"/>
  <c r="D12" i="34"/>
  <c r="C12" i="34"/>
  <c r="B12" i="34"/>
  <c r="K11" i="34"/>
  <c r="R11" i="6" s="1"/>
  <c r="D11" i="34"/>
  <c r="C11" i="34"/>
  <c r="B11" i="34"/>
  <c r="K10" i="34"/>
  <c r="R10" i="6" s="1"/>
  <c r="D10" i="34"/>
  <c r="C10" i="34"/>
  <c r="B10" i="34"/>
  <c r="B6" i="34"/>
  <c r="K209" i="33"/>
  <c r="S209" i="6" s="1"/>
  <c r="D209" i="33"/>
  <c r="C209" i="33"/>
  <c r="K208" i="33"/>
  <c r="S208" i="6" s="1"/>
  <c r="D208" i="33"/>
  <c r="C208" i="33"/>
  <c r="K207" i="33"/>
  <c r="S207" i="6" s="1"/>
  <c r="D207" i="33"/>
  <c r="C207" i="33"/>
  <c r="K206" i="33"/>
  <c r="S206" i="6" s="1"/>
  <c r="D206" i="33"/>
  <c r="C206" i="33"/>
  <c r="K205" i="33"/>
  <c r="S205" i="6" s="1"/>
  <c r="D205" i="33"/>
  <c r="C205" i="33"/>
  <c r="K204" i="33"/>
  <c r="S204" i="6" s="1"/>
  <c r="D204" i="33"/>
  <c r="C204" i="33"/>
  <c r="K203" i="33"/>
  <c r="S203" i="6" s="1"/>
  <c r="D203" i="33"/>
  <c r="C203" i="33"/>
  <c r="K202" i="33"/>
  <c r="S202" i="6" s="1"/>
  <c r="D202" i="33"/>
  <c r="C202" i="33"/>
  <c r="K201" i="33"/>
  <c r="S201" i="6" s="1"/>
  <c r="D201" i="33"/>
  <c r="C201" i="33"/>
  <c r="K200" i="33"/>
  <c r="S200" i="6" s="1"/>
  <c r="D200" i="33"/>
  <c r="C200" i="33"/>
  <c r="K199" i="33"/>
  <c r="S199" i="6" s="1"/>
  <c r="D199" i="33"/>
  <c r="C199" i="33"/>
  <c r="K198" i="33"/>
  <c r="S198" i="6" s="1"/>
  <c r="D198" i="33"/>
  <c r="C198" i="33"/>
  <c r="K197" i="33"/>
  <c r="S197" i="6" s="1"/>
  <c r="D197" i="33"/>
  <c r="C197" i="33"/>
  <c r="K196" i="33"/>
  <c r="S196" i="6" s="1"/>
  <c r="D196" i="33"/>
  <c r="C196" i="33"/>
  <c r="K195" i="33"/>
  <c r="S195" i="6" s="1"/>
  <c r="D195" i="33"/>
  <c r="C195" i="33"/>
  <c r="K194" i="33"/>
  <c r="S194" i="6" s="1"/>
  <c r="D194" i="33"/>
  <c r="C194" i="33"/>
  <c r="K193" i="33"/>
  <c r="S193" i="6" s="1"/>
  <c r="D193" i="33"/>
  <c r="C193" i="33"/>
  <c r="K192" i="33"/>
  <c r="S192" i="6" s="1"/>
  <c r="D192" i="33"/>
  <c r="C192" i="33"/>
  <c r="K191" i="33"/>
  <c r="S191" i="6" s="1"/>
  <c r="D191" i="33"/>
  <c r="C191" i="33"/>
  <c r="K190" i="33"/>
  <c r="S190" i="6" s="1"/>
  <c r="D190" i="33"/>
  <c r="C190" i="33"/>
  <c r="K189" i="33"/>
  <c r="S189" i="6" s="1"/>
  <c r="D189" i="33"/>
  <c r="C189" i="33"/>
  <c r="K188" i="33"/>
  <c r="S188" i="6" s="1"/>
  <c r="D188" i="33"/>
  <c r="C188" i="33"/>
  <c r="K187" i="33"/>
  <c r="S187" i="6" s="1"/>
  <c r="D187" i="33"/>
  <c r="C187" i="33"/>
  <c r="K186" i="33"/>
  <c r="S186" i="6" s="1"/>
  <c r="D186" i="33"/>
  <c r="C186" i="33"/>
  <c r="K185" i="33"/>
  <c r="S185" i="6" s="1"/>
  <c r="D185" i="33"/>
  <c r="C185" i="33"/>
  <c r="K184" i="33"/>
  <c r="S184" i="6" s="1"/>
  <c r="D184" i="33"/>
  <c r="C184" i="33"/>
  <c r="K183" i="33"/>
  <c r="S183" i="6" s="1"/>
  <c r="D183" i="33"/>
  <c r="C183" i="33"/>
  <c r="K182" i="33"/>
  <c r="S182" i="6" s="1"/>
  <c r="D182" i="33"/>
  <c r="C182" i="33"/>
  <c r="K181" i="33"/>
  <c r="S181" i="6" s="1"/>
  <c r="D181" i="33"/>
  <c r="C181" i="33"/>
  <c r="K180" i="33"/>
  <c r="S180" i="6" s="1"/>
  <c r="D180" i="33"/>
  <c r="C180" i="33"/>
  <c r="K179" i="33"/>
  <c r="S179" i="6" s="1"/>
  <c r="D179" i="33"/>
  <c r="C179" i="33"/>
  <c r="K178" i="33"/>
  <c r="S178" i="6" s="1"/>
  <c r="D178" i="33"/>
  <c r="C178" i="33"/>
  <c r="K177" i="33"/>
  <c r="S177" i="6" s="1"/>
  <c r="D177" i="33"/>
  <c r="C177" i="33"/>
  <c r="K176" i="33"/>
  <c r="S176" i="6" s="1"/>
  <c r="D176" i="33"/>
  <c r="C176" i="33"/>
  <c r="K175" i="33"/>
  <c r="S175" i="6" s="1"/>
  <c r="D175" i="33"/>
  <c r="C175" i="33"/>
  <c r="K174" i="33"/>
  <c r="S174" i="6" s="1"/>
  <c r="D174" i="33"/>
  <c r="C174" i="33"/>
  <c r="K173" i="33"/>
  <c r="S173" i="6" s="1"/>
  <c r="D173" i="33"/>
  <c r="C173" i="33"/>
  <c r="K172" i="33"/>
  <c r="S172" i="6" s="1"/>
  <c r="D172" i="33"/>
  <c r="C172" i="33"/>
  <c r="K171" i="33"/>
  <c r="S171" i="6" s="1"/>
  <c r="D171" i="33"/>
  <c r="C171" i="33"/>
  <c r="K170" i="33"/>
  <c r="S170" i="6" s="1"/>
  <c r="D170" i="33"/>
  <c r="C170" i="33"/>
  <c r="K169" i="33"/>
  <c r="S169" i="6" s="1"/>
  <c r="D169" i="33"/>
  <c r="C169" i="33"/>
  <c r="K168" i="33"/>
  <c r="S168" i="6" s="1"/>
  <c r="D168" i="33"/>
  <c r="C168" i="33"/>
  <c r="K167" i="33"/>
  <c r="S167" i="6" s="1"/>
  <c r="D167" i="33"/>
  <c r="C167" i="33"/>
  <c r="K166" i="33"/>
  <c r="S166" i="6" s="1"/>
  <c r="D166" i="33"/>
  <c r="C166" i="33"/>
  <c r="K165" i="33"/>
  <c r="S165" i="6" s="1"/>
  <c r="D165" i="33"/>
  <c r="C165" i="33"/>
  <c r="K164" i="33"/>
  <c r="S164" i="6" s="1"/>
  <c r="D164" i="33"/>
  <c r="C164" i="33"/>
  <c r="K163" i="33"/>
  <c r="S163" i="6" s="1"/>
  <c r="D163" i="33"/>
  <c r="C163" i="33"/>
  <c r="K162" i="33"/>
  <c r="S162" i="6" s="1"/>
  <c r="D162" i="33"/>
  <c r="C162" i="33"/>
  <c r="K161" i="33"/>
  <c r="S161" i="6" s="1"/>
  <c r="D161" i="33"/>
  <c r="C161" i="33"/>
  <c r="K160" i="33"/>
  <c r="S160" i="6" s="1"/>
  <c r="D160" i="33"/>
  <c r="C160" i="33"/>
  <c r="K159" i="33"/>
  <c r="S159" i="6" s="1"/>
  <c r="D159" i="33"/>
  <c r="C159" i="33"/>
  <c r="K158" i="33"/>
  <c r="S158" i="6" s="1"/>
  <c r="D158" i="33"/>
  <c r="C158" i="33"/>
  <c r="K157" i="33"/>
  <c r="S157" i="6" s="1"/>
  <c r="D157" i="33"/>
  <c r="C157" i="33"/>
  <c r="K156" i="33"/>
  <c r="S156" i="6" s="1"/>
  <c r="D156" i="33"/>
  <c r="C156" i="33"/>
  <c r="K155" i="33"/>
  <c r="S155" i="6" s="1"/>
  <c r="D155" i="33"/>
  <c r="C155" i="33"/>
  <c r="K154" i="33"/>
  <c r="S154" i="6" s="1"/>
  <c r="D154" i="33"/>
  <c r="C154" i="33"/>
  <c r="K153" i="33"/>
  <c r="S153" i="6" s="1"/>
  <c r="D153" i="33"/>
  <c r="C153" i="33"/>
  <c r="K152" i="33"/>
  <c r="S152" i="6" s="1"/>
  <c r="D152" i="33"/>
  <c r="C152" i="33"/>
  <c r="K151" i="33"/>
  <c r="S151" i="6" s="1"/>
  <c r="D151" i="33"/>
  <c r="C151" i="33"/>
  <c r="K150" i="33"/>
  <c r="S150" i="6" s="1"/>
  <c r="D150" i="33"/>
  <c r="C150" i="33"/>
  <c r="K149" i="33"/>
  <c r="S149" i="6" s="1"/>
  <c r="D149" i="33"/>
  <c r="C149" i="33"/>
  <c r="K148" i="33"/>
  <c r="S148" i="6" s="1"/>
  <c r="D148" i="33"/>
  <c r="C148" i="33"/>
  <c r="K147" i="33"/>
  <c r="S147" i="6" s="1"/>
  <c r="D147" i="33"/>
  <c r="C147" i="33"/>
  <c r="K146" i="33"/>
  <c r="S146" i="6" s="1"/>
  <c r="D146" i="33"/>
  <c r="C146" i="33"/>
  <c r="K145" i="33"/>
  <c r="S145" i="6" s="1"/>
  <c r="D145" i="33"/>
  <c r="C145" i="33"/>
  <c r="K144" i="33"/>
  <c r="S144" i="6" s="1"/>
  <c r="D144" i="33"/>
  <c r="C144" i="33"/>
  <c r="K143" i="33"/>
  <c r="S143" i="6" s="1"/>
  <c r="D143" i="33"/>
  <c r="C143" i="33"/>
  <c r="K142" i="33"/>
  <c r="S142" i="6" s="1"/>
  <c r="D142" i="33"/>
  <c r="C142" i="33"/>
  <c r="K141" i="33"/>
  <c r="S141" i="6" s="1"/>
  <c r="D141" i="33"/>
  <c r="C141" i="33"/>
  <c r="K140" i="33"/>
  <c r="S140" i="6" s="1"/>
  <c r="D140" i="33"/>
  <c r="C140" i="33"/>
  <c r="K139" i="33"/>
  <c r="S139" i="6" s="1"/>
  <c r="D139" i="33"/>
  <c r="C139" i="33"/>
  <c r="K138" i="33"/>
  <c r="S138" i="6" s="1"/>
  <c r="D138" i="33"/>
  <c r="C138" i="33"/>
  <c r="K137" i="33"/>
  <c r="S137" i="6" s="1"/>
  <c r="D137" i="33"/>
  <c r="C137" i="33"/>
  <c r="K136" i="33"/>
  <c r="S136" i="6" s="1"/>
  <c r="D136" i="33"/>
  <c r="C136" i="33"/>
  <c r="K135" i="33"/>
  <c r="S135" i="6" s="1"/>
  <c r="D135" i="33"/>
  <c r="C135" i="33"/>
  <c r="K134" i="33"/>
  <c r="S134" i="6" s="1"/>
  <c r="D134" i="33"/>
  <c r="C134" i="33"/>
  <c r="K133" i="33"/>
  <c r="S133" i="6" s="1"/>
  <c r="D133" i="33"/>
  <c r="C133" i="33"/>
  <c r="K132" i="33"/>
  <c r="S132" i="6" s="1"/>
  <c r="D132" i="33"/>
  <c r="C132" i="33"/>
  <c r="K131" i="33"/>
  <c r="S131" i="6" s="1"/>
  <c r="D131" i="33"/>
  <c r="C131" i="33"/>
  <c r="K130" i="33"/>
  <c r="S130" i="6" s="1"/>
  <c r="D130" i="33"/>
  <c r="C130" i="33"/>
  <c r="K129" i="33"/>
  <c r="S129" i="6" s="1"/>
  <c r="D129" i="33"/>
  <c r="C129" i="33"/>
  <c r="K128" i="33"/>
  <c r="S128" i="6" s="1"/>
  <c r="D128" i="33"/>
  <c r="C128" i="33"/>
  <c r="K127" i="33"/>
  <c r="S127" i="6" s="1"/>
  <c r="D127" i="33"/>
  <c r="C127" i="33"/>
  <c r="K126" i="33"/>
  <c r="S126" i="6" s="1"/>
  <c r="D126" i="33"/>
  <c r="C126" i="33"/>
  <c r="K125" i="33"/>
  <c r="S125" i="6" s="1"/>
  <c r="D125" i="33"/>
  <c r="C125" i="33"/>
  <c r="K124" i="33"/>
  <c r="S124" i="6" s="1"/>
  <c r="D124" i="33"/>
  <c r="C124" i="33"/>
  <c r="K123" i="33"/>
  <c r="S123" i="6" s="1"/>
  <c r="D123" i="33"/>
  <c r="C123" i="33"/>
  <c r="K122" i="33"/>
  <c r="S122" i="6" s="1"/>
  <c r="D122" i="33"/>
  <c r="C122" i="33"/>
  <c r="K121" i="33"/>
  <c r="S121" i="6" s="1"/>
  <c r="D121" i="33"/>
  <c r="C121" i="33"/>
  <c r="K120" i="33"/>
  <c r="S120" i="6" s="1"/>
  <c r="D120" i="33"/>
  <c r="C120" i="33"/>
  <c r="K119" i="33"/>
  <c r="S119" i="6" s="1"/>
  <c r="D119" i="33"/>
  <c r="C119" i="33"/>
  <c r="K118" i="33"/>
  <c r="S118" i="6" s="1"/>
  <c r="D118" i="33"/>
  <c r="C118" i="33"/>
  <c r="K117" i="33"/>
  <c r="S117" i="6" s="1"/>
  <c r="D117" i="33"/>
  <c r="C117" i="33"/>
  <c r="K116" i="33"/>
  <c r="S116" i="6" s="1"/>
  <c r="D116" i="33"/>
  <c r="C116" i="33"/>
  <c r="K115" i="33"/>
  <c r="S115" i="6" s="1"/>
  <c r="D115" i="33"/>
  <c r="C115" i="33"/>
  <c r="K114" i="33"/>
  <c r="S114" i="6" s="1"/>
  <c r="D114" i="33"/>
  <c r="C114" i="33"/>
  <c r="K113" i="33"/>
  <c r="S113" i="6" s="1"/>
  <c r="D113" i="33"/>
  <c r="C113" i="33"/>
  <c r="K112" i="33"/>
  <c r="S112" i="6" s="1"/>
  <c r="D112" i="33"/>
  <c r="C112" i="33"/>
  <c r="K111" i="33"/>
  <c r="S111" i="6" s="1"/>
  <c r="D111" i="33"/>
  <c r="C111" i="33"/>
  <c r="K110" i="33"/>
  <c r="S110" i="6" s="1"/>
  <c r="D110" i="33"/>
  <c r="C110" i="33"/>
  <c r="K109" i="33"/>
  <c r="S109" i="6" s="1"/>
  <c r="D109" i="33"/>
  <c r="C109" i="33"/>
  <c r="K108" i="33"/>
  <c r="S108" i="6" s="1"/>
  <c r="D108" i="33"/>
  <c r="C108" i="33"/>
  <c r="K107" i="33"/>
  <c r="S107" i="6" s="1"/>
  <c r="D107" i="33"/>
  <c r="C107" i="33"/>
  <c r="K106" i="33"/>
  <c r="S106" i="6" s="1"/>
  <c r="D106" i="33"/>
  <c r="C106" i="33"/>
  <c r="K105" i="33"/>
  <c r="S105" i="6" s="1"/>
  <c r="D105" i="33"/>
  <c r="C105" i="33"/>
  <c r="K104" i="33"/>
  <c r="S104" i="6" s="1"/>
  <c r="D104" i="33"/>
  <c r="C104" i="33"/>
  <c r="K103" i="33"/>
  <c r="S103" i="6" s="1"/>
  <c r="D103" i="33"/>
  <c r="C103" i="33"/>
  <c r="K102" i="33"/>
  <c r="S102" i="6" s="1"/>
  <c r="D102" i="33"/>
  <c r="C102" i="33"/>
  <c r="K101" i="33"/>
  <c r="S101" i="6" s="1"/>
  <c r="D101" i="33"/>
  <c r="C101" i="33"/>
  <c r="K100" i="33"/>
  <c r="S100" i="6" s="1"/>
  <c r="D100" i="33"/>
  <c r="C100" i="33"/>
  <c r="K99" i="33"/>
  <c r="S99" i="6" s="1"/>
  <c r="D99" i="33"/>
  <c r="C99" i="33"/>
  <c r="K98" i="33"/>
  <c r="S98" i="6" s="1"/>
  <c r="D98" i="33"/>
  <c r="C98" i="33"/>
  <c r="K97" i="33"/>
  <c r="S97" i="6" s="1"/>
  <c r="D97" i="33"/>
  <c r="C97" i="33"/>
  <c r="K96" i="33"/>
  <c r="S96" i="6" s="1"/>
  <c r="D96" i="33"/>
  <c r="C96" i="33"/>
  <c r="K95" i="33"/>
  <c r="S95" i="6" s="1"/>
  <c r="D95" i="33"/>
  <c r="C95" i="33"/>
  <c r="K94" i="33"/>
  <c r="S94" i="6" s="1"/>
  <c r="D94" i="33"/>
  <c r="C94" i="33"/>
  <c r="K93" i="33"/>
  <c r="S93" i="6" s="1"/>
  <c r="D93" i="33"/>
  <c r="C93" i="33"/>
  <c r="K92" i="33"/>
  <c r="S92" i="6" s="1"/>
  <c r="D92" i="33"/>
  <c r="C92" i="33"/>
  <c r="K91" i="33"/>
  <c r="S91" i="6" s="1"/>
  <c r="D91" i="33"/>
  <c r="C91" i="33"/>
  <c r="K90" i="33"/>
  <c r="S90" i="6" s="1"/>
  <c r="D90" i="33"/>
  <c r="C90" i="33"/>
  <c r="K89" i="33"/>
  <c r="S89" i="6" s="1"/>
  <c r="D89" i="33"/>
  <c r="C89" i="33"/>
  <c r="K88" i="33"/>
  <c r="S88" i="6" s="1"/>
  <c r="D88" i="33"/>
  <c r="C88" i="33"/>
  <c r="K87" i="33"/>
  <c r="S87" i="6" s="1"/>
  <c r="D87" i="33"/>
  <c r="C87" i="33"/>
  <c r="K86" i="33"/>
  <c r="S86" i="6" s="1"/>
  <c r="D86" i="33"/>
  <c r="C86" i="33"/>
  <c r="K85" i="33"/>
  <c r="S85" i="6" s="1"/>
  <c r="D85" i="33"/>
  <c r="C85" i="33"/>
  <c r="K84" i="33"/>
  <c r="S84" i="6" s="1"/>
  <c r="D84" i="33"/>
  <c r="C84" i="33"/>
  <c r="K83" i="33"/>
  <c r="S83" i="6" s="1"/>
  <c r="D83" i="33"/>
  <c r="C83" i="33"/>
  <c r="K82" i="33"/>
  <c r="S82" i="6" s="1"/>
  <c r="D82" i="33"/>
  <c r="C82" i="33"/>
  <c r="K81" i="33"/>
  <c r="S81" i="6" s="1"/>
  <c r="D81" i="33"/>
  <c r="C81" i="33"/>
  <c r="K80" i="33"/>
  <c r="S80" i="6" s="1"/>
  <c r="D80" i="33"/>
  <c r="C80" i="33"/>
  <c r="K79" i="33"/>
  <c r="S79" i="6" s="1"/>
  <c r="D79" i="33"/>
  <c r="C79" i="33"/>
  <c r="K78" i="33"/>
  <c r="S78" i="6" s="1"/>
  <c r="D78" i="33"/>
  <c r="C78" i="33"/>
  <c r="K77" i="33"/>
  <c r="S77" i="6" s="1"/>
  <c r="D77" i="33"/>
  <c r="C77" i="33"/>
  <c r="K76" i="33"/>
  <c r="S76" i="6" s="1"/>
  <c r="D76" i="33"/>
  <c r="C76" i="33"/>
  <c r="K75" i="33"/>
  <c r="S75" i="6" s="1"/>
  <c r="D75" i="33"/>
  <c r="C75" i="33"/>
  <c r="K74" i="33"/>
  <c r="S74" i="6" s="1"/>
  <c r="D74" i="33"/>
  <c r="C74" i="33"/>
  <c r="K73" i="33"/>
  <c r="S73" i="6" s="1"/>
  <c r="D73" i="33"/>
  <c r="C73" i="33"/>
  <c r="K72" i="33"/>
  <c r="S72" i="6" s="1"/>
  <c r="D72" i="33"/>
  <c r="C72" i="33"/>
  <c r="K71" i="33"/>
  <c r="S71" i="6" s="1"/>
  <c r="D71" i="33"/>
  <c r="C71" i="33"/>
  <c r="K70" i="33"/>
  <c r="S70" i="6" s="1"/>
  <c r="D70" i="33"/>
  <c r="C70" i="33"/>
  <c r="K69" i="33"/>
  <c r="S69" i="6" s="1"/>
  <c r="D69" i="33"/>
  <c r="C69" i="33"/>
  <c r="K68" i="33"/>
  <c r="S68" i="6" s="1"/>
  <c r="D68" i="33"/>
  <c r="C68" i="33"/>
  <c r="K67" i="33"/>
  <c r="S67" i="6" s="1"/>
  <c r="D67" i="33"/>
  <c r="C67" i="33"/>
  <c r="K66" i="33"/>
  <c r="S66" i="6" s="1"/>
  <c r="D66" i="33"/>
  <c r="C66" i="33"/>
  <c r="K65" i="33"/>
  <c r="S65" i="6" s="1"/>
  <c r="D65" i="33"/>
  <c r="C65" i="33"/>
  <c r="K64" i="33"/>
  <c r="S64" i="6" s="1"/>
  <c r="D64" i="33"/>
  <c r="C64" i="33"/>
  <c r="K63" i="33"/>
  <c r="S63" i="6" s="1"/>
  <c r="D63" i="33"/>
  <c r="C63" i="33"/>
  <c r="K62" i="33"/>
  <c r="S62" i="6" s="1"/>
  <c r="D62" i="33"/>
  <c r="C62" i="33"/>
  <c r="K61" i="33"/>
  <c r="S61" i="6" s="1"/>
  <c r="D61" i="33"/>
  <c r="C61" i="33"/>
  <c r="K60" i="33"/>
  <c r="S60" i="6" s="1"/>
  <c r="D60" i="33"/>
  <c r="C60" i="33"/>
  <c r="K59" i="33"/>
  <c r="S59" i="6" s="1"/>
  <c r="D59" i="33"/>
  <c r="C59" i="33"/>
  <c r="K58" i="33"/>
  <c r="S58" i="6" s="1"/>
  <c r="D58" i="33"/>
  <c r="C58" i="33"/>
  <c r="K57" i="33"/>
  <c r="S57" i="6" s="1"/>
  <c r="D57" i="33"/>
  <c r="C57" i="33"/>
  <c r="K56" i="33"/>
  <c r="S56" i="6" s="1"/>
  <c r="D56" i="33"/>
  <c r="C56" i="33"/>
  <c r="K55" i="33"/>
  <c r="S55" i="6" s="1"/>
  <c r="D55" i="33"/>
  <c r="C55" i="33"/>
  <c r="K54" i="33"/>
  <c r="S54" i="6" s="1"/>
  <c r="D54" i="33"/>
  <c r="C54" i="33"/>
  <c r="K53" i="33"/>
  <c r="S53" i="6" s="1"/>
  <c r="D53" i="33"/>
  <c r="C53" i="33"/>
  <c r="K52" i="33"/>
  <c r="S52" i="6" s="1"/>
  <c r="D52" i="33"/>
  <c r="C52" i="33"/>
  <c r="K51" i="33"/>
  <c r="S51" i="6" s="1"/>
  <c r="D51" i="33"/>
  <c r="C51" i="33"/>
  <c r="K50" i="33"/>
  <c r="S50" i="6" s="1"/>
  <c r="D50" i="33"/>
  <c r="C50" i="33"/>
  <c r="K49" i="33"/>
  <c r="S49" i="6" s="1"/>
  <c r="D49" i="33"/>
  <c r="C49" i="33"/>
  <c r="K48" i="33"/>
  <c r="S48" i="6" s="1"/>
  <c r="D48" i="33"/>
  <c r="C48" i="33"/>
  <c r="K47" i="33"/>
  <c r="S47" i="6" s="1"/>
  <c r="D47" i="33"/>
  <c r="C47" i="33"/>
  <c r="K46" i="33"/>
  <c r="S46" i="6" s="1"/>
  <c r="D46" i="33"/>
  <c r="C46" i="33"/>
  <c r="K45" i="33"/>
  <c r="S45" i="6" s="1"/>
  <c r="D45" i="33"/>
  <c r="C45" i="33"/>
  <c r="K44" i="33"/>
  <c r="S44" i="6" s="1"/>
  <c r="D44" i="33"/>
  <c r="C44" i="33"/>
  <c r="K43" i="33"/>
  <c r="S43" i="6" s="1"/>
  <c r="D43" i="33"/>
  <c r="C43" i="33"/>
  <c r="K42" i="33"/>
  <c r="S42" i="6" s="1"/>
  <c r="D42" i="33"/>
  <c r="C42" i="33"/>
  <c r="K41" i="33"/>
  <c r="S41" i="6" s="1"/>
  <c r="D41" i="33"/>
  <c r="C41" i="33"/>
  <c r="K40" i="33"/>
  <c r="S40" i="6" s="1"/>
  <c r="D40" i="33"/>
  <c r="C40" i="33"/>
  <c r="K39" i="33"/>
  <c r="S39" i="6" s="1"/>
  <c r="D39" i="33"/>
  <c r="C39" i="33"/>
  <c r="K38" i="33"/>
  <c r="S38" i="6" s="1"/>
  <c r="D38" i="33"/>
  <c r="C38" i="33"/>
  <c r="K37" i="33"/>
  <c r="S37" i="6" s="1"/>
  <c r="D37" i="33"/>
  <c r="C37" i="33"/>
  <c r="K36" i="33"/>
  <c r="S36" i="6" s="1"/>
  <c r="D36" i="33"/>
  <c r="C36" i="33"/>
  <c r="K35" i="33"/>
  <c r="S35" i="6" s="1"/>
  <c r="D35" i="33"/>
  <c r="C35" i="33"/>
  <c r="K34" i="33"/>
  <c r="S34" i="6" s="1"/>
  <c r="D34" i="33"/>
  <c r="C34" i="33"/>
  <c r="K33" i="33"/>
  <c r="S33" i="6" s="1"/>
  <c r="D33" i="33"/>
  <c r="C33" i="33"/>
  <c r="K32" i="33"/>
  <c r="S32" i="6" s="1"/>
  <c r="D32" i="33"/>
  <c r="C32" i="33"/>
  <c r="K31" i="33"/>
  <c r="S31" i="6" s="1"/>
  <c r="D31" i="33"/>
  <c r="C31" i="33"/>
  <c r="K30" i="33"/>
  <c r="S30" i="6" s="1"/>
  <c r="D30" i="33"/>
  <c r="C30" i="33"/>
  <c r="K29" i="33"/>
  <c r="S29" i="6" s="1"/>
  <c r="D29" i="33"/>
  <c r="C29" i="33"/>
  <c r="K28" i="33"/>
  <c r="S28" i="6" s="1"/>
  <c r="D28" i="33"/>
  <c r="C28" i="33"/>
  <c r="K27" i="33"/>
  <c r="S27" i="6" s="1"/>
  <c r="D27" i="33"/>
  <c r="C27" i="33"/>
  <c r="K26" i="33"/>
  <c r="S26" i="6" s="1"/>
  <c r="D26" i="33"/>
  <c r="C26" i="33"/>
  <c r="K25" i="33"/>
  <c r="S25" i="6" s="1"/>
  <c r="D25" i="33"/>
  <c r="C25" i="33"/>
  <c r="K24" i="33"/>
  <c r="S24" i="6" s="1"/>
  <c r="D24" i="33"/>
  <c r="C24" i="33"/>
  <c r="K23" i="33"/>
  <c r="S23" i="6" s="1"/>
  <c r="D23" i="33"/>
  <c r="C23" i="33"/>
  <c r="K22" i="33"/>
  <c r="S22" i="6" s="1"/>
  <c r="D22" i="33"/>
  <c r="C22" i="33"/>
  <c r="K21" i="33"/>
  <c r="S21" i="6" s="1"/>
  <c r="D21" i="33"/>
  <c r="C21" i="33"/>
  <c r="K20" i="33"/>
  <c r="S20" i="6" s="1"/>
  <c r="D20" i="33"/>
  <c r="C20" i="33"/>
  <c r="K19" i="33"/>
  <c r="S19" i="6" s="1"/>
  <c r="D19" i="33"/>
  <c r="C19" i="33"/>
  <c r="K18" i="33"/>
  <c r="S18" i="6" s="1"/>
  <c r="D18" i="33"/>
  <c r="C18" i="33"/>
  <c r="K17" i="33"/>
  <c r="S17" i="6" s="1"/>
  <c r="D17" i="33"/>
  <c r="C17" i="33"/>
  <c r="K16" i="33"/>
  <c r="S16" i="6" s="1"/>
  <c r="D16" i="33"/>
  <c r="C16" i="33"/>
  <c r="K15" i="33"/>
  <c r="S15" i="6" s="1"/>
  <c r="D15" i="33"/>
  <c r="C15" i="33"/>
  <c r="B15" i="33"/>
  <c r="K14" i="33"/>
  <c r="S14" i="6" s="1"/>
  <c r="D14" i="33"/>
  <c r="C14" i="33"/>
  <c r="B14" i="33"/>
  <c r="K13" i="33"/>
  <c r="S13" i="6" s="1"/>
  <c r="D13" i="33"/>
  <c r="C13" i="33"/>
  <c r="B13" i="33"/>
  <c r="K12" i="33"/>
  <c r="S12" i="6" s="1"/>
  <c r="D12" i="33"/>
  <c r="C12" i="33"/>
  <c r="B12" i="33"/>
  <c r="K11" i="33"/>
  <c r="S11" i="6" s="1"/>
  <c r="D11" i="33"/>
  <c r="C11" i="33"/>
  <c r="B11" i="33"/>
  <c r="K10" i="33"/>
  <c r="S10" i="6" s="1"/>
  <c r="D10" i="33"/>
  <c r="C10" i="33"/>
  <c r="B10" i="33"/>
  <c r="B6" i="33"/>
  <c r="K209" i="31"/>
  <c r="Q209" i="6" s="1"/>
  <c r="D209" i="31"/>
  <c r="C209" i="31"/>
  <c r="K208" i="31"/>
  <c r="Q208" i="6" s="1"/>
  <c r="D208" i="31"/>
  <c r="C208" i="31"/>
  <c r="K207" i="31"/>
  <c r="Q207" i="6" s="1"/>
  <c r="D207" i="31"/>
  <c r="C207" i="31"/>
  <c r="K206" i="31"/>
  <c r="Q206" i="6" s="1"/>
  <c r="D206" i="31"/>
  <c r="C206" i="31"/>
  <c r="K205" i="31"/>
  <c r="Q205" i="6" s="1"/>
  <c r="D205" i="31"/>
  <c r="C205" i="31"/>
  <c r="K204" i="31"/>
  <c r="Q204" i="6" s="1"/>
  <c r="D204" i="31"/>
  <c r="C204" i="31"/>
  <c r="K203" i="31"/>
  <c r="Q203" i="6" s="1"/>
  <c r="D203" i="31"/>
  <c r="C203" i="31"/>
  <c r="K202" i="31"/>
  <c r="Q202" i="6" s="1"/>
  <c r="D202" i="31"/>
  <c r="C202" i="31"/>
  <c r="K201" i="31"/>
  <c r="Q201" i="6" s="1"/>
  <c r="D201" i="31"/>
  <c r="C201" i="31"/>
  <c r="K200" i="31"/>
  <c r="Q200" i="6" s="1"/>
  <c r="D200" i="31"/>
  <c r="C200" i="31"/>
  <c r="K199" i="31"/>
  <c r="Q199" i="6" s="1"/>
  <c r="D199" i="31"/>
  <c r="C199" i="31"/>
  <c r="K198" i="31"/>
  <c r="Q198" i="6" s="1"/>
  <c r="D198" i="31"/>
  <c r="C198" i="31"/>
  <c r="K197" i="31"/>
  <c r="Q197" i="6" s="1"/>
  <c r="D197" i="31"/>
  <c r="C197" i="31"/>
  <c r="K196" i="31"/>
  <c r="Q196" i="6" s="1"/>
  <c r="D196" i="31"/>
  <c r="C196" i="31"/>
  <c r="K195" i="31"/>
  <c r="Q195" i="6" s="1"/>
  <c r="D195" i="31"/>
  <c r="C195" i="31"/>
  <c r="K194" i="31"/>
  <c r="Q194" i="6" s="1"/>
  <c r="D194" i="31"/>
  <c r="C194" i="31"/>
  <c r="K193" i="31"/>
  <c r="Q193" i="6" s="1"/>
  <c r="D193" i="31"/>
  <c r="C193" i="31"/>
  <c r="K192" i="31"/>
  <c r="Q192" i="6" s="1"/>
  <c r="D192" i="31"/>
  <c r="C192" i="31"/>
  <c r="K191" i="31"/>
  <c r="Q191" i="6" s="1"/>
  <c r="D191" i="31"/>
  <c r="C191" i="31"/>
  <c r="K190" i="31"/>
  <c r="Q190" i="6" s="1"/>
  <c r="D190" i="31"/>
  <c r="C190" i="31"/>
  <c r="K189" i="31"/>
  <c r="Q189" i="6" s="1"/>
  <c r="D189" i="31"/>
  <c r="C189" i="31"/>
  <c r="K188" i="31"/>
  <c r="Q188" i="6" s="1"/>
  <c r="D188" i="31"/>
  <c r="C188" i="31"/>
  <c r="K187" i="31"/>
  <c r="Q187" i="6" s="1"/>
  <c r="D187" i="31"/>
  <c r="C187" i="31"/>
  <c r="K186" i="31"/>
  <c r="Q186" i="6" s="1"/>
  <c r="D186" i="31"/>
  <c r="C186" i="31"/>
  <c r="K185" i="31"/>
  <c r="Q185" i="6" s="1"/>
  <c r="D185" i="31"/>
  <c r="C185" i="31"/>
  <c r="K184" i="31"/>
  <c r="Q184" i="6" s="1"/>
  <c r="D184" i="31"/>
  <c r="C184" i="31"/>
  <c r="K183" i="31"/>
  <c r="Q183" i="6" s="1"/>
  <c r="D183" i="31"/>
  <c r="C183" i="31"/>
  <c r="K182" i="31"/>
  <c r="Q182" i="6" s="1"/>
  <c r="D182" i="31"/>
  <c r="C182" i="31"/>
  <c r="K181" i="31"/>
  <c r="Q181" i="6" s="1"/>
  <c r="D181" i="31"/>
  <c r="C181" i="31"/>
  <c r="K180" i="31"/>
  <c r="Q180" i="6" s="1"/>
  <c r="D180" i="31"/>
  <c r="C180" i="31"/>
  <c r="K179" i="31"/>
  <c r="Q179" i="6" s="1"/>
  <c r="D179" i="31"/>
  <c r="C179" i="31"/>
  <c r="K178" i="31"/>
  <c r="Q178" i="6" s="1"/>
  <c r="D178" i="31"/>
  <c r="C178" i="31"/>
  <c r="K177" i="31"/>
  <c r="Q177" i="6" s="1"/>
  <c r="D177" i="31"/>
  <c r="C177" i="31"/>
  <c r="K176" i="31"/>
  <c r="Q176" i="6" s="1"/>
  <c r="D176" i="31"/>
  <c r="C176" i="31"/>
  <c r="K175" i="31"/>
  <c r="Q175" i="6" s="1"/>
  <c r="D175" i="31"/>
  <c r="C175" i="31"/>
  <c r="K174" i="31"/>
  <c r="Q174" i="6" s="1"/>
  <c r="D174" i="31"/>
  <c r="C174" i="31"/>
  <c r="K173" i="31"/>
  <c r="Q173" i="6" s="1"/>
  <c r="D173" i="31"/>
  <c r="C173" i="31"/>
  <c r="K172" i="31"/>
  <c r="Q172" i="6" s="1"/>
  <c r="D172" i="31"/>
  <c r="C172" i="31"/>
  <c r="K171" i="31"/>
  <c r="Q171" i="6" s="1"/>
  <c r="D171" i="31"/>
  <c r="C171" i="31"/>
  <c r="K170" i="31"/>
  <c r="Q170" i="6" s="1"/>
  <c r="D170" i="31"/>
  <c r="C170" i="31"/>
  <c r="K169" i="31"/>
  <c r="Q169" i="6" s="1"/>
  <c r="D169" i="31"/>
  <c r="C169" i="31"/>
  <c r="K168" i="31"/>
  <c r="Q168" i="6" s="1"/>
  <c r="D168" i="31"/>
  <c r="C168" i="31"/>
  <c r="K167" i="31"/>
  <c r="Q167" i="6" s="1"/>
  <c r="D167" i="31"/>
  <c r="C167" i="31"/>
  <c r="K166" i="31"/>
  <c r="Q166" i="6" s="1"/>
  <c r="D166" i="31"/>
  <c r="C166" i="31"/>
  <c r="K165" i="31"/>
  <c r="Q165" i="6" s="1"/>
  <c r="D165" i="31"/>
  <c r="C165" i="31"/>
  <c r="K164" i="31"/>
  <c r="Q164" i="6" s="1"/>
  <c r="D164" i="31"/>
  <c r="C164" i="31"/>
  <c r="K163" i="31"/>
  <c r="Q163" i="6" s="1"/>
  <c r="D163" i="31"/>
  <c r="C163" i="31"/>
  <c r="K162" i="31"/>
  <c r="Q162" i="6" s="1"/>
  <c r="D162" i="31"/>
  <c r="C162" i="31"/>
  <c r="K161" i="31"/>
  <c r="Q161" i="6" s="1"/>
  <c r="D161" i="31"/>
  <c r="C161" i="31"/>
  <c r="K160" i="31"/>
  <c r="Q160" i="6" s="1"/>
  <c r="D160" i="31"/>
  <c r="C160" i="31"/>
  <c r="K159" i="31"/>
  <c r="Q159" i="6" s="1"/>
  <c r="D159" i="31"/>
  <c r="C159" i="31"/>
  <c r="K158" i="31"/>
  <c r="Q158" i="6" s="1"/>
  <c r="D158" i="31"/>
  <c r="C158" i="31"/>
  <c r="K157" i="31"/>
  <c r="Q157" i="6" s="1"/>
  <c r="D157" i="31"/>
  <c r="C157" i="31"/>
  <c r="K156" i="31"/>
  <c r="Q156" i="6" s="1"/>
  <c r="D156" i="31"/>
  <c r="C156" i="31"/>
  <c r="K155" i="31"/>
  <c r="Q155" i="6" s="1"/>
  <c r="D155" i="31"/>
  <c r="C155" i="31"/>
  <c r="K154" i="31"/>
  <c r="Q154" i="6" s="1"/>
  <c r="D154" i="31"/>
  <c r="C154" i="31"/>
  <c r="K153" i="31"/>
  <c r="Q153" i="6" s="1"/>
  <c r="D153" i="31"/>
  <c r="C153" i="31"/>
  <c r="K152" i="31"/>
  <c r="Q152" i="6" s="1"/>
  <c r="D152" i="31"/>
  <c r="C152" i="31"/>
  <c r="K151" i="31"/>
  <c r="Q151" i="6" s="1"/>
  <c r="D151" i="31"/>
  <c r="C151" i="31"/>
  <c r="K150" i="31"/>
  <c r="Q150" i="6" s="1"/>
  <c r="D150" i="31"/>
  <c r="C150" i="31"/>
  <c r="K149" i="31"/>
  <c r="Q149" i="6" s="1"/>
  <c r="D149" i="31"/>
  <c r="C149" i="31"/>
  <c r="K148" i="31"/>
  <c r="Q148" i="6" s="1"/>
  <c r="D148" i="31"/>
  <c r="C148" i="31"/>
  <c r="K147" i="31"/>
  <c r="Q147" i="6" s="1"/>
  <c r="D147" i="31"/>
  <c r="C147" i="31"/>
  <c r="K146" i="31"/>
  <c r="Q146" i="6" s="1"/>
  <c r="D146" i="31"/>
  <c r="C146" i="31"/>
  <c r="K145" i="31"/>
  <c r="Q145" i="6" s="1"/>
  <c r="D145" i="31"/>
  <c r="C145" i="31"/>
  <c r="K144" i="31"/>
  <c r="Q144" i="6" s="1"/>
  <c r="D144" i="31"/>
  <c r="C144" i="31"/>
  <c r="K143" i="31"/>
  <c r="Q143" i="6" s="1"/>
  <c r="D143" i="31"/>
  <c r="C143" i="31"/>
  <c r="K142" i="31"/>
  <c r="Q142" i="6" s="1"/>
  <c r="D142" i="31"/>
  <c r="C142" i="31"/>
  <c r="K141" i="31"/>
  <c r="Q141" i="6" s="1"/>
  <c r="D141" i="31"/>
  <c r="C141" i="31"/>
  <c r="K140" i="31"/>
  <c r="Q140" i="6" s="1"/>
  <c r="D140" i="31"/>
  <c r="C140" i="31"/>
  <c r="K139" i="31"/>
  <c r="Q139" i="6" s="1"/>
  <c r="D139" i="31"/>
  <c r="C139" i="31"/>
  <c r="K138" i="31"/>
  <c r="Q138" i="6" s="1"/>
  <c r="D138" i="31"/>
  <c r="C138" i="31"/>
  <c r="K137" i="31"/>
  <c r="Q137" i="6" s="1"/>
  <c r="D137" i="31"/>
  <c r="C137" i="31"/>
  <c r="K136" i="31"/>
  <c r="Q136" i="6" s="1"/>
  <c r="D136" i="31"/>
  <c r="C136" i="31"/>
  <c r="K135" i="31"/>
  <c r="Q135" i="6" s="1"/>
  <c r="D135" i="31"/>
  <c r="C135" i="31"/>
  <c r="K134" i="31"/>
  <c r="Q134" i="6" s="1"/>
  <c r="D134" i="31"/>
  <c r="C134" i="31"/>
  <c r="K133" i="31"/>
  <c r="Q133" i="6" s="1"/>
  <c r="D133" i="31"/>
  <c r="C133" i="31"/>
  <c r="K132" i="31"/>
  <c r="Q132" i="6" s="1"/>
  <c r="D132" i="31"/>
  <c r="C132" i="31"/>
  <c r="K131" i="31"/>
  <c r="Q131" i="6" s="1"/>
  <c r="D131" i="31"/>
  <c r="C131" i="31"/>
  <c r="K130" i="31"/>
  <c r="Q130" i="6" s="1"/>
  <c r="D130" i="31"/>
  <c r="C130" i="31"/>
  <c r="K129" i="31"/>
  <c r="Q129" i="6" s="1"/>
  <c r="D129" i="31"/>
  <c r="C129" i="31"/>
  <c r="K128" i="31"/>
  <c r="Q128" i="6" s="1"/>
  <c r="D128" i="31"/>
  <c r="C128" i="31"/>
  <c r="K127" i="31"/>
  <c r="Q127" i="6" s="1"/>
  <c r="D127" i="31"/>
  <c r="C127" i="31"/>
  <c r="K126" i="31"/>
  <c r="Q126" i="6" s="1"/>
  <c r="D126" i="31"/>
  <c r="C126" i="31"/>
  <c r="K125" i="31"/>
  <c r="Q125" i="6" s="1"/>
  <c r="D125" i="31"/>
  <c r="C125" i="31"/>
  <c r="K124" i="31"/>
  <c r="Q124" i="6" s="1"/>
  <c r="D124" i="31"/>
  <c r="C124" i="31"/>
  <c r="K123" i="31"/>
  <c r="Q123" i="6" s="1"/>
  <c r="D123" i="31"/>
  <c r="C123" i="31"/>
  <c r="K122" i="31"/>
  <c r="Q122" i="6" s="1"/>
  <c r="D122" i="31"/>
  <c r="C122" i="31"/>
  <c r="K121" i="31"/>
  <c r="Q121" i="6" s="1"/>
  <c r="D121" i="31"/>
  <c r="C121" i="31"/>
  <c r="K120" i="31"/>
  <c r="Q120" i="6" s="1"/>
  <c r="D120" i="31"/>
  <c r="C120" i="31"/>
  <c r="K119" i="31"/>
  <c r="Q119" i="6" s="1"/>
  <c r="D119" i="31"/>
  <c r="C119" i="31"/>
  <c r="K118" i="31"/>
  <c r="Q118" i="6" s="1"/>
  <c r="D118" i="31"/>
  <c r="C118" i="31"/>
  <c r="K117" i="31"/>
  <c r="Q117" i="6" s="1"/>
  <c r="D117" i="31"/>
  <c r="C117" i="31"/>
  <c r="K116" i="31"/>
  <c r="Q116" i="6" s="1"/>
  <c r="D116" i="31"/>
  <c r="C116" i="31"/>
  <c r="K115" i="31"/>
  <c r="Q115" i="6" s="1"/>
  <c r="D115" i="31"/>
  <c r="C115" i="31"/>
  <c r="K114" i="31"/>
  <c r="Q114" i="6" s="1"/>
  <c r="D114" i="31"/>
  <c r="C114" i="31"/>
  <c r="K113" i="31"/>
  <c r="Q113" i="6" s="1"/>
  <c r="D113" i="31"/>
  <c r="C113" i="31"/>
  <c r="K112" i="31"/>
  <c r="Q112" i="6" s="1"/>
  <c r="D112" i="31"/>
  <c r="C112" i="31"/>
  <c r="K111" i="31"/>
  <c r="Q111" i="6" s="1"/>
  <c r="D111" i="31"/>
  <c r="C111" i="31"/>
  <c r="K110" i="31"/>
  <c r="Q110" i="6" s="1"/>
  <c r="D110" i="31"/>
  <c r="C110" i="31"/>
  <c r="K109" i="31"/>
  <c r="Q109" i="6" s="1"/>
  <c r="D109" i="31"/>
  <c r="C109" i="31"/>
  <c r="K108" i="31"/>
  <c r="Q108" i="6" s="1"/>
  <c r="D108" i="31"/>
  <c r="C108" i="31"/>
  <c r="K107" i="31"/>
  <c r="Q107" i="6" s="1"/>
  <c r="D107" i="31"/>
  <c r="C107" i="31"/>
  <c r="K106" i="31"/>
  <c r="Q106" i="6" s="1"/>
  <c r="D106" i="31"/>
  <c r="C106" i="31"/>
  <c r="K105" i="31"/>
  <c r="Q105" i="6" s="1"/>
  <c r="D105" i="31"/>
  <c r="C105" i="31"/>
  <c r="K104" i="31"/>
  <c r="Q104" i="6" s="1"/>
  <c r="D104" i="31"/>
  <c r="C104" i="31"/>
  <c r="K103" i="31"/>
  <c r="Q103" i="6" s="1"/>
  <c r="D103" i="31"/>
  <c r="C103" i="31"/>
  <c r="K102" i="31"/>
  <c r="Q102" i="6" s="1"/>
  <c r="D102" i="31"/>
  <c r="C102" i="31"/>
  <c r="K101" i="31"/>
  <c r="Q101" i="6" s="1"/>
  <c r="D101" i="31"/>
  <c r="C101" i="31"/>
  <c r="K100" i="31"/>
  <c r="Q100" i="6" s="1"/>
  <c r="D100" i="31"/>
  <c r="C100" i="31"/>
  <c r="K99" i="31"/>
  <c r="Q99" i="6" s="1"/>
  <c r="D99" i="31"/>
  <c r="C99" i="31"/>
  <c r="K98" i="31"/>
  <c r="Q98" i="6" s="1"/>
  <c r="D98" i="31"/>
  <c r="C98" i="31"/>
  <c r="K97" i="31"/>
  <c r="Q97" i="6" s="1"/>
  <c r="D97" i="31"/>
  <c r="C97" i="31"/>
  <c r="K96" i="31"/>
  <c r="Q96" i="6" s="1"/>
  <c r="D96" i="31"/>
  <c r="C96" i="31"/>
  <c r="K95" i="31"/>
  <c r="Q95" i="6" s="1"/>
  <c r="D95" i="31"/>
  <c r="C95" i="31"/>
  <c r="K94" i="31"/>
  <c r="Q94" i="6" s="1"/>
  <c r="D94" i="31"/>
  <c r="C94" i="31"/>
  <c r="K93" i="31"/>
  <c r="Q93" i="6" s="1"/>
  <c r="D93" i="31"/>
  <c r="C93" i="31"/>
  <c r="K92" i="31"/>
  <c r="Q92" i="6" s="1"/>
  <c r="D92" i="31"/>
  <c r="C92" i="31"/>
  <c r="K91" i="31"/>
  <c r="Q91" i="6" s="1"/>
  <c r="D91" i="31"/>
  <c r="C91" i="31"/>
  <c r="K90" i="31"/>
  <c r="Q90" i="6" s="1"/>
  <c r="D90" i="31"/>
  <c r="C90" i="31"/>
  <c r="K89" i="31"/>
  <c r="Q89" i="6" s="1"/>
  <c r="D89" i="31"/>
  <c r="C89" i="31"/>
  <c r="K88" i="31"/>
  <c r="Q88" i="6" s="1"/>
  <c r="D88" i="31"/>
  <c r="C88" i="31"/>
  <c r="K87" i="31"/>
  <c r="Q87" i="6" s="1"/>
  <c r="D87" i="31"/>
  <c r="C87" i="31"/>
  <c r="K86" i="31"/>
  <c r="Q86" i="6" s="1"/>
  <c r="D86" i="31"/>
  <c r="C86" i="31"/>
  <c r="K85" i="31"/>
  <c r="Q85" i="6" s="1"/>
  <c r="D85" i="31"/>
  <c r="C85" i="31"/>
  <c r="K84" i="31"/>
  <c r="Q84" i="6" s="1"/>
  <c r="D84" i="31"/>
  <c r="C84" i="31"/>
  <c r="K83" i="31"/>
  <c r="Q83" i="6" s="1"/>
  <c r="D83" i="31"/>
  <c r="C83" i="31"/>
  <c r="K82" i="31"/>
  <c r="Q82" i="6" s="1"/>
  <c r="D82" i="31"/>
  <c r="C82" i="31"/>
  <c r="K81" i="31"/>
  <c r="Q81" i="6" s="1"/>
  <c r="D81" i="31"/>
  <c r="C81" i="31"/>
  <c r="K80" i="31"/>
  <c r="Q80" i="6" s="1"/>
  <c r="D80" i="31"/>
  <c r="C80" i="31"/>
  <c r="K79" i="31"/>
  <c r="Q79" i="6" s="1"/>
  <c r="D79" i="31"/>
  <c r="C79" i="31"/>
  <c r="K78" i="31"/>
  <c r="Q78" i="6" s="1"/>
  <c r="D78" i="31"/>
  <c r="C78" i="31"/>
  <c r="K77" i="31"/>
  <c r="Q77" i="6" s="1"/>
  <c r="D77" i="31"/>
  <c r="C77" i="31"/>
  <c r="K76" i="31"/>
  <c r="Q76" i="6" s="1"/>
  <c r="D76" i="31"/>
  <c r="C76" i="31"/>
  <c r="K75" i="31"/>
  <c r="Q75" i="6" s="1"/>
  <c r="D75" i="31"/>
  <c r="C75" i="31"/>
  <c r="K74" i="31"/>
  <c r="Q74" i="6" s="1"/>
  <c r="D74" i="31"/>
  <c r="C74" i="31"/>
  <c r="K73" i="31"/>
  <c r="Q73" i="6" s="1"/>
  <c r="D73" i="31"/>
  <c r="C73" i="31"/>
  <c r="K72" i="31"/>
  <c r="Q72" i="6" s="1"/>
  <c r="D72" i="31"/>
  <c r="C72" i="31"/>
  <c r="K71" i="31"/>
  <c r="Q71" i="6" s="1"/>
  <c r="D71" i="31"/>
  <c r="C71" i="31"/>
  <c r="K70" i="31"/>
  <c r="Q70" i="6" s="1"/>
  <c r="D70" i="31"/>
  <c r="C70" i="31"/>
  <c r="K69" i="31"/>
  <c r="Q69" i="6" s="1"/>
  <c r="D69" i="31"/>
  <c r="C69" i="31"/>
  <c r="K68" i="31"/>
  <c r="Q68" i="6" s="1"/>
  <c r="D68" i="31"/>
  <c r="C68" i="31"/>
  <c r="K67" i="31"/>
  <c r="Q67" i="6" s="1"/>
  <c r="D67" i="31"/>
  <c r="C67" i="31"/>
  <c r="K66" i="31"/>
  <c r="Q66" i="6" s="1"/>
  <c r="D66" i="31"/>
  <c r="C66" i="31"/>
  <c r="K65" i="31"/>
  <c r="Q65" i="6" s="1"/>
  <c r="D65" i="31"/>
  <c r="C65" i="31"/>
  <c r="K64" i="31"/>
  <c r="Q64" i="6" s="1"/>
  <c r="D64" i="31"/>
  <c r="C64" i="31"/>
  <c r="K63" i="31"/>
  <c r="Q63" i="6" s="1"/>
  <c r="D63" i="31"/>
  <c r="C63" i="31"/>
  <c r="K62" i="31"/>
  <c r="Q62" i="6" s="1"/>
  <c r="D62" i="31"/>
  <c r="C62" i="31"/>
  <c r="K61" i="31"/>
  <c r="Q61" i="6" s="1"/>
  <c r="D61" i="31"/>
  <c r="C61" i="31"/>
  <c r="K60" i="31"/>
  <c r="Q60" i="6" s="1"/>
  <c r="D60" i="31"/>
  <c r="C60" i="31"/>
  <c r="K59" i="31"/>
  <c r="Q59" i="6" s="1"/>
  <c r="D59" i="31"/>
  <c r="C59" i="31"/>
  <c r="K58" i="31"/>
  <c r="Q58" i="6" s="1"/>
  <c r="D58" i="31"/>
  <c r="C58" i="31"/>
  <c r="K57" i="31"/>
  <c r="Q57" i="6" s="1"/>
  <c r="D57" i="31"/>
  <c r="C57" i="31"/>
  <c r="K56" i="31"/>
  <c r="Q56" i="6" s="1"/>
  <c r="D56" i="31"/>
  <c r="C56" i="31"/>
  <c r="K55" i="31"/>
  <c r="Q55" i="6" s="1"/>
  <c r="D55" i="31"/>
  <c r="C55" i="31"/>
  <c r="K54" i="31"/>
  <c r="Q54" i="6" s="1"/>
  <c r="D54" i="31"/>
  <c r="C54" i="31"/>
  <c r="K53" i="31"/>
  <c r="Q53" i="6" s="1"/>
  <c r="D53" i="31"/>
  <c r="C53" i="31"/>
  <c r="K52" i="31"/>
  <c r="Q52" i="6" s="1"/>
  <c r="D52" i="31"/>
  <c r="C52" i="31"/>
  <c r="K51" i="31"/>
  <c r="Q51" i="6" s="1"/>
  <c r="D51" i="31"/>
  <c r="C51" i="31"/>
  <c r="K50" i="31"/>
  <c r="Q50" i="6" s="1"/>
  <c r="D50" i="31"/>
  <c r="C50" i="31"/>
  <c r="K49" i="31"/>
  <c r="Q49" i="6" s="1"/>
  <c r="D49" i="31"/>
  <c r="C49" i="31"/>
  <c r="K48" i="31"/>
  <c r="Q48" i="6" s="1"/>
  <c r="D48" i="31"/>
  <c r="C48" i="31"/>
  <c r="K47" i="31"/>
  <c r="Q47" i="6" s="1"/>
  <c r="D47" i="31"/>
  <c r="C47" i="31"/>
  <c r="K46" i="31"/>
  <c r="Q46" i="6" s="1"/>
  <c r="D46" i="31"/>
  <c r="C46" i="31"/>
  <c r="K45" i="31"/>
  <c r="Q45" i="6" s="1"/>
  <c r="D45" i="31"/>
  <c r="C45" i="31"/>
  <c r="K44" i="31"/>
  <c r="Q44" i="6" s="1"/>
  <c r="D44" i="31"/>
  <c r="C44" i="31"/>
  <c r="K43" i="31"/>
  <c r="Q43" i="6" s="1"/>
  <c r="D43" i="31"/>
  <c r="C43" i="31"/>
  <c r="K42" i="31"/>
  <c r="Q42" i="6" s="1"/>
  <c r="D42" i="31"/>
  <c r="C42" i="31"/>
  <c r="K41" i="31"/>
  <c r="Q41" i="6" s="1"/>
  <c r="D41" i="31"/>
  <c r="C41" i="31"/>
  <c r="K40" i="31"/>
  <c r="Q40" i="6" s="1"/>
  <c r="D40" i="31"/>
  <c r="C40" i="31"/>
  <c r="K39" i="31"/>
  <c r="Q39" i="6" s="1"/>
  <c r="D39" i="31"/>
  <c r="C39" i="31"/>
  <c r="K38" i="31"/>
  <c r="Q38" i="6" s="1"/>
  <c r="D38" i="31"/>
  <c r="C38" i="31"/>
  <c r="K37" i="31"/>
  <c r="Q37" i="6" s="1"/>
  <c r="D37" i="31"/>
  <c r="C37" i="31"/>
  <c r="K36" i="31"/>
  <c r="Q36" i="6" s="1"/>
  <c r="D36" i="31"/>
  <c r="C36" i="31"/>
  <c r="K35" i="31"/>
  <c r="Q35" i="6" s="1"/>
  <c r="D35" i="31"/>
  <c r="C35" i="31"/>
  <c r="K34" i="31"/>
  <c r="Q34" i="6" s="1"/>
  <c r="D34" i="31"/>
  <c r="C34" i="31"/>
  <c r="K33" i="31"/>
  <c r="Q33" i="6" s="1"/>
  <c r="D33" i="31"/>
  <c r="C33" i="31"/>
  <c r="K32" i="31"/>
  <c r="Q32" i="6" s="1"/>
  <c r="D32" i="31"/>
  <c r="C32" i="31"/>
  <c r="K31" i="31"/>
  <c r="Q31" i="6" s="1"/>
  <c r="D31" i="31"/>
  <c r="C31" i="31"/>
  <c r="K30" i="31"/>
  <c r="Q30" i="6" s="1"/>
  <c r="D30" i="31"/>
  <c r="C30" i="31"/>
  <c r="K29" i="31"/>
  <c r="Q29" i="6" s="1"/>
  <c r="D29" i="31"/>
  <c r="C29" i="31"/>
  <c r="K28" i="31"/>
  <c r="Q28" i="6" s="1"/>
  <c r="D28" i="31"/>
  <c r="C28" i="31"/>
  <c r="K27" i="31"/>
  <c r="Q27" i="6" s="1"/>
  <c r="D27" i="31"/>
  <c r="C27" i="31"/>
  <c r="K26" i="31"/>
  <c r="Q26" i="6" s="1"/>
  <c r="D26" i="31"/>
  <c r="C26" i="31"/>
  <c r="K25" i="31"/>
  <c r="Q25" i="6" s="1"/>
  <c r="D25" i="31"/>
  <c r="C25" i="31"/>
  <c r="K24" i="31"/>
  <c r="Q24" i="6" s="1"/>
  <c r="D24" i="31"/>
  <c r="C24" i="31"/>
  <c r="K23" i="31"/>
  <c r="Q23" i="6" s="1"/>
  <c r="D23" i="31"/>
  <c r="C23" i="31"/>
  <c r="K22" i="31"/>
  <c r="Q22" i="6" s="1"/>
  <c r="D22" i="31"/>
  <c r="C22" i="31"/>
  <c r="K21" i="31"/>
  <c r="Q21" i="6" s="1"/>
  <c r="D21" i="31"/>
  <c r="C21" i="31"/>
  <c r="K20" i="31"/>
  <c r="Q20" i="6" s="1"/>
  <c r="D20" i="31"/>
  <c r="C20" i="31"/>
  <c r="K19" i="31"/>
  <c r="Q19" i="6" s="1"/>
  <c r="D19" i="31"/>
  <c r="C19" i="31"/>
  <c r="K18" i="31"/>
  <c r="Q18" i="6" s="1"/>
  <c r="D18" i="31"/>
  <c r="C18" i="31"/>
  <c r="K17" i="31"/>
  <c r="Q17" i="6" s="1"/>
  <c r="D17" i="31"/>
  <c r="C17" i="31"/>
  <c r="K16" i="31"/>
  <c r="Q16" i="6" s="1"/>
  <c r="D16" i="31"/>
  <c r="C16" i="31"/>
  <c r="K15" i="31"/>
  <c r="Q15" i="6" s="1"/>
  <c r="D15" i="31"/>
  <c r="C15" i="31"/>
  <c r="B15" i="31"/>
  <c r="K14" i="31"/>
  <c r="Q14" i="6" s="1"/>
  <c r="D14" i="31"/>
  <c r="C14" i="31"/>
  <c r="B14" i="31"/>
  <c r="K13" i="31"/>
  <c r="Q13" i="6" s="1"/>
  <c r="D13" i="31"/>
  <c r="C13" i="31"/>
  <c r="B13" i="31"/>
  <c r="K12" i="31"/>
  <c r="Q12" i="6" s="1"/>
  <c r="D12" i="31"/>
  <c r="C12" i="31"/>
  <c r="B12" i="31"/>
  <c r="K11" i="31"/>
  <c r="Q11" i="6" s="1"/>
  <c r="D11" i="31"/>
  <c r="C11" i="31"/>
  <c r="B11" i="31"/>
  <c r="K10" i="31"/>
  <c r="Q10" i="6" s="1"/>
  <c r="D10" i="31"/>
  <c r="C10" i="31"/>
  <c r="B10" i="31"/>
  <c r="B6" i="31"/>
  <c r="G24" i="29"/>
  <c r="B6" i="7"/>
  <c r="C6" i="29"/>
  <c r="K209" i="7"/>
  <c r="P209" i="6" s="1"/>
  <c r="D209" i="7"/>
  <c r="C209" i="7"/>
  <c r="K208" i="7"/>
  <c r="P208" i="6" s="1"/>
  <c r="D208" i="7"/>
  <c r="C208" i="7"/>
  <c r="K207" i="7"/>
  <c r="P207" i="6" s="1"/>
  <c r="D207" i="7"/>
  <c r="C207" i="7"/>
  <c r="K206" i="7"/>
  <c r="P206" i="6" s="1"/>
  <c r="D206" i="7"/>
  <c r="C206" i="7"/>
  <c r="K205" i="7"/>
  <c r="P205" i="6" s="1"/>
  <c r="D205" i="7"/>
  <c r="C205" i="7"/>
  <c r="K204" i="7"/>
  <c r="P204" i="6" s="1"/>
  <c r="D204" i="7"/>
  <c r="C204" i="7"/>
  <c r="K203" i="7"/>
  <c r="P203" i="6" s="1"/>
  <c r="D203" i="7"/>
  <c r="C203" i="7"/>
  <c r="K202" i="7"/>
  <c r="P202" i="6" s="1"/>
  <c r="D202" i="7"/>
  <c r="C202" i="7"/>
  <c r="K201" i="7"/>
  <c r="P201" i="6" s="1"/>
  <c r="D201" i="7"/>
  <c r="C201" i="7"/>
  <c r="K200" i="7"/>
  <c r="P200" i="6" s="1"/>
  <c r="D200" i="7"/>
  <c r="C200" i="7"/>
  <c r="K199" i="7"/>
  <c r="P199" i="6" s="1"/>
  <c r="D199" i="7"/>
  <c r="C199" i="7"/>
  <c r="K198" i="7"/>
  <c r="P198" i="6" s="1"/>
  <c r="D198" i="7"/>
  <c r="C198" i="7"/>
  <c r="K197" i="7"/>
  <c r="P197" i="6" s="1"/>
  <c r="D197" i="7"/>
  <c r="C197" i="7"/>
  <c r="K196" i="7"/>
  <c r="P196" i="6" s="1"/>
  <c r="D196" i="7"/>
  <c r="C196" i="7"/>
  <c r="K195" i="7"/>
  <c r="P195" i="6" s="1"/>
  <c r="D195" i="7"/>
  <c r="C195" i="7"/>
  <c r="K194" i="7"/>
  <c r="P194" i="6" s="1"/>
  <c r="D194" i="7"/>
  <c r="C194" i="7"/>
  <c r="K193" i="7"/>
  <c r="P193" i="6" s="1"/>
  <c r="D193" i="7"/>
  <c r="C193" i="7"/>
  <c r="K192" i="7"/>
  <c r="P192" i="6" s="1"/>
  <c r="D192" i="7"/>
  <c r="C192" i="7"/>
  <c r="K191" i="7"/>
  <c r="P191" i="6" s="1"/>
  <c r="D191" i="7"/>
  <c r="C191" i="7"/>
  <c r="K190" i="7"/>
  <c r="P190" i="6" s="1"/>
  <c r="D190" i="7"/>
  <c r="C190" i="7"/>
  <c r="K189" i="7"/>
  <c r="P189" i="6" s="1"/>
  <c r="D189" i="7"/>
  <c r="C189" i="7"/>
  <c r="K188" i="7"/>
  <c r="P188" i="6" s="1"/>
  <c r="D188" i="7"/>
  <c r="C188" i="7"/>
  <c r="K187" i="7"/>
  <c r="P187" i="6" s="1"/>
  <c r="D187" i="7"/>
  <c r="C187" i="7"/>
  <c r="K186" i="7"/>
  <c r="P186" i="6" s="1"/>
  <c r="D186" i="7"/>
  <c r="C186" i="7"/>
  <c r="K185" i="7"/>
  <c r="P185" i="6" s="1"/>
  <c r="D185" i="7"/>
  <c r="C185" i="7"/>
  <c r="K184" i="7"/>
  <c r="P184" i="6" s="1"/>
  <c r="D184" i="7"/>
  <c r="C184" i="7"/>
  <c r="K183" i="7"/>
  <c r="P183" i="6" s="1"/>
  <c r="D183" i="7"/>
  <c r="C183" i="7"/>
  <c r="K182" i="7"/>
  <c r="P182" i="6" s="1"/>
  <c r="D182" i="7"/>
  <c r="C182" i="7"/>
  <c r="K181" i="7"/>
  <c r="P181" i="6" s="1"/>
  <c r="D181" i="7"/>
  <c r="C181" i="7"/>
  <c r="K180" i="7"/>
  <c r="P180" i="6" s="1"/>
  <c r="D180" i="7"/>
  <c r="C180" i="7"/>
  <c r="K179" i="7"/>
  <c r="P179" i="6" s="1"/>
  <c r="D179" i="7"/>
  <c r="C179" i="7"/>
  <c r="K178" i="7"/>
  <c r="P178" i="6" s="1"/>
  <c r="D178" i="7"/>
  <c r="C178" i="7"/>
  <c r="K177" i="7"/>
  <c r="P177" i="6" s="1"/>
  <c r="D177" i="7"/>
  <c r="C177" i="7"/>
  <c r="K176" i="7"/>
  <c r="P176" i="6" s="1"/>
  <c r="D176" i="7"/>
  <c r="C176" i="7"/>
  <c r="K175" i="7"/>
  <c r="P175" i="6" s="1"/>
  <c r="D175" i="7"/>
  <c r="C175" i="7"/>
  <c r="K174" i="7"/>
  <c r="P174" i="6" s="1"/>
  <c r="D174" i="7"/>
  <c r="C174" i="7"/>
  <c r="K173" i="7"/>
  <c r="P173" i="6" s="1"/>
  <c r="D173" i="7"/>
  <c r="C173" i="7"/>
  <c r="K172" i="7"/>
  <c r="P172" i="6" s="1"/>
  <c r="D172" i="7"/>
  <c r="C172" i="7"/>
  <c r="K171" i="7"/>
  <c r="P171" i="6" s="1"/>
  <c r="D171" i="7"/>
  <c r="C171" i="7"/>
  <c r="K170" i="7"/>
  <c r="P170" i="6" s="1"/>
  <c r="D170" i="7"/>
  <c r="C170" i="7"/>
  <c r="K169" i="7"/>
  <c r="P169" i="6" s="1"/>
  <c r="D169" i="7"/>
  <c r="C169" i="7"/>
  <c r="K168" i="7"/>
  <c r="P168" i="6" s="1"/>
  <c r="D168" i="7"/>
  <c r="C168" i="7"/>
  <c r="K167" i="7"/>
  <c r="P167" i="6" s="1"/>
  <c r="D167" i="7"/>
  <c r="C167" i="7"/>
  <c r="K166" i="7"/>
  <c r="P166" i="6" s="1"/>
  <c r="D166" i="7"/>
  <c r="C166" i="7"/>
  <c r="K165" i="7"/>
  <c r="P165" i="6" s="1"/>
  <c r="D165" i="7"/>
  <c r="C165" i="7"/>
  <c r="K164" i="7"/>
  <c r="P164" i="6" s="1"/>
  <c r="D164" i="7"/>
  <c r="C164" i="7"/>
  <c r="K163" i="7"/>
  <c r="P163" i="6" s="1"/>
  <c r="D163" i="7"/>
  <c r="C163" i="7"/>
  <c r="K162" i="7"/>
  <c r="P162" i="6" s="1"/>
  <c r="D162" i="7"/>
  <c r="C162" i="7"/>
  <c r="K161" i="7"/>
  <c r="P161" i="6" s="1"/>
  <c r="D161" i="7"/>
  <c r="C161" i="7"/>
  <c r="K160" i="7"/>
  <c r="P160" i="6" s="1"/>
  <c r="D160" i="7"/>
  <c r="C160" i="7"/>
  <c r="K159" i="7"/>
  <c r="P159" i="6" s="1"/>
  <c r="D159" i="7"/>
  <c r="C159" i="7"/>
  <c r="K158" i="7"/>
  <c r="P158" i="6" s="1"/>
  <c r="D158" i="7"/>
  <c r="C158" i="7"/>
  <c r="K157" i="7"/>
  <c r="P157" i="6" s="1"/>
  <c r="D157" i="7"/>
  <c r="C157" i="7"/>
  <c r="K156" i="7"/>
  <c r="P156" i="6" s="1"/>
  <c r="D156" i="7"/>
  <c r="C156" i="7"/>
  <c r="K155" i="7"/>
  <c r="P155" i="6" s="1"/>
  <c r="D155" i="7"/>
  <c r="C155" i="7"/>
  <c r="K154" i="7"/>
  <c r="P154" i="6" s="1"/>
  <c r="D154" i="7"/>
  <c r="C154" i="7"/>
  <c r="K153" i="7"/>
  <c r="P153" i="6" s="1"/>
  <c r="D153" i="7"/>
  <c r="C153" i="7"/>
  <c r="K152" i="7"/>
  <c r="P152" i="6" s="1"/>
  <c r="D152" i="7"/>
  <c r="C152" i="7"/>
  <c r="K151" i="7"/>
  <c r="P151" i="6" s="1"/>
  <c r="D151" i="7"/>
  <c r="C151" i="7"/>
  <c r="K150" i="7"/>
  <c r="P150" i="6" s="1"/>
  <c r="D150" i="7"/>
  <c r="C150" i="7"/>
  <c r="K149" i="7"/>
  <c r="P149" i="6" s="1"/>
  <c r="D149" i="7"/>
  <c r="C149" i="7"/>
  <c r="K148" i="7"/>
  <c r="P148" i="6" s="1"/>
  <c r="D148" i="7"/>
  <c r="C148" i="7"/>
  <c r="K147" i="7"/>
  <c r="P147" i="6" s="1"/>
  <c r="D147" i="7"/>
  <c r="C147" i="7"/>
  <c r="K146" i="7"/>
  <c r="P146" i="6" s="1"/>
  <c r="D146" i="7"/>
  <c r="C146" i="7"/>
  <c r="K145" i="7"/>
  <c r="P145" i="6" s="1"/>
  <c r="D145" i="7"/>
  <c r="C145" i="7"/>
  <c r="K144" i="7"/>
  <c r="P144" i="6" s="1"/>
  <c r="D144" i="7"/>
  <c r="C144" i="7"/>
  <c r="K143" i="7"/>
  <c r="P143" i="6" s="1"/>
  <c r="D143" i="7"/>
  <c r="C143" i="7"/>
  <c r="K142" i="7"/>
  <c r="P142" i="6" s="1"/>
  <c r="D142" i="7"/>
  <c r="C142" i="7"/>
  <c r="K141" i="7"/>
  <c r="P141" i="6" s="1"/>
  <c r="D141" i="7"/>
  <c r="C141" i="7"/>
  <c r="K140" i="7"/>
  <c r="P140" i="6" s="1"/>
  <c r="D140" i="7"/>
  <c r="C140" i="7"/>
  <c r="K139" i="7"/>
  <c r="P139" i="6" s="1"/>
  <c r="D139" i="7"/>
  <c r="C139" i="7"/>
  <c r="K138" i="7"/>
  <c r="P138" i="6" s="1"/>
  <c r="D138" i="7"/>
  <c r="C138" i="7"/>
  <c r="K137" i="7"/>
  <c r="P137" i="6" s="1"/>
  <c r="D137" i="7"/>
  <c r="C137" i="7"/>
  <c r="K136" i="7"/>
  <c r="P136" i="6" s="1"/>
  <c r="D136" i="7"/>
  <c r="C136" i="7"/>
  <c r="K135" i="7"/>
  <c r="P135" i="6" s="1"/>
  <c r="D135" i="7"/>
  <c r="C135" i="7"/>
  <c r="K134" i="7"/>
  <c r="P134" i="6" s="1"/>
  <c r="D134" i="7"/>
  <c r="C134" i="7"/>
  <c r="K133" i="7"/>
  <c r="P133" i="6" s="1"/>
  <c r="D133" i="7"/>
  <c r="C133" i="7"/>
  <c r="K132" i="7"/>
  <c r="P132" i="6" s="1"/>
  <c r="D132" i="7"/>
  <c r="C132" i="7"/>
  <c r="K131" i="7"/>
  <c r="P131" i="6" s="1"/>
  <c r="D131" i="7"/>
  <c r="C131" i="7"/>
  <c r="K130" i="7"/>
  <c r="P130" i="6" s="1"/>
  <c r="D130" i="7"/>
  <c r="C130" i="7"/>
  <c r="K129" i="7"/>
  <c r="P129" i="6" s="1"/>
  <c r="D129" i="7"/>
  <c r="C129" i="7"/>
  <c r="K128" i="7"/>
  <c r="P128" i="6" s="1"/>
  <c r="D128" i="7"/>
  <c r="C128" i="7"/>
  <c r="K127" i="7"/>
  <c r="P127" i="6" s="1"/>
  <c r="D127" i="7"/>
  <c r="C127" i="7"/>
  <c r="K126" i="7"/>
  <c r="P126" i="6" s="1"/>
  <c r="D126" i="7"/>
  <c r="C126" i="7"/>
  <c r="K125" i="7"/>
  <c r="P125" i="6" s="1"/>
  <c r="D125" i="7"/>
  <c r="C125" i="7"/>
  <c r="K124" i="7"/>
  <c r="P124" i="6" s="1"/>
  <c r="D124" i="7"/>
  <c r="C124" i="7"/>
  <c r="K123" i="7"/>
  <c r="P123" i="6" s="1"/>
  <c r="D123" i="7"/>
  <c r="C123" i="7"/>
  <c r="K122" i="7"/>
  <c r="P122" i="6" s="1"/>
  <c r="D122" i="7"/>
  <c r="C122" i="7"/>
  <c r="K121" i="7"/>
  <c r="P121" i="6" s="1"/>
  <c r="D121" i="7"/>
  <c r="C121" i="7"/>
  <c r="K120" i="7"/>
  <c r="P120" i="6" s="1"/>
  <c r="D120" i="7"/>
  <c r="C120" i="7"/>
  <c r="K119" i="7"/>
  <c r="P119" i="6" s="1"/>
  <c r="D119" i="7"/>
  <c r="C119" i="7"/>
  <c r="K118" i="7"/>
  <c r="P118" i="6" s="1"/>
  <c r="D118" i="7"/>
  <c r="C118" i="7"/>
  <c r="K117" i="7"/>
  <c r="P117" i="6" s="1"/>
  <c r="D117" i="7"/>
  <c r="C117" i="7"/>
  <c r="K116" i="7"/>
  <c r="P116" i="6" s="1"/>
  <c r="D116" i="7"/>
  <c r="C116" i="7"/>
  <c r="K115" i="7"/>
  <c r="P115" i="6" s="1"/>
  <c r="D115" i="7"/>
  <c r="C115" i="7"/>
  <c r="K114" i="7"/>
  <c r="P114" i="6" s="1"/>
  <c r="D114" i="7"/>
  <c r="C114" i="7"/>
  <c r="K113" i="7"/>
  <c r="P113" i="6" s="1"/>
  <c r="D113" i="7"/>
  <c r="C113" i="7"/>
  <c r="K112" i="7"/>
  <c r="P112" i="6" s="1"/>
  <c r="D112" i="7"/>
  <c r="C112" i="7"/>
  <c r="K111" i="7"/>
  <c r="P111" i="6" s="1"/>
  <c r="D111" i="7"/>
  <c r="C111" i="7"/>
  <c r="K110" i="7"/>
  <c r="P110" i="6" s="1"/>
  <c r="D110" i="7"/>
  <c r="C110" i="7"/>
  <c r="K109" i="7"/>
  <c r="P109" i="6" s="1"/>
  <c r="D109" i="7"/>
  <c r="C109" i="7"/>
  <c r="K108" i="7"/>
  <c r="P108" i="6" s="1"/>
  <c r="D108" i="7"/>
  <c r="C108" i="7"/>
  <c r="K107" i="7"/>
  <c r="P107" i="6" s="1"/>
  <c r="D107" i="7"/>
  <c r="C107" i="7"/>
  <c r="K106" i="7"/>
  <c r="P106" i="6" s="1"/>
  <c r="D106" i="7"/>
  <c r="C106" i="7"/>
  <c r="K105" i="7"/>
  <c r="P105" i="6" s="1"/>
  <c r="D105" i="7"/>
  <c r="C105" i="7"/>
  <c r="K104" i="7"/>
  <c r="P104" i="6" s="1"/>
  <c r="D104" i="7"/>
  <c r="C104" i="7"/>
  <c r="K103" i="7"/>
  <c r="P103" i="6" s="1"/>
  <c r="D103" i="7"/>
  <c r="C103" i="7"/>
  <c r="K102" i="7"/>
  <c r="P102" i="6" s="1"/>
  <c r="D102" i="7"/>
  <c r="C102" i="7"/>
  <c r="K101" i="7"/>
  <c r="P101" i="6" s="1"/>
  <c r="D101" i="7"/>
  <c r="C101" i="7"/>
  <c r="K100" i="7"/>
  <c r="P100" i="6" s="1"/>
  <c r="D100" i="7"/>
  <c r="C100" i="7"/>
  <c r="K99" i="7"/>
  <c r="P99" i="6" s="1"/>
  <c r="D99" i="7"/>
  <c r="C99" i="7"/>
  <c r="K98" i="7"/>
  <c r="P98" i="6" s="1"/>
  <c r="D98" i="7"/>
  <c r="C98" i="7"/>
  <c r="K97" i="7"/>
  <c r="P97" i="6" s="1"/>
  <c r="D97" i="7"/>
  <c r="C97" i="7"/>
  <c r="K96" i="7"/>
  <c r="P96" i="6" s="1"/>
  <c r="D96" i="7"/>
  <c r="C96" i="7"/>
  <c r="K95" i="7"/>
  <c r="P95" i="6" s="1"/>
  <c r="D95" i="7"/>
  <c r="C95" i="7"/>
  <c r="K94" i="7"/>
  <c r="P94" i="6" s="1"/>
  <c r="D94" i="7"/>
  <c r="C94" i="7"/>
  <c r="K93" i="7"/>
  <c r="P93" i="6" s="1"/>
  <c r="D93" i="7"/>
  <c r="C93" i="7"/>
  <c r="K92" i="7"/>
  <c r="P92" i="6" s="1"/>
  <c r="D92" i="7"/>
  <c r="C92" i="7"/>
  <c r="K91" i="7"/>
  <c r="P91" i="6" s="1"/>
  <c r="D91" i="7"/>
  <c r="C91" i="7"/>
  <c r="K90" i="7"/>
  <c r="P90" i="6" s="1"/>
  <c r="D90" i="7"/>
  <c r="C90" i="7"/>
  <c r="K89" i="7"/>
  <c r="P89" i="6" s="1"/>
  <c r="D89" i="7"/>
  <c r="C89" i="7"/>
  <c r="K88" i="7"/>
  <c r="P88" i="6" s="1"/>
  <c r="D88" i="7"/>
  <c r="C88" i="7"/>
  <c r="K87" i="7"/>
  <c r="P87" i="6" s="1"/>
  <c r="D87" i="7"/>
  <c r="C87" i="7"/>
  <c r="K86" i="7"/>
  <c r="P86" i="6" s="1"/>
  <c r="D86" i="7"/>
  <c r="C86" i="7"/>
  <c r="K85" i="7"/>
  <c r="P85" i="6" s="1"/>
  <c r="D85" i="7"/>
  <c r="C85" i="7"/>
  <c r="K84" i="7"/>
  <c r="P84" i="6" s="1"/>
  <c r="D84" i="7"/>
  <c r="C84" i="7"/>
  <c r="K83" i="7"/>
  <c r="P83" i="6" s="1"/>
  <c r="D83" i="7"/>
  <c r="C83" i="7"/>
  <c r="K82" i="7"/>
  <c r="P82" i="6" s="1"/>
  <c r="D82" i="7"/>
  <c r="C82" i="7"/>
  <c r="K81" i="7"/>
  <c r="P81" i="6" s="1"/>
  <c r="D81" i="7"/>
  <c r="C81" i="7"/>
  <c r="K80" i="7"/>
  <c r="P80" i="6" s="1"/>
  <c r="D80" i="7"/>
  <c r="C80" i="7"/>
  <c r="K79" i="7"/>
  <c r="P79" i="6" s="1"/>
  <c r="D79" i="7"/>
  <c r="C79" i="7"/>
  <c r="K78" i="7"/>
  <c r="P78" i="6" s="1"/>
  <c r="D78" i="7"/>
  <c r="C78" i="7"/>
  <c r="K77" i="7"/>
  <c r="P77" i="6" s="1"/>
  <c r="D77" i="7"/>
  <c r="C77" i="7"/>
  <c r="K76" i="7"/>
  <c r="P76" i="6" s="1"/>
  <c r="D76" i="7"/>
  <c r="C76" i="7"/>
  <c r="K75" i="7"/>
  <c r="P75" i="6" s="1"/>
  <c r="D75" i="7"/>
  <c r="C75" i="7"/>
  <c r="K74" i="7"/>
  <c r="P74" i="6" s="1"/>
  <c r="D74" i="7"/>
  <c r="C74" i="7"/>
  <c r="K73" i="7"/>
  <c r="P73" i="6" s="1"/>
  <c r="D73" i="7"/>
  <c r="C73" i="7"/>
  <c r="K72" i="7"/>
  <c r="P72" i="6" s="1"/>
  <c r="D72" i="7"/>
  <c r="C72" i="7"/>
  <c r="K71" i="7"/>
  <c r="P71" i="6" s="1"/>
  <c r="D71" i="7"/>
  <c r="C71" i="7"/>
  <c r="K70" i="7"/>
  <c r="P70" i="6" s="1"/>
  <c r="D70" i="7"/>
  <c r="C70" i="7"/>
  <c r="K69" i="7"/>
  <c r="P69" i="6" s="1"/>
  <c r="D69" i="7"/>
  <c r="C69" i="7"/>
  <c r="K68" i="7"/>
  <c r="P68" i="6" s="1"/>
  <c r="D68" i="7"/>
  <c r="C68" i="7"/>
  <c r="K67" i="7"/>
  <c r="P67" i="6" s="1"/>
  <c r="D67" i="7"/>
  <c r="C67" i="7"/>
  <c r="K66" i="7"/>
  <c r="P66" i="6" s="1"/>
  <c r="D66" i="7"/>
  <c r="C66" i="7"/>
  <c r="K65" i="7"/>
  <c r="P65" i="6" s="1"/>
  <c r="D65" i="7"/>
  <c r="C65" i="7"/>
  <c r="K64" i="7"/>
  <c r="P64" i="6" s="1"/>
  <c r="D64" i="7"/>
  <c r="C64" i="7"/>
  <c r="K63" i="7"/>
  <c r="P63" i="6" s="1"/>
  <c r="D63" i="7"/>
  <c r="C63" i="7"/>
  <c r="K62" i="7"/>
  <c r="P62" i="6" s="1"/>
  <c r="D62" i="7"/>
  <c r="C62" i="7"/>
  <c r="K61" i="7"/>
  <c r="P61" i="6" s="1"/>
  <c r="D61" i="7"/>
  <c r="C61" i="7"/>
  <c r="K60" i="7"/>
  <c r="P60" i="6" s="1"/>
  <c r="D60" i="7"/>
  <c r="C60" i="7"/>
  <c r="K59" i="7"/>
  <c r="P59" i="6" s="1"/>
  <c r="D59" i="7"/>
  <c r="C59" i="7"/>
  <c r="K58" i="7"/>
  <c r="P58" i="6" s="1"/>
  <c r="D58" i="7"/>
  <c r="C58" i="7"/>
  <c r="K57" i="7"/>
  <c r="P57" i="6" s="1"/>
  <c r="D57" i="7"/>
  <c r="C57" i="7"/>
  <c r="K56" i="7"/>
  <c r="P56" i="6" s="1"/>
  <c r="D56" i="7"/>
  <c r="C56" i="7"/>
  <c r="K55" i="7"/>
  <c r="P55" i="6" s="1"/>
  <c r="D55" i="7"/>
  <c r="C55" i="7"/>
  <c r="K54" i="7"/>
  <c r="P54" i="6" s="1"/>
  <c r="D54" i="7"/>
  <c r="C54" i="7"/>
  <c r="K53" i="7"/>
  <c r="P53" i="6" s="1"/>
  <c r="D53" i="7"/>
  <c r="C53" i="7"/>
  <c r="K52" i="7"/>
  <c r="P52" i="6" s="1"/>
  <c r="D52" i="7"/>
  <c r="C52" i="7"/>
  <c r="K51" i="7"/>
  <c r="P51" i="6" s="1"/>
  <c r="D51" i="7"/>
  <c r="C51" i="7"/>
  <c r="K50" i="7"/>
  <c r="P50" i="6" s="1"/>
  <c r="D50" i="7"/>
  <c r="C50" i="7"/>
  <c r="K49" i="7"/>
  <c r="P49" i="6" s="1"/>
  <c r="D49" i="7"/>
  <c r="C49" i="7"/>
  <c r="K48" i="7"/>
  <c r="P48" i="6" s="1"/>
  <c r="D48" i="7"/>
  <c r="C48" i="7"/>
  <c r="K47" i="7"/>
  <c r="P47" i="6" s="1"/>
  <c r="D47" i="7"/>
  <c r="C47" i="7"/>
  <c r="K46" i="7"/>
  <c r="P46" i="6" s="1"/>
  <c r="D46" i="7"/>
  <c r="C46" i="7"/>
  <c r="K45" i="7"/>
  <c r="P45" i="6" s="1"/>
  <c r="D45" i="7"/>
  <c r="C45" i="7"/>
  <c r="K44" i="7"/>
  <c r="P44" i="6" s="1"/>
  <c r="D44" i="7"/>
  <c r="C44" i="7"/>
  <c r="K43" i="7"/>
  <c r="P43" i="6" s="1"/>
  <c r="D43" i="7"/>
  <c r="C43" i="7"/>
  <c r="K42" i="7"/>
  <c r="P42" i="6" s="1"/>
  <c r="D42" i="7"/>
  <c r="C42" i="7"/>
  <c r="K41" i="7"/>
  <c r="P41" i="6" s="1"/>
  <c r="D41" i="7"/>
  <c r="C41" i="7"/>
  <c r="K40" i="7"/>
  <c r="P40" i="6" s="1"/>
  <c r="D40" i="7"/>
  <c r="C40" i="7"/>
  <c r="K39" i="7"/>
  <c r="P39" i="6" s="1"/>
  <c r="D39" i="7"/>
  <c r="C39" i="7"/>
  <c r="K38" i="7"/>
  <c r="P38" i="6" s="1"/>
  <c r="D38" i="7"/>
  <c r="C38" i="7"/>
  <c r="K37" i="7"/>
  <c r="P37" i="6" s="1"/>
  <c r="D37" i="7"/>
  <c r="C37" i="7"/>
  <c r="K36" i="7"/>
  <c r="P36" i="6" s="1"/>
  <c r="D36" i="7"/>
  <c r="C36" i="7"/>
  <c r="K35" i="7"/>
  <c r="P35" i="6" s="1"/>
  <c r="D35" i="7"/>
  <c r="C35" i="7"/>
  <c r="K34" i="7"/>
  <c r="P34" i="6" s="1"/>
  <c r="D34" i="7"/>
  <c r="C34" i="7"/>
  <c r="K33" i="7"/>
  <c r="P33" i="6" s="1"/>
  <c r="D33" i="7"/>
  <c r="C33" i="7"/>
  <c r="K32" i="7"/>
  <c r="P32" i="6" s="1"/>
  <c r="D32" i="7"/>
  <c r="C32" i="7"/>
  <c r="K31" i="7"/>
  <c r="P31" i="6" s="1"/>
  <c r="D31" i="7"/>
  <c r="C31" i="7"/>
  <c r="K30" i="7"/>
  <c r="P30" i="6" s="1"/>
  <c r="D30" i="7"/>
  <c r="C30" i="7"/>
  <c r="K29" i="7"/>
  <c r="P29" i="6" s="1"/>
  <c r="D29" i="7"/>
  <c r="C29" i="7"/>
  <c r="K28" i="7"/>
  <c r="P28" i="6" s="1"/>
  <c r="D28" i="7"/>
  <c r="C28" i="7"/>
  <c r="K27" i="7"/>
  <c r="P27" i="6" s="1"/>
  <c r="D27" i="7"/>
  <c r="C27" i="7"/>
  <c r="K26" i="7"/>
  <c r="P26" i="6" s="1"/>
  <c r="D26" i="7"/>
  <c r="C26" i="7"/>
  <c r="K25" i="7"/>
  <c r="P25" i="6" s="1"/>
  <c r="D25" i="7"/>
  <c r="C25" i="7"/>
  <c r="K24" i="7"/>
  <c r="P24" i="6" s="1"/>
  <c r="D24" i="7"/>
  <c r="C24" i="7"/>
  <c r="K23" i="7"/>
  <c r="P23" i="6" s="1"/>
  <c r="D23" i="7"/>
  <c r="C23" i="7"/>
  <c r="K22" i="7"/>
  <c r="P22" i="6" s="1"/>
  <c r="D22" i="7"/>
  <c r="C22" i="7"/>
  <c r="K21" i="7"/>
  <c r="P21" i="6" s="1"/>
  <c r="D21" i="7"/>
  <c r="C21" i="7"/>
  <c r="K20" i="7"/>
  <c r="P20" i="6" s="1"/>
  <c r="D20" i="7"/>
  <c r="C20" i="7"/>
  <c r="K19" i="7"/>
  <c r="P19" i="6" s="1"/>
  <c r="D19" i="7"/>
  <c r="C19" i="7"/>
  <c r="K18" i="7"/>
  <c r="P18" i="6" s="1"/>
  <c r="D18" i="7"/>
  <c r="C18" i="7"/>
  <c r="K17" i="7"/>
  <c r="P17" i="6" s="1"/>
  <c r="D17" i="7"/>
  <c r="C17" i="7"/>
  <c r="K16" i="7"/>
  <c r="P16" i="6" s="1"/>
  <c r="D16" i="7"/>
  <c r="C16" i="7"/>
  <c r="K15" i="7"/>
  <c r="P15" i="6" s="1"/>
  <c r="D15" i="7"/>
  <c r="C15" i="7"/>
  <c r="B15" i="7"/>
  <c r="K14" i="7"/>
  <c r="P14" i="6" s="1"/>
  <c r="D14" i="7"/>
  <c r="C14" i="7"/>
  <c r="B14" i="7"/>
  <c r="K13" i="7"/>
  <c r="P13" i="6" s="1"/>
  <c r="D13" i="7"/>
  <c r="C13" i="7"/>
  <c r="B13" i="7"/>
  <c r="K12" i="7"/>
  <c r="P12" i="6" s="1"/>
  <c r="D12" i="7"/>
  <c r="C12" i="7"/>
  <c r="B12" i="7"/>
  <c r="K11" i="7"/>
  <c r="P11" i="6" s="1"/>
  <c r="D11" i="7"/>
  <c r="C11" i="7"/>
  <c r="B11" i="7"/>
  <c r="N209" i="5"/>
  <c r="M209" i="5"/>
  <c r="L209" i="5"/>
  <c r="K209" i="5"/>
  <c r="J209" i="5"/>
  <c r="E209" i="5"/>
  <c r="D209" i="5"/>
  <c r="C209" i="5"/>
  <c r="N208" i="5"/>
  <c r="M208" i="5"/>
  <c r="L208" i="5"/>
  <c r="K208" i="5"/>
  <c r="J208" i="5"/>
  <c r="E208" i="5"/>
  <c r="D208" i="5"/>
  <c r="C208" i="5"/>
  <c r="N207" i="5"/>
  <c r="M207" i="5"/>
  <c r="L207" i="5"/>
  <c r="K207" i="5"/>
  <c r="J207" i="5"/>
  <c r="E207" i="5"/>
  <c r="D207" i="5"/>
  <c r="C207" i="5"/>
  <c r="N206" i="5"/>
  <c r="M206" i="5"/>
  <c r="L206" i="5"/>
  <c r="K206" i="5"/>
  <c r="J206" i="5"/>
  <c r="E206" i="5"/>
  <c r="D206" i="5"/>
  <c r="C206" i="5"/>
  <c r="N205" i="5"/>
  <c r="M205" i="5"/>
  <c r="L205" i="5"/>
  <c r="K205" i="5"/>
  <c r="J205" i="5"/>
  <c r="E205" i="5"/>
  <c r="D205" i="5"/>
  <c r="C205" i="5"/>
  <c r="N204" i="5"/>
  <c r="M204" i="5"/>
  <c r="L204" i="5"/>
  <c r="K204" i="5"/>
  <c r="J204" i="5"/>
  <c r="E204" i="5"/>
  <c r="D204" i="5"/>
  <c r="C204" i="5"/>
  <c r="N203" i="5"/>
  <c r="M203" i="5"/>
  <c r="L203" i="5"/>
  <c r="K203" i="5"/>
  <c r="J203" i="5"/>
  <c r="E203" i="5"/>
  <c r="D203" i="5"/>
  <c r="C203" i="5"/>
  <c r="N202" i="5"/>
  <c r="M202" i="5"/>
  <c r="L202" i="5"/>
  <c r="K202" i="5"/>
  <c r="J202" i="5"/>
  <c r="E202" i="5"/>
  <c r="D202" i="5"/>
  <c r="C202" i="5"/>
  <c r="N201" i="5"/>
  <c r="M201" i="5"/>
  <c r="L201" i="5"/>
  <c r="K201" i="5"/>
  <c r="J201" i="5"/>
  <c r="E201" i="5"/>
  <c r="D201" i="5"/>
  <c r="C201" i="5"/>
  <c r="N200" i="5"/>
  <c r="M200" i="5"/>
  <c r="L200" i="5"/>
  <c r="K200" i="5"/>
  <c r="J200" i="5"/>
  <c r="E200" i="5"/>
  <c r="D200" i="5"/>
  <c r="C200" i="5"/>
  <c r="N199" i="5"/>
  <c r="M199" i="5"/>
  <c r="L199" i="5"/>
  <c r="K199" i="5"/>
  <c r="J199" i="5"/>
  <c r="E199" i="5"/>
  <c r="D199" i="5"/>
  <c r="C199" i="5"/>
  <c r="N198" i="5"/>
  <c r="M198" i="5"/>
  <c r="L198" i="5"/>
  <c r="K198" i="5"/>
  <c r="J198" i="5"/>
  <c r="E198" i="5"/>
  <c r="D198" i="5"/>
  <c r="C198" i="5"/>
  <c r="N197" i="5"/>
  <c r="M197" i="5"/>
  <c r="L197" i="5"/>
  <c r="K197" i="5"/>
  <c r="J197" i="5"/>
  <c r="E197" i="5"/>
  <c r="D197" i="5"/>
  <c r="C197" i="5"/>
  <c r="N196" i="5"/>
  <c r="M196" i="5"/>
  <c r="L196" i="5"/>
  <c r="K196" i="5"/>
  <c r="J196" i="5"/>
  <c r="E196" i="5"/>
  <c r="D196" i="5"/>
  <c r="C196" i="5"/>
  <c r="N195" i="5"/>
  <c r="M195" i="5"/>
  <c r="L195" i="5"/>
  <c r="K195" i="5"/>
  <c r="J195" i="5"/>
  <c r="E195" i="5"/>
  <c r="D195" i="5"/>
  <c r="C195" i="5"/>
  <c r="N194" i="5"/>
  <c r="M194" i="5"/>
  <c r="L194" i="5"/>
  <c r="K194" i="5"/>
  <c r="J194" i="5"/>
  <c r="E194" i="5"/>
  <c r="D194" i="5"/>
  <c r="C194" i="5"/>
  <c r="N193" i="5"/>
  <c r="M193" i="5"/>
  <c r="L193" i="5"/>
  <c r="K193" i="5"/>
  <c r="J193" i="5"/>
  <c r="E193" i="5"/>
  <c r="D193" i="5"/>
  <c r="C193" i="5"/>
  <c r="N192" i="5"/>
  <c r="M192" i="5"/>
  <c r="L192" i="5"/>
  <c r="K192" i="5"/>
  <c r="J192" i="5"/>
  <c r="E192" i="5"/>
  <c r="D192" i="5"/>
  <c r="C192" i="5"/>
  <c r="N191" i="5"/>
  <c r="M191" i="5"/>
  <c r="L191" i="5"/>
  <c r="K191" i="5"/>
  <c r="J191" i="5"/>
  <c r="E191" i="5"/>
  <c r="D191" i="5"/>
  <c r="C191" i="5"/>
  <c r="N190" i="5"/>
  <c r="M190" i="5"/>
  <c r="L190" i="5"/>
  <c r="K190" i="5"/>
  <c r="J190" i="5"/>
  <c r="E190" i="5"/>
  <c r="D190" i="5"/>
  <c r="C190" i="5"/>
  <c r="N189" i="5"/>
  <c r="M189" i="5"/>
  <c r="L189" i="5"/>
  <c r="K189" i="5"/>
  <c r="J189" i="5"/>
  <c r="E189" i="5"/>
  <c r="D189" i="5"/>
  <c r="C189" i="5"/>
  <c r="N188" i="5"/>
  <c r="M188" i="5"/>
  <c r="L188" i="5"/>
  <c r="K188" i="5"/>
  <c r="J188" i="5"/>
  <c r="E188" i="5"/>
  <c r="D188" i="5"/>
  <c r="C188" i="5"/>
  <c r="N187" i="5"/>
  <c r="M187" i="5"/>
  <c r="L187" i="5"/>
  <c r="K187" i="5"/>
  <c r="J187" i="5"/>
  <c r="E187" i="5"/>
  <c r="D187" i="5"/>
  <c r="C187" i="5"/>
  <c r="N186" i="5"/>
  <c r="M186" i="5"/>
  <c r="L186" i="5"/>
  <c r="K186" i="5"/>
  <c r="J186" i="5"/>
  <c r="E186" i="5"/>
  <c r="D186" i="5"/>
  <c r="C186" i="5"/>
  <c r="N185" i="5"/>
  <c r="M185" i="5"/>
  <c r="L185" i="5"/>
  <c r="K185" i="5"/>
  <c r="J185" i="5"/>
  <c r="E185" i="5"/>
  <c r="D185" i="5"/>
  <c r="C185" i="5"/>
  <c r="N184" i="5"/>
  <c r="M184" i="5"/>
  <c r="L184" i="5"/>
  <c r="K184" i="5"/>
  <c r="J184" i="5"/>
  <c r="E184" i="5"/>
  <c r="D184" i="5"/>
  <c r="C184" i="5"/>
  <c r="N183" i="5"/>
  <c r="M183" i="5"/>
  <c r="L183" i="5"/>
  <c r="K183" i="5"/>
  <c r="J183" i="5"/>
  <c r="E183" i="5"/>
  <c r="D183" i="5"/>
  <c r="C183" i="5"/>
  <c r="N182" i="5"/>
  <c r="M182" i="5"/>
  <c r="L182" i="5"/>
  <c r="K182" i="5"/>
  <c r="J182" i="5"/>
  <c r="E182" i="5"/>
  <c r="D182" i="5"/>
  <c r="C182" i="5"/>
  <c r="N181" i="5"/>
  <c r="M181" i="5"/>
  <c r="L181" i="5"/>
  <c r="K181" i="5"/>
  <c r="J181" i="5"/>
  <c r="E181" i="5"/>
  <c r="D181" i="5"/>
  <c r="C181" i="5"/>
  <c r="N180" i="5"/>
  <c r="M180" i="5"/>
  <c r="L180" i="5"/>
  <c r="K180" i="5"/>
  <c r="J180" i="5"/>
  <c r="E180" i="5"/>
  <c r="D180" i="5"/>
  <c r="C180" i="5"/>
  <c r="N179" i="5"/>
  <c r="M179" i="5"/>
  <c r="L179" i="5"/>
  <c r="K179" i="5"/>
  <c r="J179" i="5"/>
  <c r="E179" i="5"/>
  <c r="D179" i="5"/>
  <c r="C179" i="5"/>
  <c r="N178" i="5"/>
  <c r="M178" i="5"/>
  <c r="L178" i="5"/>
  <c r="K178" i="5"/>
  <c r="J178" i="5"/>
  <c r="E178" i="5"/>
  <c r="D178" i="5"/>
  <c r="C178" i="5"/>
  <c r="N177" i="5"/>
  <c r="M177" i="5"/>
  <c r="L177" i="5"/>
  <c r="K177" i="5"/>
  <c r="J177" i="5"/>
  <c r="E177" i="5"/>
  <c r="D177" i="5"/>
  <c r="C177" i="5"/>
  <c r="N176" i="5"/>
  <c r="M176" i="5"/>
  <c r="L176" i="5"/>
  <c r="K176" i="5"/>
  <c r="J176" i="5"/>
  <c r="E176" i="5"/>
  <c r="D176" i="5"/>
  <c r="C176" i="5"/>
  <c r="N175" i="5"/>
  <c r="M175" i="5"/>
  <c r="L175" i="5"/>
  <c r="K175" i="5"/>
  <c r="J175" i="5"/>
  <c r="E175" i="5"/>
  <c r="D175" i="5"/>
  <c r="C175" i="5"/>
  <c r="N174" i="5"/>
  <c r="M174" i="5"/>
  <c r="L174" i="5"/>
  <c r="K174" i="5"/>
  <c r="J174" i="5"/>
  <c r="E174" i="5"/>
  <c r="D174" i="5"/>
  <c r="C174" i="5"/>
  <c r="N173" i="5"/>
  <c r="M173" i="5"/>
  <c r="L173" i="5"/>
  <c r="K173" i="5"/>
  <c r="J173" i="5"/>
  <c r="E173" i="5"/>
  <c r="D173" i="5"/>
  <c r="C173" i="5"/>
  <c r="N172" i="5"/>
  <c r="M172" i="5"/>
  <c r="L172" i="5"/>
  <c r="K172" i="5"/>
  <c r="J172" i="5"/>
  <c r="E172" i="5"/>
  <c r="D172" i="5"/>
  <c r="C172" i="5"/>
  <c r="N171" i="5"/>
  <c r="M171" i="5"/>
  <c r="L171" i="5"/>
  <c r="K171" i="5"/>
  <c r="J171" i="5"/>
  <c r="E171" i="5"/>
  <c r="D171" i="5"/>
  <c r="C171" i="5"/>
  <c r="N170" i="5"/>
  <c r="M170" i="5"/>
  <c r="L170" i="5"/>
  <c r="K170" i="5"/>
  <c r="J170" i="5"/>
  <c r="E170" i="5"/>
  <c r="D170" i="5"/>
  <c r="C170" i="5"/>
  <c r="N169" i="5"/>
  <c r="M169" i="5"/>
  <c r="L169" i="5"/>
  <c r="K169" i="5"/>
  <c r="J169" i="5"/>
  <c r="E169" i="5"/>
  <c r="D169" i="5"/>
  <c r="C169" i="5"/>
  <c r="N168" i="5"/>
  <c r="M168" i="5"/>
  <c r="L168" i="5"/>
  <c r="K168" i="5"/>
  <c r="J168" i="5"/>
  <c r="E168" i="5"/>
  <c r="D168" i="5"/>
  <c r="C168" i="5"/>
  <c r="N167" i="5"/>
  <c r="M167" i="5"/>
  <c r="L167" i="5"/>
  <c r="K167" i="5"/>
  <c r="J167" i="5"/>
  <c r="E167" i="5"/>
  <c r="D167" i="5"/>
  <c r="C167" i="5"/>
  <c r="N166" i="5"/>
  <c r="M166" i="5"/>
  <c r="L166" i="5"/>
  <c r="K166" i="5"/>
  <c r="J166" i="5"/>
  <c r="E166" i="5"/>
  <c r="D166" i="5"/>
  <c r="C166" i="5"/>
  <c r="N165" i="5"/>
  <c r="M165" i="5"/>
  <c r="L165" i="5"/>
  <c r="K165" i="5"/>
  <c r="J165" i="5"/>
  <c r="E165" i="5"/>
  <c r="D165" i="5"/>
  <c r="C165" i="5"/>
  <c r="N164" i="5"/>
  <c r="M164" i="5"/>
  <c r="L164" i="5"/>
  <c r="K164" i="5"/>
  <c r="J164" i="5"/>
  <c r="E164" i="5"/>
  <c r="D164" i="5"/>
  <c r="C164" i="5"/>
  <c r="N163" i="5"/>
  <c r="M163" i="5"/>
  <c r="L163" i="5"/>
  <c r="K163" i="5"/>
  <c r="J163" i="5"/>
  <c r="E163" i="5"/>
  <c r="D163" i="5"/>
  <c r="C163" i="5"/>
  <c r="N162" i="5"/>
  <c r="M162" i="5"/>
  <c r="L162" i="5"/>
  <c r="K162" i="5"/>
  <c r="J162" i="5"/>
  <c r="E162" i="5"/>
  <c r="D162" i="5"/>
  <c r="C162" i="5"/>
  <c r="N161" i="5"/>
  <c r="M161" i="5"/>
  <c r="L161" i="5"/>
  <c r="K161" i="5"/>
  <c r="J161" i="5"/>
  <c r="E161" i="5"/>
  <c r="D161" i="5"/>
  <c r="C161" i="5"/>
  <c r="N160" i="5"/>
  <c r="M160" i="5"/>
  <c r="L160" i="5"/>
  <c r="K160" i="5"/>
  <c r="J160" i="5"/>
  <c r="E160" i="5"/>
  <c r="D160" i="5"/>
  <c r="C160" i="5"/>
  <c r="N159" i="5"/>
  <c r="M159" i="5"/>
  <c r="L159" i="5"/>
  <c r="K159" i="5"/>
  <c r="J159" i="5"/>
  <c r="E159" i="5"/>
  <c r="D159" i="5"/>
  <c r="C159" i="5"/>
  <c r="N158" i="5"/>
  <c r="M158" i="5"/>
  <c r="L158" i="5"/>
  <c r="K158" i="5"/>
  <c r="J158" i="5"/>
  <c r="E158" i="5"/>
  <c r="D158" i="5"/>
  <c r="C158" i="5"/>
  <c r="N157" i="5"/>
  <c r="M157" i="5"/>
  <c r="L157" i="5"/>
  <c r="K157" i="5"/>
  <c r="J157" i="5"/>
  <c r="E157" i="5"/>
  <c r="D157" i="5"/>
  <c r="C157" i="5"/>
  <c r="N156" i="5"/>
  <c r="M156" i="5"/>
  <c r="L156" i="5"/>
  <c r="K156" i="5"/>
  <c r="J156" i="5"/>
  <c r="E156" i="5"/>
  <c r="D156" i="5"/>
  <c r="C156" i="5"/>
  <c r="N155" i="5"/>
  <c r="M155" i="5"/>
  <c r="L155" i="5"/>
  <c r="K155" i="5"/>
  <c r="J155" i="5"/>
  <c r="E155" i="5"/>
  <c r="D155" i="5"/>
  <c r="C155" i="5"/>
  <c r="N154" i="5"/>
  <c r="M154" i="5"/>
  <c r="L154" i="5"/>
  <c r="K154" i="5"/>
  <c r="J154" i="5"/>
  <c r="E154" i="5"/>
  <c r="D154" i="5"/>
  <c r="C154" i="5"/>
  <c r="N153" i="5"/>
  <c r="M153" i="5"/>
  <c r="L153" i="5"/>
  <c r="K153" i="5"/>
  <c r="J153" i="5"/>
  <c r="E153" i="5"/>
  <c r="D153" i="5"/>
  <c r="C153" i="5"/>
  <c r="N152" i="5"/>
  <c r="M152" i="5"/>
  <c r="L152" i="5"/>
  <c r="K152" i="5"/>
  <c r="J152" i="5"/>
  <c r="E152" i="5"/>
  <c r="D152" i="5"/>
  <c r="C152" i="5"/>
  <c r="N151" i="5"/>
  <c r="M151" i="5"/>
  <c r="L151" i="5"/>
  <c r="K151" i="5"/>
  <c r="J151" i="5"/>
  <c r="E151" i="5"/>
  <c r="D151" i="5"/>
  <c r="C151" i="5"/>
  <c r="N150" i="5"/>
  <c r="M150" i="5"/>
  <c r="L150" i="5"/>
  <c r="K150" i="5"/>
  <c r="J150" i="5"/>
  <c r="E150" i="5"/>
  <c r="D150" i="5"/>
  <c r="C150" i="5"/>
  <c r="N149" i="5"/>
  <c r="M149" i="5"/>
  <c r="L149" i="5"/>
  <c r="K149" i="5"/>
  <c r="J149" i="5"/>
  <c r="E149" i="5"/>
  <c r="D149" i="5"/>
  <c r="C149" i="5"/>
  <c r="N148" i="5"/>
  <c r="M148" i="5"/>
  <c r="L148" i="5"/>
  <c r="K148" i="5"/>
  <c r="J148" i="5"/>
  <c r="E148" i="5"/>
  <c r="D148" i="5"/>
  <c r="C148" i="5"/>
  <c r="N147" i="5"/>
  <c r="M147" i="5"/>
  <c r="L147" i="5"/>
  <c r="K147" i="5"/>
  <c r="J147" i="5"/>
  <c r="E147" i="5"/>
  <c r="D147" i="5"/>
  <c r="C147" i="5"/>
  <c r="N146" i="5"/>
  <c r="M146" i="5"/>
  <c r="L146" i="5"/>
  <c r="K146" i="5"/>
  <c r="J146" i="5"/>
  <c r="E146" i="5"/>
  <c r="D146" i="5"/>
  <c r="C146" i="5"/>
  <c r="N145" i="5"/>
  <c r="M145" i="5"/>
  <c r="L145" i="5"/>
  <c r="K145" i="5"/>
  <c r="J145" i="5"/>
  <c r="E145" i="5"/>
  <c r="D145" i="5"/>
  <c r="C145" i="5"/>
  <c r="N144" i="5"/>
  <c r="M144" i="5"/>
  <c r="L144" i="5"/>
  <c r="K144" i="5"/>
  <c r="J144" i="5"/>
  <c r="E144" i="5"/>
  <c r="D144" i="5"/>
  <c r="C144" i="5"/>
  <c r="N143" i="5"/>
  <c r="M143" i="5"/>
  <c r="L143" i="5"/>
  <c r="K143" i="5"/>
  <c r="J143" i="5"/>
  <c r="E143" i="5"/>
  <c r="D143" i="5"/>
  <c r="C143" i="5"/>
  <c r="N142" i="5"/>
  <c r="M142" i="5"/>
  <c r="L142" i="5"/>
  <c r="K142" i="5"/>
  <c r="J142" i="5"/>
  <c r="E142" i="5"/>
  <c r="D142" i="5"/>
  <c r="C142" i="5"/>
  <c r="N141" i="5"/>
  <c r="M141" i="5"/>
  <c r="L141" i="5"/>
  <c r="K141" i="5"/>
  <c r="J141" i="5"/>
  <c r="E141" i="5"/>
  <c r="D141" i="5"/>
  <c r="C141" i="5"/>
  <c r="N140" i="5"/>
  <c r="M140" i="5"/>
  <c r="L140" i="5"/>
  <c r="K140" i="5"/>
  <c r="J140" i="5"/>
  <c r="E140" i="5"/>
  <c r="D140" i="5"/>
  <c r="C140" i="5"/>
  <c r="N139" i="5"/>
  <c r="M139" i="5"/>
  <c r="L139" i="5"/>
  <c r="K139" i="5"/>
  <c r="J139" i="5"/>
  <c r="E139" i="5"/>
  <c r="D139" i="5"/>
  <c r="C139" i="5"/>
  <c r="N138" i="5"/>
  <c r="M138" i="5"/>
  <c r="L138" i="5"/>
  <c r="K138" i="5"/>
  <c r="J138" i="5"/>
  <c r="E138" i="5"/>
  <c r="D138" i="5"/>
  <c r="C138" i="5"/>
  <c r="N137" i="5"/>
  <c r="M137" i="5"/>
  <c r="L137" i="5"/>
  <c r="K137" i="5"/>
  <c r="J137" i="5"/>
  <c r="E137" i="5"/>
  <c r="D137" i="5"/>
  <c r="C137" i="5"/>
  <c r="N136" i="5"/>
  <c r="M136" i="5"/>
  <c r="L136" i="5"/>
  <c r="K136" i="5"/>
  <c r="J136" i="5"/>
  <c r="E136" i="5"/>
  <c r="D136" i="5"/>
  <c r="C136" i="5"/>
  <c r="N135" i="5"/>
  <c r="M135" i="5"/>
  <c r="L135" i="5"/>
  <c r="K135" i="5"/>
  <c r="J135" i="5"/>
  <c r="E135" i="5"/>
  <c r="D135" i="5"/>
  <c r="C135" i="5"/>
  <c r="N134" i="5"/>
  <c r="M134" i="5"/>
  <c r="L134" i="5"/>
  <c r="K134" i="5"/>
  <c r="J134" i="5"/>
  <c r="E134" i="5"/>
  <c r="D134" i="5"/>
  <c r="C134" i="5"/>
  <c r="N133" i="5"/>
  <c r="M133" i="5"/>
  <c r="L133" i="5"/>
  <c r="K133" i="5"/>
  <c r="J133" i="5"/>
  <c r="E133" i="5"/>
  <c r="D133" i="5"/>
  <c r="C133" i="5"/>
  <c r="N132" i="5"/>
  <c r="M132" i="5"/>
  <c r="L132" i="5"/>
  <c r="K132" i="5"/>
  <c r="J132" i="5"/>
  <c r="E132" i="5"/>
  <c r="D132" i="5"/>
  <c r="C132" i="5"/>
  <c r="N131" i="5"/>
  <c r="M131" i="5"/>
  <c r="L131" i="5"/>
  <c r="K131" i="5"/>
  <c r="J131" i="5"/>
  <c r="E131" i="5"/>
  <c r="D131" i="5"/>
  <c r="C131" i="5"/>
  <c r="N130" i="5"/>
  <c r="M130" i="5"/>
  <c r="L130" i="5"/>
  <c r="K130" i="5"/>
  <c r="J130" i="5"/>
  <c r="E130" i="5"/>
  <c r="D130" i="5"/>
  <c r="C130" i="5"/>
  <c r="N129" i="5"/>
  <c r="M129" i="5"/>
  <c r="L129" i="5"/>
  <c r="K129" i="5"/>
  <c r="J129" i="5"/>
  <c r="E129" i="5"/>
  <c r="D129" i="5"/>
  <c r="C129" i="5"/>
  <c r="N128" i="5"/>
  <c r="M128" i="5"/>
  <c r="L128" i="5"/>
  <c r="K128" i="5"/>
  <c r="J128" i="5"/>
  <c r="E128" i="5"/>
  <c r="D128" i="5"/>
  <c r="C128" i="5"/>
  <c r="N127" i="5"/>
  <c r="M127" i="5"/>
  <c r="L127" i="5"/>
  <c r="K127" i="5"/>
  <c r="J127" i="5"/>
  <c r="E127" i="5"/>
  <c r="D127" i="5"/>
  <c r="C127" i="5"/>
  <c r="N126" i="5"/>
  <c r="M126" i="5"/>
  <c r="L126" i="5"/>
  <c r="K126" i="5"/>
  <c r="J126" i="5"/>
  <c r="E126" i="5"/>
  <c r="D126" i="5"/>
  <c r="C126" i="5"/>
  <c r="N125" i="5"/>
  <c r="M125" i="5"/>
  <c r="L125" i="5"/>
  <c r="K125" i="5"/>
  <c r="J125" i="5"/>
  <c r="E125" i="5"/>
  <c r="D125" i="5"/>
  <c r="C125" i="5"/>
  <c r="N124" i="5"/>
  <c r="M124" i="5"/>
  <c r="L124" i="5"/>
  <c r="K124" i="5"/>
  <c r="J124" i="5"/>
  <c r="E124" i="5"/>
  <c r="D124" i="5"/>
  <c r="C124" i="5"/>
  <c r="N123" i="5"/>
  <c r="M123" i="5"/>
  <c r="L123" i="5"/>
  <c r="K123" i="5"/>
  <c r="J123" i="5"/>
  <c r="E123" i="5"/>
  <c r="D123" i="5"/>
  <c r="C123" i="5"/>
  <c r="N122" i="5"/>
  <c r="M122" i="5"/>
  <c r="L122" i="5"/>
  <c r="K122" i="5"/>
  <c r="J122" i="5"/>
  <c r="E122" i="5"/>
  <c r="D122" i="5"/>
  <c r="C122" i="5"/>
  <c r="N121" i="5"/>
  <c r="M121" i="5"/>
  <c r="L121" i="5"/>
  <c r="K121" i="5"/>
  <c r="J121" i="5"/>
  <c r="E121" i="5"/>
  <c r="D121" i="5"/>
  <c r="C121" i="5"/>
  <c r="N120" i="5"/>
  <c r="M120" i="5"/>
  <c r="L120" i="5"/>
  <c r="K120" i="5"/>
  <c r="J120" i="5"/>
  <c r="E120" i="5"/>
  <c r="D120" i="5"/>
  <c r="C120" i="5"/>
  <c r="N119" i="5"/>
  <c r="M119" i="5"/>
  <c r="L119" i="5"/>
  <c r="K119" i="5"/>
  <c r="J119" i="5"/>
  <c r="E119" i="5"/>
  <c r="D119" i="5"/>
  <c r="C119" i="5"/>
  <c r="N118" i="5"/>
  <c r="M118" i="5"/>
  <c r="L118" i="5"/>
  <c r="K118" i="5"/>
  <c r="J118" i="5"/>
  <c r="E118" i="5"/>
  <c r="D118" i="5"/>
  <c r="C118" i="5"/>
  <c r="N117" i="5"/>
  <c r="M117" i="5"/>
  <c r="L117" i="5"/>
  <c r="K117" i="5"/>
  <c r="J117" i="5"/>
  <c r="E117" i="5"/>
  <c r="D117" i="5"/>
  <c r="C117" i="5"/>
  <c r="N116" i="5"/>
  <c r="M116" i="5"/>
  <c r="L116" i="5"/>
  <c r="K116" i="5"/>
  <c r="J116" i="5"/>
  <c r="E116" i="5"/>
  <c r="D116" i="5"/>
  <c r="C116" i="5"/>
  <c r="N115" i="5"/>
  <c r="M115" i="5"/>
  <c r="L115" i="5"/>
  <c r="K115" i="5"/>
  <c r="J115" i="5"/>
  <c r="E115" i="5"/>
  <c r="D115" i="5"/>
  <c r="C115" i="5"/>
  <c r="N114" i="5"/>
  <c r="M114" i="5"/>
  <c r="L114" i="5"/>
  <c r="K114" i="5"/>
  <c r="J114" i="5"/>
  <c r="E114" i="5"/>
  <c r="D114" i="5"/>
  <c r="C114" i="5"/>
  <c r="N113" i="5"/>
  <c r="M113" i="5"/>
  <c r="L113" i="5"/>
  <c r="K113" i="5"/>
  <c r="J113" i="5"/>
  <c r="E113" i="5"/>
  <c r="D113" i="5"/>
  <c r="C113" i="5"/>
  <c r="N112" i="5"/>
  <c r="M112" i="5"/>
  <c r="L112" i="5"/>
  <c r="K112" i="5"/>
  <c r="J112" i="5"/>
  <c r="E112" i="5"/>
  <c r="D112" i="5"/>
  <c r="C112" i="5"/>
  <c r="N111" i="5"/>
  <c r="M111" i="5"/>
  <c r="L111" i="5"/>
  <c r="K111" i="5"/>
  <c r="J111" i="5"/>
  <c r="E111" i="5"/>
  <c r="D111" i="5"/>
  <c r="C111" i="5"/>
  <c r="N110" i="5"/>
  <c r="M110" i="5"/>
  <c r="L110" i="5"/>
  <c r="K110" i="5"/>
  <c r="J110" i="5"/>
  <c r="E110" i="5"/>
  <c r="D110" i="5"/>
  <c r="C110" i="5"/>
  <c r="N109" i="5"/>
  <c r="M109" i="5"/>
  <c r="L109" i="5"/>
  <c r="K109" i="5"/>
  <c r="J109" i="5"/>
  <c r="E109" i="5"/>
  <c r="D109" i="5"/>
  <c r="C109" i="5"/>
  <c r="N108" i="5"/>
  <c r="M108" i="5"/>
  <c r="L108" i="5"/>
  <c r="K108" i="5"/>
  <c r="J108" i="5"/>
  <c r="E108" i="5"/>
  <c r="D108" i="5"/>
  <c r="C108" i="5"/>
  <c r="N107" i="5"/>
  <c r="M107" i="5"/>
  <c r="L107" i="5"/>
  <c r="K107" i="5"/>
  <c r="J107" i="5"/>
  <c r="E107" i="5"/>
  <c r="D107" i="5"/>
  <c r="C107" i="5"/>
  <c r="N106" i="5"/>
  <c r="M106" i="5"/>
  <c r="L106" i="5"/>
  <c r="K106" i="5"/>
  <c r="J106" i="5"/>
  <c r="E106" i="5"/>
  <c r="D106" i="5"/>
  <c r="C106" i="5"/>
  <c r="N105" i="5"/>
  <c r="M105" i="5"/>
  <c r="L105" i="5"/>
  <c r="K105" i="5"/>
  <c r="J105" i="5"/>
  <c r="E105" i="5"/>
  <c r="D105" i="5"/>
  <c r="C105" i="5"/>
  <c r="N104" i="5"/>
  <c r="M104" i="5"/>
  <c r="L104" i="5"/>
  <c r="K104" i="5"/>
  <c r="J104" i="5"/>
  <c r="E104" i="5"/>
  <c r="D104" i="5"/>
  <c r="C104" i="5"/>
  <c r="N103" i="5"/>
  <c r="M103" i="5"/>
  <c r="L103" i="5"/>
  <c r="K103" i="5"/>
  <c r="J103" i="5"/>
  <c r="E103" i="5"/>
  <c r="D103" i="5"/>
  <c r="C103" i="5"/>
  <c r="N102" i="5"/>
  <c r="M102" i="5"/>
  <c r="L102" i="5"/>
  <c r="K102" i="5"/>
  <c r="J102" i="5"/>
  <c r="E102" i="5"/>
  <c r="D102" i="5"/>
  <c r="C102" i="5"/>
  <c r="N101" i="5"/>
  <c r="M101" i="5"/>
  <c r="L101" i="5"/>
  <c r="K101" i="5"/>
  <c r="J101" i="5"/>
  <c r="E101" i="5"/>
  <c r="D101" i="5"/>
  <c r="C101" i="5"/>
  <c r="N100" i="5"/>
  <c r="M100" i="5"/>
  <c r="L100" i="5"/>
  <c r="K100" i="5"/>
  <c r="J100" i="5"/>
  <c r="E100" i="5"/>
  <c r="D100" i="5"/>
  <c r="C100" i="5"/>
  <c r="N99" i="5"/>
  <c r="M99" i="5"/>
  <c r="L99" i="5"/>
  <c r="K99" i="5"/>
  <c r="J99" i="5"/>
  <c r="E99" i="5"/>
  <c r="D99" i="5"/>
  <c r="C99" i="5"/>
  <c r="N98" i="5"/>
  <c r="M98" i="5"/>
  <c r="L98" i="5"/>
  <c r="K98" i="5"/>
  <c r="J98" i="5"/>
  <c r="E98" i="5"/>
  <c r="D98" i="5"/>
  <c r="C98" i="5"/>
  <c r="N97" i="5"/>
  <c r="M97" i="5"/>
  <c r="L97" i="5"/>
  <c r="K97" i="5"/>
  <c r="J97" i="5"/>
  <c r="E97" i="5"/>
  <c r="D97" i="5"/>
  <c r="C97" i="5"/>
  <c r="N96" i="5"/>
  <c r="M96" i="5"/>
  <c r="L96" i="5"/>
  <c r="K96" i="5"/>
  <c r="J96" i="5"/>
  <c r="E96" i="5"/>
  <c r="D96" i="5"/>
  <c r="C96" i="5"/>
  <c r="N95" i="5"/>
  <c r="M95" i="5"/>
  <c r="L95" i="5"/>
  <c r="K95" i="5"/>
  <c r="J95" i="5"/>
  <c r="E95" i="5"/>
  <c r="D95" i="5"/>
  <c r="C95" i="5"/>
  <c r="N94" i="5"/>
  <c r="M94" i="5"/>
  <c r="L94" i="5"/>
  <c r="K94" i="5"/>
  <c r="J94" i="5"/>
  <c r="E94" i="5"/>
  <c r="D94" i="5"/>
  <c r="C94" i="5"/>
  <c r="N93" i="5"/>
  <c r="M93" i="5"/>
  <c r="L93" i="5"/>
  <c r="K93" i="5"/>
  <c r="J93" i="5"/>
  <c r="E93" i="5"/>
  <c r="D93" i="5"/>
  <c r="C93" i="5"/>
  <c r="N92" i="5"/>
  <c r="M92" i="5"/>
  <c r="L92" i="5"/>
  <c r="K92" i="5"/>
  <c r="J92" i="5"/>
  <c r="E92" i="5"/>
  <c r="D92" i="5"/>
  <c r="C92" i="5"/>
  <c r="N91" i="5"/>
  <c r="M91" i="5"/>
  <c r="L91" i="5"/>
  <c r="K91" i="5"/>
  <c r="J91" i="5"/>
  <c r="E91" i="5"/>
  <c r="D91" i="5"/>
  <c r="C91" i="5"/>
  <c r="N90" i="5"/>
  <c r="M90" i="5"/>
  <c r="L90" i="5"/>
  <c r="K90" i="5"/>
  <c r="J90" i="5"/>
  <c r="E90" i="5"/>
  <c r="D90" i="5"/>
  <c r="C90" i="5"/>
  <c r="N89" i="5"/>
  <c r="M89" i="5"/>
  <c r="L89" i="5"/>
  <c r="K89" i="5"/>
  <c r="J89" i="5"/>
  <c r="E89" i="5"/>
  <c r="D89" i="5"/>
  <c r="C89" i="5"/>
  <c r="N88" i="5"/>
  <c r="M88" i="5"/>
  <c r="L88" i="5"/>
  <c r="K88" i="5"/>
  <c r="J88" i="5"/>
  <c r="E88" i="5"/>
  <c r="D88" i="5"/>
  <c r="C88" i="5"/>
  <c r="N87" i="5"/>
  <c r="M87" i="5"/>
  <c r="L87" i="5"/>
  <c r="K87" i="5"/>
  <c r="J87" i="5"/>
  <c r="E87" i="5"/>
  <c r="D87" i="5"/>
  <c r="C87" i="5"/>
  <c r="N86" i="5"/>
  <c r="M86" i="5"/>
  <c r="L86" i="5"/>
  <c r="K86" i="5"/>
  <c r="J86" i="5"/>
  <c r="E86" i="5"/>
  <c r="D86" i="5"/>
  <c r="C86" i="5"/>
  <c r="N85" i="5"/>
  <c r="M85" i="5"/>
  <c r="L85" i="5"/>
  <c r="K85" i="5"/>
  <c r="J85" i="5"/>
  <c r="E85" i="5"/>
  <c r="D85" i="5"/>
  <c r="C85" i="5"/>
  <c r="N84" i="5"/>
  <c r="M84" i="5"/>
  <c r="L84" i="5"/>
  <c r="K84" i="5"/>
  <c r="J84" i="5"/>
  <c r="E84" i="5"/>
  <c r="D84" i="5"/>
  <c r="C84" i="5"/>
  <c r="N83" i="5"/>
  <c r="M83" i="5"/>
  <c r="L83" i="5"/>
  <c r="K83" i="5"/>
  <c r="J83" i="5"/>
  <c r="E83" i="5"/>
  <c r="D83" i="5"/>
  <c r="C83" i="5"/>
  <c r="N82" i="5"/>
  <c r="M82" i="5"/>
  <c r="L82" i="5"/>
  <c r="K82" i="5"/>
  <c r="J82" i="5"/>
  <c r="E82" i="5"/>
  <c r="D82" i="5"/>
  <c r="C82" i="5"/>
  <c r="N81" i="5"/>
  <c r="M81" i="5"/>
  <c r="L81" i="5"/>
  <c r="K81" i="5"/>
  <c r="J81" i="5"/>
  <c r="E81" i="5"/>
  <c r="D81" i="5"/>
  <c r="C81" i="5"/>
  <c r="N80" i="5"/>
  <c r="M80" i="5"/>
  <c r="L80" i="5"/>
  <c r="K80" i="5"/>
  <c r="J80" i="5"/>
  <c r="E80" i="5"/>
  <c r="D80" i="5"/>
  <c r="C80" i="5"/>
  <c r="N79" i="5"/>
  <c r="M79" i="5"/>
  <c r="L79" i="5"/>
  <c r="K79" i="5"/>
  <c r="J79" i="5"/>
  <c r="E79" i="5"/>
  <c r="D79" i="5"/>
  <c r="C79" i="5"/>
  <c r="N78" i="5"/>
  <c r="M78" i="5"/>
  <c r="L78" i="5"/>
  <c r="K78" i="5"/>
  <c r="J78" i="5"/>
  <c r="E78" i="5"/>
  <c r="D78" i="5"/>
  <c r="C78" i="5"/>
  <c r="N77" i="5"/>
  <c r="M77" i="5"/>
  <c r="L77" i="5"/>
  <c r="K77" i="5"/>
  <c r="J77" i="5"/>
  <c r="E77" i="5"/>
  <c r="D77" i="5"/>
  <c r="C77" i="5"/>
  <c r="N76" i="5"/>
  <c r="M76" i="5"/>
  <c r="L76" i="5"/>
  <c r="K76" i="5"/>
  <c r="J76" i="5"/>
  <c r="E76" i="5"/>
  <c r="D76" i="5"/>
  <c r="C76" i="5"/>
  <c r="N75" i="5"/>
  <c r="M75" i="5"/>
  <c r="L75" i="5"/>
  <c r="K75" i="5"/>
  <c r="J75" i="5"/>
  <c r="E75" i="5"/>
  <c r="D75" i="5"/>
  <c r="C75" i="5"/>
  <c r="N74" i="5"/>
  <c r="M74" i="5"/>
  <c r="L74" i="5"/>
  <c r="K74" i="5"/>
  <c r="J74" i="5"/>
  <c r="E74" i="5"/>
  <c r="D74" i="5"/>
  <c r="C74" i="5"/>
  <c r="N73" i="5"/>
  <c r="M73" i="5"/>
  <c r="L73" i="5"/>
  <c r="K73" i="5"/>
  <c r="J73" i="5"/>
  <c r="E73" i="5"/>
  <c r="D73" i="5"/>
  <c r="C73" i="5"/>
  <c r="N72" i="5"/>
  <c r="M72" i="5"/>
  <c r="L72" i="5"/>
  <c r="K72" i="5"/>
  <c r="J72" i="5"/>
  <c r="E72" i="5"/>
  <c r="D72" i="5"/>
  <c r="C72" i="5"/>
  <c r="N71" i="5"/>
  <c r="M71" i="5"/>
  <c r="L71" i="5"/>
  <c r="K71" i="5"/>
  <c r="J71" i="5"/>
  <c r="E71" i="5"/>
  <c r="D71" i="5"/>
  <c r="C71" i="5"/>
  <c r="N70" i="5"/>
  <c r="M70" i="5"/>
  <c r="L70" i="5"/>
  <c r="K70" i="5"/>
  <c r="J70" i="5"/>
  <c r="E70" i="5"/>
  <c r="D70" i="5"/>
  <c r="C70" i="5"/>
  <c r="N69" i="5"/>
  <c r="M69" i="5"/>
  <c r="L69" i="5"/>
  <c r="K69" i="5"/>
  <c r="J69" i="5"/>
  <c r="E69" i="5"/>
  <c r="D69" i="5"/>
  <c r="C69" i="5"/>
  <c r="N68" i="5"/>
  <c r="M68" i="5"/>
  <c r="L68" i="5"/>
  <c r="K68" i="5"/>
  <c r="J68" i="5"/>
  <c r="E68" i="5"/>
  <c r="D68" i="5"/>
  <c r="C68" i="5"/>
  <c r="N67" i="5"/>
  <c r="M67" i="5"/>
  <c r="L67" i="5"/>
  <c r="K67" i="5"/>
  <c r="J67" i="5"/>
  <c r="E67" i="5"/>
  <c r="D67" i="5"/>
  <c r="C67" i="5"/>
  <c r="N66" i="5"/>
  <c r="M66" i="5"/>
  <c r="L66" i="5"/>
  <c r="K66" i="5"/>
  <c r="J66" i="5"/>
  <c r="E66" i="5"/>
  <c r="D66" i="5"/>
  <c r="C66" i="5"/>
  <c r="N65" i="5"/>
  <c r="M65" i="5"/>
  <c r="L65" i="5"/>
  <c r="K65" i="5"/>
  <c r="J65" i="5"/>
  <c r="E65" i="5"/>
  <c r="D65" i="5"/>
  <c r="C65" i="5"/>
  <c r="N64" i="5"/>
  <c r="M64" i="5"/>
  <c r="L64" i="5"/>
  <c r="K64" i="5"/>
  <c r="J64" i="5"/>
  <c r="E64" i="5"/>
  <c r="D64" i="5"/>
  <c r="C64" i="5"/>
  <c r="N63" i="5"/>
  <c r="M63" i="5"/>
  <c r="L63" i="5"/>
  <c r="K63" i="5"/>
  <c r="J63" i="5"/>
  <c r="E63" i="5"/>
  <c r="D63" i="5"/>
  <c r="C63" i="5"/>
  <c r="N62" i="5"/>
  <c r="M62" i="5"/>
  <c r="L62" i="5"/>
  <c r="K62" i="5"/>
  <c r="J62" i="5"/>
  <c r="E62" i="5"/>
  <c r="D62" i="5"/>
  <c r="C62" i="5"/>
  <c r="N61" i="5"/>
  <c r="M61" i="5"/>
  <c r="L61" i="5"/>
  <c r="K61" i="5"/>
  <c r="J61" i="5"/>
  <c r="E61" i="5"/>
  <c r="D61" i="5"/>
  <c r="C61" i="5"/>
  <c r="N60" i="5"/>
  <c r="M60" i="5"/>
  <c r="L60" i="5"/>
  <c r="K60" i="5"/>
  <c r="J60" i="5"/>
  <c r="E60" i="5"/>
  <c r="D60" i="5"/>
  <c r="C60" i="5"/>
  <c r="N59" i="5"/>
  <c r="M59" i="5"/>
  <c r="L59" i="5"/>
  <c r="K59" i="5"/>
  <c r="J59" i="5"/>
  <c r="E59" i="5"/>
  <c r="D59" i="5"/>
  <c r="C59" i="5"/>
  <c r="N58" i="5"/>
  <c r="M58" i="5"/>
  <c r="L58" i="5"/>
  <c r="K58" i="5"/>
  <c r="J58" i="5"/>
  <c r="E58" i="5"/>
  <c r="D58" i="5"/>
  <c r="C58" i="5"/>
  <c r="N57" i="5"/>
  <c r="M57" i="5"/>
  <c r="L57" i="5"/>
  <c r="K57" i="5"/>
  <c r="J57" i="5"/>
  <c r="E57" i="5"/>
  <c r="D57" i="5"/>
  <c r="C57" i="5"/>
  <c r="N56" i="5"/>
  <c r="M56" i="5"/>
  <c r="L56" i="5"/>
  <c r="K56" i="5"/>
  <c r="J56" i="5"/>
  <c r="E56" i="5"/>
  <c r="D56" i="5"/>
  <c r="C56" i="5"/>
  <c r="N55" i="5"/>
  <c r="M55" i="5"/>
  <c r="L55" i="5"/>
  <c r="K55" i="5"/>
  <c r="J55" i="5"/>
  <c r="E55" i="5"/>
  <c r="D55" i="5"/>
  <c r="C55" i="5"/>
  <c r="N54" i="5"/>
  <c r="M54" i="5"/>
  <c r="L54" i="5"/>
  <c r="K54" i="5"/>
  <c r="J54" i="5"/>
  <c r="E54" i="5"/>
  <c r="D54" i="5"/>
  <c r="C54" i="5"/>
  <c r="N53" i="5"/>
  <c r="M53" i="5"/>
  <c r="L53" i="5"/>
  <c r="K53" i="5"/>
  <c r="J53" i="5"/>
  <c r="E53" i="5"/>
  <c r="D53" i="5"/>
  <c r="C53" i="5"/>
  <c r="N52" i="5"/>
  <c r="M52" i="5"/>
  <c r="L52" i="5"/>
  <c r="K52" i="5"/>
  <c r="J52" i="5"/>
  <c r="E52" i="5"/>
  <c r="D52" i="5"/>
  <c r="C52" i="5"/>
  <c r="N51" i="5"/>
  <c r="M51" i="5"/>
  <c r="L51" i="5"/>
  <c r="K51" i="5"/>
  <c r="J51" i="5"/>
  <c r="E51" i="5"/>
  <c r="D51" i="5"/>
  <c r="C51" i="5"/>
  <c r="N50" i="5"/>
  <c r="M50" i="5"/>
  <c r="L50" i="5"/>
  <c r="K50" i="5"/>
  <c r="J50" i="5"/>
  <c r="E50" i="5"/>
  <c r="D50" i="5"/>
  <c r="C50" i="5"/>
  <c r="N49" i="5"/>
  <c r="M49" i="5"/>
  <c r="L49" i="5"/>
  <c r="K49" i="5"/>
  <c r="J49" i="5"/>
  <c r="E49" i="5"/>
  <c r="D49" i="5"/>
  <c r="C49" i="5"/>
  <c r="N48" i="5"/>
  <c r="M48" i="5"/>
  <c r="L48" i="5"/>
  <c r="K48" i="5"/>
  <c r="J48" i="5"/>
  <c r="E48" i="5"/>
  <c r="D48" i="5"/>
  <c r="C48" i="5"/>
  <c r="N47" i="5"/>
  <c r="M47" i="5"/>
  <c r="L47" i="5"/>
  <c r="K47" i="5"/>
  <c r="J47" i="5"/>
  <c r="E47" i="5"/>
  <c r="D47" i="5"/>
  <c r="C47" i="5"/>
  <c r="N46" i="5"/>
  <c r="M46" i="5"/>
  <c r="L46" i="5"/>
  <c r="K46" i="5"/>
  <c r="J46" i="5"/>
  <c r="E46" i="5"/>
  <c r="D46" i="5"/>
  <c r="C46" i="5"/>
  <c r="N45" i="5"/>
  <c r="M45" i="5"/>
  <c r="L45" i="5"/>
  <c r="K45" i="5"/>
  <c r="J45" i="5"/>
  <c r="E45" i="5"/>
  <c r="D45" i="5"/>
  <c r="C45" i="5"/>
  <c r="N44" i="5"/>
  <c r="M44" i="5"/>
  <c r="L44" i="5"/>
  <c r="K44" i="5"/>
  <c r="J44" i="5"/>
  <c r="E44" i="5"/>
  <c r="D44" i="5"/>
  <c r="C44" i="5"/>
  <c r="N43" i="5"/>
  <c r="M43" i="5"/>
  <c r="L43" i="5"/>
  <c r="K43" i="5"/>
  <c r="J43" i="5"/>
  <c r="E43" i="5"/>
  <c r="D43" i="5"/>
  <c r="C43" i="5"/>
  <c r="N42" i="5"/>
  <c r="M42" i="5"/>
  <c r="L42" i="5"/>
  <c r="K42" i="5"/>
  <c r="J42" i="5"/>
  <c r="E42" i="5"/>
  <c r="D42" i="5"/>
  <c r="C42" i="5"/>
  <c r="N41" i="5"/>
  <c r="M41" i="5"/>
  <c r="L41" i="5"/>
  <c r="K41" i="5"/>
  <c r="J41" i="5"/>
  <c r="E41" i="5"/>
  <c r="D41" i="5"/>
  <c r="C41" i="5"/>
  <c r="N40" i="5"/>
  <c r="M40" i="5"/>
  <c r="L40" i="5"/>
  <c r="K40" i="5"/>
  <c r="J40" i="5"/>
  <c r="E40" i="5"/>
  <c r="D40" i="5"/>
  <c r="C40" i="5"/>
  <c r="N39" i="5"/>
  <c r="M39" i="5"/>
  <c r="L39" i="5"/>
  <c r="K39" i="5"/>
  <c r="J39" i="5"/>
  <c r="E39" i="5"/>
  <c r="D39" i="5"/>
  <c r="C39" i="5"/>
  <c r="N38" i="5"/>
  <c r="M38" i="5"/>
  <c r="L38" i="5"/>
  <c r="K38" i="5"/>
  <c r="J38" i="5"/>
  <c r="E38" i="5"/>
  <c r="D38" i="5"/>
  <c r="C38" i="5"/>
  <c r="N37" i="5"/>
  <c r="M37" i="5"/>
  <c r="L37" i="5"/>
  <c r="K37" i="5"/>
  <c r="J37" i="5"/>
  <c r="E37" i="5"/>
  <c r="D37" i="5"/>
  <c r="C37" i="5"/>
  <c r="N36" i="5"/>
  <c r="M36" i="5"/>
  <c r="L36" i="5"/>
  <c r="K36" i="5"/>
  <c r="J36" i="5"/>
  <c r="E36" i="5"/>
  <c r="D36" i="5"/>
  <c r="C36" i="5"/>
  <c r="N35" i="5"/>
  <c r="M35" i="5"/>
  <c r="L35" i="5"/>
  <c r="K35" i="5"/>
  <c r="J35" i="5"/>
  <c r="E35" i="5"/>
  <c r="D35" i="5"/>
  <c r="C35" i="5"/>
  <c r="N34" i="5"/>
  <c r="M34" i="5"/>
  <c r="L34" i="5"/>
  <c r="K34" i="5"/>
  <c r="J34" i="5"/>
  <c r="E34" i="5"/>
  <c r="D34" i="5"/>
  <c r="C34" i="5"/>
  <c r="N33" i="5"/>
  <c r="M33" i="5"/>
  <c r="L33" i="5"/>
  <c r="K33" i="5"/>
  <c r="J33" i="5"/>
  <c r="E33" i="5"/>
  <c r="D33" i="5"/>
  <c r="C33" i="5"/>
  <c r="N32" i="5"/>
  <c r="M32" i="5"/>
  <c r="L32" i="5"/>
  <c r="K32" i="5"/>
  <c r="J32" i="5"/>
  <c r="E32" i="5"/>
  <c r="D32" i="5"/>
  <c r="C32" i="5"/>
  <c r="N31" i="5"/>
  <c r="M31" i="5"/>
  <c r="L31" i="5"/>
  <c r="K31" i="5"/>
  <c r="J31" i="5"/>
  <c r="E31" i="5"/>
  <c r="D31" i="5"/>
  <c r="C31" i="5"/>
  <c r="N30" i="5"/>
  <c r="M30" i="5"/>
  <c r="L30" i="5"/>
  <c r="K30" i="5"/>
  <c r="J30" i="5"/>
  <c r="E30" i="5"/>
  <c r="D30" i="5"/>
  <c r="C30" i="5"/>
  <c r="N29" i="5"/>
  <c r="M29" i="5"/>
  <c r="L29" i="5"/>
  <c r="K29" i="5"/>
  <c r="J29" i="5"/>
  <c r="E29" i="5"/>
  <c r="D29" i="5"/>
  <c r="C29" i="5"/>
  <c r="N28" i="5"/>
  <c r="M28" i="5"/>
  <c r="L28" i="5"/>
  <c r="K28" i="5"/>
  <c r="J28" i="5"/>
  <c r="E28" i="5"/>
  <c r="D28" i="5"/>
  <c r="C28" i="5"/>
  <c r="N27" i="5"/>
  <c r="M27" i="5"/>
  <c r="L27" i="5"/>
  <c r="K27" i="5"/>
  <c r="J27" i="5"/>
  <c r="E27" i="5"/>
  <c r="D27" i="5"/>
  <c r="C27" i="5"/>
  <c r="N26" i="5"/>
  <c r="M26" i="5"/>
  <c r="L26" i="5"/>
  <c r="K26" i="5"/>
  <c r="J26" i="5"/>
  <c r="E26" i="5"/>
  <c r="D26" i="5"/>
  <c r="C26" i="5"/>
  <c r="N25" i="5"/>
  <c r="M25" i="5"/>
  <c r="L25" i="5"/>
  <c r="K25" i="5"/>
  <c r="J25" i="5"/>
  <c r="E25" i="5"/>
  <c r="D25" i="5"/>
  <c r="C25" i="5"/>
  <c r="N24" i="5"/>
  <c r="M24" i="5"/>
  <c r="L24" i="5"/>
  <c r="K24" i="5"/>
  <c r="J24" i="5"/>
  <c r="E24" i="5"/>
  <c r="D24" i="5"/>
  <c r="C24" i="5"/>
  <c r="N23" i="5"/>
  <c r="M23" i="5"/>
  <c r="L23" i="5"/>
  <c r="K23" i="5"/>
  <c r="J23" i="5"/>
  <c r="E23" i="5"/>
  <c r="D23" i="5"/>
  <c r="C23" i="5"/>
  <c r="N22" i="5"/>
  <c r="M22" i="5"/>
  <c r="L22" i="5"/>
  <c r="K22" i="5"/>
  <c r="J22" i="5"/>
  <c r="E22" i="5"/>
  <c r="D22" i="5"/>
  <c r="C22" i="5"/>
  <c r="N21" i="5"/>
  <c r="M21" i="5"/>
  <c r="L21" i="5"/>
  <c r="K21" i="5"/>
  <c r="J21" i="5"/>
  <c r="E21" i="5"/>
  <c r="D21" i="5"/>
  <c r="C21" i="5"/>
  <c r="N20" i="5"/>
  <c r="M20" i="5"/>
  <c r="L20" i="5"/>
  <c r="K20" i="5"/>
  <c r="J20" i="5"/>
  <c r="E20" i="5"/>
  <c r="D20" i="5"/>
  <c r="C20" i="5"/>
  <c r="N19" i="5"/>
  <c r="M19" i="5"/>
  <c r="L19" i="5"/>
  <c r="K19" i="5"/>
  <c r="J19" i="5"/>
  <c r="E19" i="5"/>
  <c r="D19" i="5"/>
  <c r="C19" i="5"/>
  <c r="N18" i="5"/>
  <c r="M18" i="5"/>
  <c r="L18" i="5"/>
  <c r="K18" i="5"/>
  <c r="J18" i="5"/>
  <c r="E18" i="5"/>
  <c r="D18" i="5"/>
  <c r="C18" i="5"/>
  <c r="N17" i="5"/>
  <c r="M17" i="5"/>
  <c r="L17" i="5"/>
  <c r="K17" i="5"/>
  <c r="J17" i="5"/>
  <c r="E17" i="5"/>
  <c r="D17" i="5"/>
  <c r="C17" i="5"/>
  <c r="N16" i="5"/>
  <c r="M16" i="5"/>
  <c r="L16" i="5"/>
  <c r="K16" i="5"/>
  <c r="J16" i="5"/>
  <c r="E16" i="5"/>
  <c r="D16" i="5"/>
  <c r="C16" i="5"/>
  <c r="N15" i="5"/>
  <c r="M15" i="5"/>
  <c r="L15" i="5"/>
  <c r="K15" i="5"/>
  <c r="J15" i="5"/>
  <c r="E15" i="5"/>
  <c r="D15" i="5"/>
  <c r="C15" i="5"/>
  <c r="B15" i="5"/>
  <c r="N14" i="5"/>
  <c r="M14" i="5"/>
  <c r="L14" i="5"/>
  <c r="K14" i="5"/>
  <c r="J14" i="5"/>
  <c r="E14" i="5"/>
  <c r="D14" i="5"/>
  <c r="C14" i="5"/>
  <c r="B14" i="5"/>
  <c r="N13" i="5"/>
  <c r="M13" i="5"/>
  <c r="L13" i="5"/>
  <c r="K13" i="5"/>
  <c r="J13" i="5"/>
  <c r="E13" i="5"/>
  <c r="D13" i="5"/>
  <c r="C13" i="5"/>
  <c r="B13" i="5"/>
  <c r="N12" i="5"/>
  <c r="M12" i="5"/>
  <c r="L12" i="5"/>
  <c r="K12" i="5"/>
  <c r="J12" i="5"/>
  <c r="E12" i="5"/>
  <c r="D12" i="5"/>
  <c r="C12" i="5"/>
  <c r="B12" i="5"/>
  <c r="N11" i="5"/>
  <c r="M11" i="5"/>
  <c r="L11" i="5"/>
  <c r="K11" i="5"/>
  <c r="J11" i="5"/>
  <c r="E11" i="5"/>
  <c r="D11" i="5"/>
  <c r="C11" i="5"/>
  <c r="B11" i="5"/>
  <c r="V209" i="4"/>
  <c r="V208" i="4"/>
  <c r="V207" i="4"/>
  <c r="V206" i="4"/>
  <c r="V205" i="4"/>
  <c r="V204" i="4"/>
  <c r="V203" i="4"/>
  <c r="V202" i="4"/>
  <c r="V201" i="4"/>
  <c r="V200" i="4"/>
  <c r="V199" i="4"/>
  <c r="V198" i="4"/>
  <c r="V197" i="4"/>
  <c r="V196" i="4"/>
  <c r="V195" i="4"/>
  <c r="V194" i="4"/>
  <c r="V193" i="4"/>
  <c r="V192" i="4"/>
  <c r="V191" i="4"/>
  <c r="V190" i="4"/>
  <c r="V189" i="4"/>
  <c r="V188" i="4"/>
  <c r="V187" i="4"/>
  <c r="V186" i="4"/>
  <c r="V185" i="4"/>
  <c r="V184" i="4"/>
  <c r="V183" i="4"/>
  <c r="V182" i="4"/>
  <c r="V181" i="4"/>
  <c r="V180" i="4"/>
  <c r="V179" i="4"/>
  <c r="V178" i="4"/>
  <c r="V177" i="4"/>
  <c r="V176" i="4"/>
  <c r="V175" i="4"/>
  <c r="V174" i="4"/>
  <c r="V173" i="4"/>
  <c r="V172" i="4"/>
  <c r="V171" i="4"/>
  <c r="V170" i="4"/>
  <c r="V169" i="4"/>
  <c r="V168" i="4"/>
  <c r="V167" i="4"/>
  <c r="V166" i="4"/>
  <c r="V165" i="4"/>
  <c r="V164" i="4"/>
  <c r="V163" i="4"/>
  <c r="V162" i="4"/>
  <c r="V161" i="4"/>
  <c r="V160" i="4"/>
  <c r="V159" i="4"/>
  <c r="V158" i="4"/>
  <c r="V157" i="4"/>
  <c r="V156" i="4"/>
  <c r="V155" i="4"/>
  <c r="V154" i="4"/>
  <c r="V153" i="4"/>
  <c r="V152" i="4"/>
  <c r="V151" i="4"/>
  <c r="V150" i="4"/>
  <c r="V149" i="4"/>
  <c r="V148" i="4"/>
  <c r="V147" i="4"/>
  <c r="V146" i="4"/>
  <c r="V145" i="4"/>
  <c r="V144" i="4"/>
  <c r="V143" i="4"/>
  <c r="V142" i="4"/>
  <c r="V141" i="4"/>
  <c r="V140" i="4"/>
  <c r="V139" i="4"/>
  <c r="V138" i="4"/>
  <c r="V137" i="4"/>
  <c r="V136" i="4"/>
  <c r="V135" i="4"/>
  <c r="V134" i="4"/>
  <c r="V133" i="4"/>
  <c r="V132" i="4"/>
  <c r="V131" i="4"/>
  <c r="V130" i="4"/>
  <c r="V129" i="4"/>
  <c r="V128" i="4"/>
  <c r="V127" i="4"/>
  <c r="V126" i="4"/>
  <c r="V125" i="4"/>
  <c r="V124" i="4"/>
  <c r="V123" i="4"/>
  <c r="V122" i="4"/>
  <c r="V121" i="4"/>
  <c r="V120" i="4"/>
  <c r="V119" i="4"/>
  <c r="V118" i="4"/>
  <c r="V117" i="4"/>
  <c r="V116" i="4"/>
  <c r="V115" i="4"/>
  <c r="V114" i="4"/>
  <c r="V113" i="4"/>
  <c r="V112" i="4"/>
  <c r="V111" i="4"/>
  <c r="V110" i="4"/>
  <c r="V109" i="4"/>
  <c r="V108" i="4"/>
  <c r="V107" i="4"/>
  <c r="V106" i="4"/>
  <c r="V105" i="4"/>
  <c r="V104" i="4"/>
  <c r="V103" i="4"/>
  <c r="V102" i="4"/>
  <c r="V101" i="4"/>
  <c r="V100" i="4"/>
  <c r="V99" i="4"/>
  <c r="V98" i="4"/>
  <c r="V97" i="4"/>
  <c r="V96" i="4"/>
  <c r="V95" i="4"/>
  <c r="V94" i="4"/>
  <c r="V93" i="4"/>
  <c r="V92" i="4"/>
  <c r="V91" i="4"/>
  <c r="V90" i="4"/>
  <c r="V89" i="4"/>
  <c r="V88" i="4"/>
  <c r="V87" i="4"/>
  <c r="V86" i="4"/>
  <c r="V85" i="4"/>
  <c r="V84" i="4"/>
  <c r="V83" i="4"/>
  <c r="V82" i="4"/>
  <c r="V81" i="4"/>
  <c r="V80" i="4"/>
  <c r="V79" i="4"/>
  <c r="V78" i="4"/>
  <c r="V77" i="4"/>
  <c r="V76" i="4"/>
  <c r="V75" i="4"/>
  <c r="V74" i="4"/>
  <c r="V73" i="4"/>
  <c r="V72" i="4"/>
  <c r="V71" i="4"/>
  <c r="V70" i="4"/>
  <c r="V69" i="4"/>
  <c r="V68" i="4"/>
  <c r="V67" i="4"/>
  <c r="V66" i="4"/>
  <c r="V65" i="4"/>
  <c r="V64" i="4"/>
  <c r="V63" i="4"/>
  <c r="V62" i="4"/>
  <c r="V61" i="4"/>
  <c r="V60" i="4"/>
  <c r="V59" i="4"/>
  <c r="V58" i="4"/>
  <c r="V57" i="4"/>
  <c r="V56" i="4"/>
  <c r="V55" i="4"/>
  <c r="V54" i="4"/>
  <c r="V53" i="4"/>
  <c r="V52" i="4"/>
  <c r="V51" i="4"/>
  <c r="V50" i="4"/>
  <c r="V49" i="4"/>
  <c r="V48" i="4"/>
  <c r="V47" i="4"/>
  <c r="V46" i="4"/>
  <c r="V45" i="4"/>
  <c r="V44" i="4"/>
  <c r="V43" i="4"/>
  <c r="V42" i="4"/>
  <c r="V41" i="4"/>
  <c r="V40" i="4"/>
  <c r="V39" i="4"/>
  <c r="V38" i="4"/>
  <c r="V37" i="4"/>
  <c r="V36" i="4"/>
  <c r="V35" i="4"/>
  <c r="V34" i="4"/>
  <c r="V33" i="4"/>
  <c r="V32" i="4"/>
  <c r="V31" i="4"/>
  <c r="V30" i="4"/>
  <c r="V29" i="4"/>
  <c r="V28" i="4"/>
  <c r="V27" i="4"/>
  <c r="V26" i="4"/>
  <c r="V25" i="4"/>
  <c r="V24" i="4"/>
  <c r="V23" i="4"/>
  <c r="V22" i="4"/>
  <c r="V21" i="4"/>
  <c r="V20" i="4"/>
  <c r="V19" i="4"/>
  <c r="V18" i="4"/>
  <c r="V17" i="4"/>
  <c r="V16" i="4"/>
  <c r="V15" i="4"/>
  <c r="V14" i="4"/>
  <c r="V13" i="4"/>
  <c r="V12" i="4"/>
  <c r="V11" i="4"/>
  <c r="D209" i="4"/>
  <c r="C209" i="4"/>
  <c r="D208" i="4"/>
  <c r="C208" i="4"/>
  <c r="D207" i="4"/>
  <c r="C207" i="4"/>
  <c r="D206" i="4"/>
  <c r="C206" i="4"/>
  <c r="D205" i="4"/>
  <c r="C205" i="4"/>
  <c r="D204" i="4"/>
  <c r="C204" i="4"/>
  <c r="D203" i="4"/>
  <c r="C203" i="4"/>
  <c r="D202" i="4"/>
  <c r="C202" i="4"/>
  <c r="D201" i="4"/>
  <c r="C201" i="4"/>
  <c r="D200" i="4"/>
  <c r="C200" i="4"/>
  <c r="D199" i="4"/>
  <c r="C199" i="4"/>
  <c r="D198" i="4"/>
  <c r="C198" i="4"/>
  <c r="D197" i="4"/>
  <c r="C197" i="4"/>
  <c r="D196" i="4"/>
  <c r="C196" i="4"/>
  <c r="D195" i="4"/>
  <c r="C195" i="4"/>
  <c r="D194" i="4"/>
  <c r="C194" i="4"/>
  <c r="D193" i="4"/>
  <c r="C193" i="4"/>
  <c r="D192" i="4"/>
  <c r="C192" i="4"/>
  <c r="D191" i="4"/>
  <c r="C191" i="4"/>
  <c r="D190" i="4"/>
  <c r="C190" i="4"/>
  <c r="D189" i="4"/>
  <c r="C189" i="4"/>
  <c r="D188" i="4"/>
  <c r="C188" i="4"/>
  <c r="D187" i="4"/>
  <c r="C187" i="4"/>
  <c r="D186" i="4"/>
  <c r="C186" i="4"/>
  <c r="D185" i="4"/>
  <c r="C185" i="4"/>
  <c r="D184" i="4"/>
  <c r="C184" i="4"/>
  <c r="D183" i="4"/>
  <c r="C183" i="4"/>
  <c r="D182" i="4"/>
  <c r="C182" i="4"/>
  <c r="D181" i="4"/>
  <c r="C181" i="4"/>
  <c r="D180" i="4"/>
  <c r="C180" i="4"/>
  <c r="D179" i="4"/>
  <c r="C179" i="4"/>
  <c r="D178" i="4"/>
  <c r="C178" i="4"/>
  <c r="D177" i="4"/>
  <c r="C177" i="4"/>
  <c r="D176" i="4"/>
  <c r="C176" i="4"/>
  <c r="D175" i="4"/>
  <c r="C175" i="4"/>
  <c r="D174" i="4"/>
  <c r="C174" i="4"/>
  <c r="D173" i="4"/>
  <c r="C173" i="4"/>
  <c r="D172" i="4"/>
  <c r="C172" i="4"/>
  <c r="D171" i="4"/>
  <c r="C171" i="4"/>
  <c r="D170" i="4"/>
  <c r="C170" i="4"/>
  <c r="D169" i="4"/>
  <c r="C169" i="4"/>
  <c r="D168" i="4"/>
  <c r="C168" i="4"/>
  <c r="D167" i="4"/>
  <c r="C167" i="4"/>
  <c r="D166" i="4"/>
  <c r="C166" i="4"/>
  <c r="D165" i="4"/>
  <c r="C165" i="4"/>
  <c r="D164" i="4"/>
  <c r="C164" i="4"/>
  <c r="D163" i="4"/>
  <c r="C163" i="4"/>
  <c r="D162" i="4"/>
  <c r="C162" i="4"/>
  <c r="D161" i="4"/>
  <c r="C161" i="4"/>
  <c r="D160" i="4"/>
  <c r="C160" i="4"/>
  <c r="D159" i="4"/>
  <c r="C159" i="4"/>
  <c r="D158" i="4"/>
  <c r="C158" i="4"/>
  <c r="D157" i="4"/>
  <c r="C157" i="4"/>
  <c r="D156" i="4"/>
  <c r="C156" i="4"/>
  <c r="D155" i="4"/>
  <c r="C155" i="4"/>
  <c r="D154" i="4"/>
  <c r="C154" i="4"/>
  <c r="D153" i="4"/>
  <c r="C153" i="4"/>
  <c r="D152" i="4"/>
  <c r="C152" i="4"/>
  <c r="D151" i="4"/>
  <c r="C151" i="4"/>
  <c r="D150" i="4"/>
  <c r="C150" i="4"/>
  <c r="D149" i="4"/>
  <c r="C149" i="4"/>
  <c r="D148" i="4"/>
  <c r="C148" i="4"/>
  <c r="D147" i="4"/>
  <c r="C147" i="4"/>
  <c r="D146" i="4"/>
  <c r="C146" i="4"/>
  <c r="D145" i="4"/>
  <c r="C145" i="4"/>
  <c r="D144" i="4"/>
  <c r="C144" i="4"/>
  <c r="D143" i="4"/>
  <c r="C143" i="4"/>
  <c r="D142" i="4"/>
  <c r="C142" i="4"/>
  <c r="D141" i="4"/>
  <c r="C141" i="4"/>
  <c r="D140" i="4"/>
  <c r="C140" i="4"/>
  <c r="D139" i="4"/>
  <c r="C139" i="4"/>
  <c r="D138" i="4"/>
  <c r="C138" i="4"/>
  <c r="D137" i="4"/>
  <c r="C137" i="4"/>
  <c r="D136" i="4"/>
  <c r="C136" i="4"/>
  <c r="D135" i="4"/>
  <c r="C135" i="4"/>
  <c r="D134" i="4"/>
  <c r="C134" i="4"/>
  <c r="D133" i="4"/>
  <c r="C133" i="4"/>
  <c r="D132" i="4"/>
  <c r="C132" i="4"/>
  <c r="D131" i="4"/>
  <c r="C131" i="4"/>
  <c r="D130" i="4"/>
  <c r="C130" i="4"/>
  <c r="D129" i="4"/>
  <c r="C129" i="4"/>
  <c r="D128" i="4"/>
  <c r="C128" i="4"/>
  <c r="D127" i="4"/>
  <c r="C127" i="4"/>
  <c r="D126" i="4"/>
  <c r="C126" i="4"/>
  <c r="D125" i="4"/>
  <c r="C125" i="4"/>
  <c r="D124" i="4"/>
  <c r="C124" i="4"/>
  <c r="D123" i="4"/>
  <c r="C123" i="4"/>
  <c r="D122" i="4"/>
  <c r="C122" i="4"/>
  <c r="D121" i="4"/>
  <c r="C121" i="4"/>
  <c r="D120" i="4"/>
  <c r="C120" i="4"/>
  <c r="D119" i="4"/>
  <c r="C119" i="4"/>
  <c r="D118" i="4"/>
  <c r="C118" i="4"/>
  <c r="D117" i="4"/>
  <c r="C117" i="4"/>
  <c r="D116" i="4"/>
  <c r="C116" i="4"/>
  <c r="D115" i="4"/>
  <c r="C115" i="4"/>
  <c r="D114" i="4"/>
  <c r="C114" i="4"/>
  <c r="D113" i="4"/>
  <c r="C113" i="4"/>
  <c r="D112" i="4"/>
  <c r="C112" i="4"/>
  <c r="D111" i="4"/>
  <c r="C111" i="4"/>
  <c r="D110" i="4"/>
  <c r="C110" i="4"/>
  <c r="D109" i="4"/>
  <c r="C109" i="4"/>
  <c r="D108" i="4"/>
  <c r="C108" i="4"/>
  <c r="D107" i="4"/>
  <c r="C107" i="4"/>
  <c r="D106" i="4"/>
  <c r="C106" i="4"/>
  <c r="D105" i="4"/>
  <c r="C105" i="4"/>
  <c r="D104" i="4"/>
  <c r="C104" i="4"/>
  <c r="D103" i="4"/>
  <c r="C103" i="4"/>
  <c r="D102" i="4"/>
  <c r="C102" i="4"/>
  <c r="D101" i="4"/>
  <c r="C101" i="4"/>
  <c r="D100" i="4"/>
  <c r="C100" i="4"/>
  <c r="D99" i="4"/>
  <c r="C99" i="4"/>
  <c r="D98" i="4"/>
  <c r="C98" i="4"/>
  <c r="D97" i="4"/>
  <c r="C97" i="4"/>
  <c r="D96" i="4"/>
  <c r="C96" i="4"/>
  <c r="D95" i="4"/>
  <c r="C95" i="4"/>
  <c r="D94" i="4"/>
  <c r="C94" i="4"/>
  <c r="D93" i="4"/>
  <c r="C93" i="4"/>
  <c r="D92" i="4"/>
  <c r="C92" i="4"/>
  <c r="D91" i="4"/>
  <c r="C91" i="4"/>
  <c r="D90" i="4"/>
  <c r="C90" i="4"/>
  <c r="D89" i="4"/>
  <c r="C89" i="4"/>
  <c r="D88" i="4"/>
  <c r="C88" i="4"/>
  <c r="D87" i="4"/>
  <c r="C87" i="4"/>
  <c r="D86" i="4"/>
  <c r="C86" i="4"/>
  <c r="D85" i="4"/>
  <c r="C85" i="4"/>
  <c r="D84" i="4"/>
  <c r="C84" i="4"/>
  <c r="D83" i="4"/>
  <c r="C83" i="4"/>
  <c r="D82" i="4"/>
  <c r="C82" i="4"/>
  <c r="D81" i="4"/>
  <c r="C81" i="4"/>
  <c r="D80" i="4"/>
  <c r="C80" i="4"/>
  <c r="D79" i="4"/>
  <c r="C79" i="4"/>
  <c r="D78" i="4"/>
  <c r="C78" i="4"/>
  <c r="D77" i="4"/>
  <c r="C77" i="4"/>
  <c r="D76" i="4"/>
  <c r="C76" i="4"/>
  <c r="D75" i="4"/>
  <c r="C75" i="4"/>
  <c r="D74" i="4"/>
  <c r="C74" i="4"/>
  <c r="D73" i="4"/>
  <c r="C73" i="4"/>
  <c r="D72" i="4"/>
  <c r="C72" i="4"/>
  <c r="D71" i="4"/>
  <c r="C71" i="4"/>
  <c r="D70" i="4"/>
  <c r="C70" i="4"/>
  <c r="D69" i="4"/>
  <c r="C69" i="4"/>
  <c r="D68" i="4"/>
  <c r="C68" i="4"/>
  <c r="D67" i="4"/>
  <c r="C67" i="4"/>
  <c r="D66" i="4"/>
  <c r="C66" i="4"/>
  <c r="D65" i="4"/>
  <c r="C65" i="4"/>
  <c r="D64" i="4"/>
  <c r="C64" i="4"/>
  <c r="D63" i="4"/>
  <c r="C63" i="4"/>
  <c r="D62" i="4"/>
  <c r="C62" i="4"/>
  <c r="D61" i="4"/>
  <c r="C61" i="4"/>
  <c r="D60" i="4"/>
  <c r="C60" i="4"/>
  <c r="D59" i="4"/>
  <c r="C59" i="4"/>
  <c r="D58" i="4"/>
  <c r="C58" i="4"/>
  <c r="D57" i="4"/>
  <c r="C57" i="4"/>
  <c r="D56" i="4"/>
  <c r="C56" i="4"/>
  <c r="D55" i="4"/>
  <c r="C55" i="4"/>
  <c r="D54" i="4"/>
  <c r="C54" i="4"/>
  <c r="D53" i="4"/>
  <c r="C53" i="4"/>
  <c r="D52" i="4"/>
  <c r="C52" i="4"/>
  <c r="D51" i="4"/>
  <c r="C51" i="4"/>
  <c r="D50" i="4"/>
  <c r="C50" i="4"/>
  <c r="D49" i="4"/>
  <c r="C49" i="4"/>
  <c r="D48" i="4"/>
  <c r="C48" i="4"/>
  <c r="D47" i="4"/>
  <c r="C47" i="4"/>
  <c r="D46" i="4"/>
  <c r="C46" i="4"/>
  <c r="D45" i="4"/>
  <c r="C45" i="4"/>
  <c r="D44" i="4"/>
  <c r="C44" i="4"/>
  <c r="D43" i="4"/>
  <c r="C43" i="4"/>
  <c r="D42" i="4"/>
  <c r="C42" i="4"/>
  <c r="D41" i="4"/>
  <c r="C41" i="4"/>
  <c r="D40" i="4"/>
  <c r="C40" i="4"/>
  <c r="D39" i="4"/>
  <c r="C39" i="4"/>
  <c r="D38" i="4"/>
  <c r="C38" i="4"/>
  <c r="D37" i="4"/>
  <c r="C37" i="4"/>
  <c r="D36" i="4"/>
  <c r="C36" i="4"/>
  <c r="D35" i="4"/>
  <c r="C35" i="4"/>
  <c r="D34" i="4"/>
  <c r="C34" i="4"/>
  <c r="D33" i="4"/>
  <c r="C33" i="4"/>
  <c r="D32" i="4"/>
  <c r="C32" i="4"/>
  <c r="D31" i="4"/>
  <c r="C31" i="4"/>
  <c r="D30" i="4"/>
  <c r="C30" i="4"/>
  <c r="D29" i="4"/>
  <c r="C29" i="4"/>
  <c r="D28" i="4"/>
  <c r="C28" i="4"/>
  <c r="D27" i="4"/>
  <c r="C27" i="4"/>
  <c r="D26" i="4"/>
  <c r="C26" i="4"/>
  <c r="D25" i="4"/>
  <c r="C25" i="4"/>
  <c r="D24" i="4"/>
  <c r="C24" i="4"/>
  <c r="D23" i="4"/>
  <c r="C23" i="4"/>
  <c r="D22" i="4"/>
  <c r="C22" i="4"/>
  <c r="D21" i="4"/>
  <c r="C21" i="4"/>
  <c r="D20" i="4"/>
  <c r="C20" i="4"/>
  <c r="D19" i="4"/>
  <c r="C19" i="4"/>
  <c r="D18" i="4"/>
  <c r="C18" i="4"/>
  <c r="D17" i="4"/>
  <c r="C17" i="4"/>
  <c r="D16" i="4"/>
  <c r="C16" i="4"/>
  <c r="D15" i="4"/>
  <c r="C15" i="4"/>
  <c r="B15" i="4"/>
  <c r="D14" i="4"/>
  <c r="C14" i="4"/>
  <c r="B14" i="4"/>
  <c r="D13" i="4"/>
  <c r="C13" i="4"/>
  <c r="B13" i="4"/>
  <c r="C12" i="4"/>
  <c r="B12" i="4"/>
  <c r="D11" i="4"/>
  <c r="C11" i="4"/>
  <c r="B11" i="4"/>
  <c r="BA206" i="6" l="1"/>
  <c r="AY37" i="6"/>
  <c r="AY58" i="6"/>
  <c r="AY41" i="6"/>
  <c r="AY179" i="6"/>
  <c r="AY45" i="6"/>
  <c r="AY87" i="6"/>
  <c r="AY91" i="6"/>
  <c r="AY170" i="6"/>
  <c r="AY15" i="6"/>
  <c r="AY33" i="6"/>
  <c r="AY138" i="6"/>
  <c r="AY108" i="6"/>
  <c r="AY112" i="6"/>
  <c r="AY104" i="6"/>
  <c r="AY54" i="6"/>
  <c r="AY11" i="6"/>
  <c r="K52" i="6"/>
  <c r="AG12" i="6"/>
  <c r="AG13" i="6"/>
  <c r="AG14" i="6"/>
  <c r="AG16" i="6"/>
  <c r="AG20" i="6"/>
  <c r="AG24" i="6"/>
  <c r="AG28" i="6"/>
  <c r="AG32" i="6"/>
  <c r="AG36" i="6"/>
  <c r="AG40" i="6"/>
  <c r="AG44" i="6"/>
  <c r="AG48" i="6"/>
  <c r="AG52" i="6"/>
  <c r="AG56" i="6"/>
  <c r="AG60" i="6"/>
  <c r="AG18" i="6"/>
  <c r="AG22" i="6"/>
  <c r="AG26" i="6"/>
  <c r="AG30" i="6"/>
  <c r="AG34" i="6"/>
  <c r="AG38" i="6"/>
  <c r="AG42" i="6"/>
  <c r="AG46" i="6"/>
  <c r="AG50" i="6"/>
  <c r="AG54" i="6"/>
  <c r="AG62" i="6"/>
  <c r="AG70" i="6"/>
  <c r="AG74" i="6"/>
  <c r="AG78" i="6"/>
  <c r="AG82" i="6"/>
  <c r="AG90" i="6"/>
  <c r="AG94" i="6"/>
  <c r="AG102" i="6"/>
  <c r="AG110" i="6"/>
  <c r="AG114" i="6"/>
  <c r="AG122" i="6"/>
  <c r="AG126" i="6"/>
  <c r="AG130" i="6"/>
  <c r="AG142" i="6"/>
  <c r="AG150" i="6"/>
  <c r="AG158" i="6"/>
  <c r="AG209" i="6"/>
  <c r="AG64" i="6"/>
  <c r="AG72" i="6"/>
  <c r="AG92" i="6"/>
  <c r="AG96" i="6"/>
  <c r="AG100" i="6"/>
  <c r="AG104" i="6"/>
  <c r="AG108" i="6"/>
  <c r="AG112" i="6"/>
  <c r="AG116" i="6"/>
  <c r="AG124" i="6"/>
  <c r="AG128" i="6"/>
  <c r="AG132" i="6"/>
  <c r="AG136" i="6"/>
  <c r="AG144" i="6"/>
  <c r="AG148" i="6"/>
  <c r="AG152" i="6"/>
  <c r="AG156" i="6"/>
  <c r="AG160" i="6"/>
  <c r="AG204" i="6"/>
  <c r="AG15" i="6"/>
  <c r="AG19" i="6"/>
  <c r="AG17" i="6"/>
  <c r="AG138" i="6"/>
  <c r="AY19" i="6"/>
  <c r="AY23" i="6"/>
  <c r="AY27" i="6"/>
  <c r="AY31" i="6"/>
  <c r="AY49" i="6"/>
  <c r="AY95" i="6"/>
  <c r="AY99" i="6"/>
  <c r="AY136" i="6"/>
  <c r="AY161" i="6"/>
  <c r="AY174" i="6"/>
  <c r="AY186" i="6"/>
  <c r="AY202" i="6"/>
  <c r="AY206" i="6"/>
  <c r="AY35" i="6"/>
  <c r="AY39" i="6"/>
  <c r="AY47" i="6"/>
  <c r="AY52" i="6"/>
  <c r="AY85" i="6"/>
  <c r="AY89" i="6"/>
  <c r="AY102" i="6"/>
  <c r="AY106" i="6"/>
  <c r="AY110" i="6"/>
  <c r="AY127" i="6"/>
  <c r="AY131" i="6"/>
  <c r="AY168" i="6"/>
  <c r="AY172" i="6"/>
  <c r="AY17" i="6"/>
  <c r="AY21" i="6"/>
  <c r="AY25" i="6"/>
  <c r="AY29" i="6"/>
  <c r="AY51" i="6"/>
  <c r="AY101" i="6"/>
  <c r="AY134" i="6"/>
  <c r="AY188" i="6"/>
  <c r="AY204" i="6"/>
  <c r="AY208" i="6"/>
  <c r="AG63" i="6"/>
  <c r="AG165" i="6"/>
  <c r="AG175" i="6"/>
  <c r="AG61" i="6"/>
  <c r="AG69" i="6"/>
  <c r="AG115" i="6"/>
  <c r="AG119" i="6"/>
  <c r="AG141" i="6"/>
  <c r="AG145" i="6"/>
  <c r="AG67" i="6"/>
  <c r="AG71" i="6"/>
  <c r="AG65" i="6"/>
  <c r="AG117" i="6"/>
  <c r="AG143" i="6"/>
  <c r="AG147" i="6"/>
  <c r="AG73" i="6"/>
  <c r="AG75" i="6"/>
  <c r="AG77" i="6"/>
  <c r="AG79" i="6"/>
  <c r="AG81" i="6"/>
  <c r="AG83" i="6"/>
  <c r="AG85" i="6"/>
  <c r="AG121" i="6"/>
  <c r="AG123" i="6"/>
  <c r="AG125" i="6"/>
  <c r="AG163" i="6"/>
  <c r="AG173" i="6"/>
  <c r="AG182" i="6"/>
  <c r="AG205" i="6"/>
  <c r="AG21" i="6"/>
  <c r="AG23" i="6"/>
  <c r="AG25" i="6"/>
  <c r="AG27" i="6"/>
  <c r="AG29" i="6"/>
  <c r="AG31" i="6"/>
  <c r="AG33" i="6"/>
  <c r="AG35" i="6"/>
  <c r="AG37" i="6"/>
  <c r="AG39" i="6"/>
  <c r="AG41" i="6"/>
  <c r="AG43" i="6"/>
  <c r="AG45" i="6"/>
  <c r="AG47" i="6"/>
  <c r="AG49" i="6"/>
  <c r="AG51" i="6"/>
  <c r="AG87" i="6"/>
  <c r="AG89" i="6"/>
  <c r="AG91" i="6"/>
  <c r="AG93" i="6"/>
  <c r="AG95" i="6"/>
  <c r="AG97" i="6"/>
  <c r="AG99" i="6"/>
  <c r="AG101" i="6"/>
  <c r="AG127" i="6"/>
  <c r="AG129" i="6"/>
  <c r="AG131" i="6"/>
  <c r="AG133" i="6"/>
  <c r="AG171" i="6"/>
  <c r="AG176" i="6"/>
  <c r="AG185" i="6"/>
  <c r="AG187" i="6"/>
  <c r="AG192" i="6"/>
  <c r="AG201" i="6"/>
  <c r="AG203" i="6"/>
  <c r="AG53" i="6"/>
  <c r="AG55" i="6"/>
  <c r="AG57" i="6"/>
  <c r="AG59" i="6"/>
  <c r="AG84" i="6"/>
  <c r="AG103" i="6"/>
  <c r="AG105" i="6"/>
  <c r="AG107" i="6"/>
  <c r="AG109" i="6"/>
  <c r="AG111" i="6"/>
  <c r="AG113" i="6"/>
  <c r="AG135" i="6"/>
  <c r="AG137" i="6"/>
  <c r="AG139" i="6"/>
  <c r="AG167" i="6"/>
  <c r="AG169" i="6"/>
  <c r="AG190" i="6"/>
  <c r="AG199" i="6"/>
  <c r="AG149" i="6"/>
  <c r="AG151" i="6"/>
  <c r="AG166" i="6"/>
  <c r="AG177" i="6"/>
  <c r="AG184" i="6"/>
  <c r="AG189" i="6"/>
  <c r="AG191" i="6"/>
  <c r="AG193" i="6"/>
  <c r="AG198" i="6"/>
  <c r="AG200" i="6"/>
  <c r="AG153" i="6"/>
  <c r="AG155" i="6"/>
  <c r="AG157" i="6"/>
  <c r="AG159" i="6"/>
  <c r="AG161" i="6"/>
  <c r="AG168" i="6"/>
  <c r="AG174" i="6"/>
  <c r="AG179" i="6"/>
  <c r="AG181" i="6"/>
  <c r="AG183" i="6"/>
  <c r="AG195" i="6"/>
  <c r="AG197" i="6"/>
  <c r="AY56" i="6"/>
  <c r="AY14" i="6"/>
  <c r="AY53" i="6"/>
  <c r="AY55" i="6"/>
  <c r="AY59" i="6"/>
  <c r="AY60" i="6"/>
  <c r="AY62" i="6"/>
  <c r="AY64" i="6"/>
  <c r="AY66" i="6"/>
  <c r="AY68" i="6"/>
  <c r="AY70" i="6"/>
  <c r="AY103" i="6"/>
  <c r="AY107" i="6"/>
  <c r="AY109" i="6"/>
  <c r="AY111" i="6"/>
  <c r="AY114" i="6"/>
  <c r="AY116" i="6"/>
  <c r="AY118" i="6"/>
  <c r="AY120" i="6"/>
  <c r="AY13" i="6"/>
  <c r="AY16" i="6"/>
  <c r="AY18" i="6"/>
  <c r="AY20" i="6"/>
  <c r="AY61" i="6"/>
  <c r="AY63" i="6"/>
  <c r="AY69" i="6"/>
  <c r="AY72" i="6"/>
  <c r="AY74" i="6"/>
  <c r="AY76" i="6"/>
  <c r="AY78" i="6"/>
  <c r="AY80" i="6"/>
  <c r="AY82" i="6"/>
  <c r="AY84" i="6"/>
  <c r="AY86" i="6"/>
  <c r="AY115" i="6"/>
  <c r="AY122" i="6"/>
  <c r="AY124" i="6"/>
  <c r="AY126" i="6"/>
  <c r="AY43" i="6"/>
  <c r="AY93" i="6"/>
  <c r="AY129" i="6"/>
  <c r="AY12" i="6"/>
  <c r="AY22" i="6"/>
  <c r="AY24" i="6"/>
  <c r="AY26" i="6"/>
  <c r="AY28" i="6"/>
  <c r="AY30" i="6"/>
  <c r="AY32" i="6"/>
  <c r="AY34" i="6"/>
  <c r="AY36" i="6"/>
  <c r="AY38" i="6"/>
  <c r="AY40" i="6"/>
  <c r="AY42" i="6"/>
  <c r="AY44" i="6"/>
  <c r="AY46" i="6"/>
  <c r="AY48" i="6"/>
  <c r="AY50" i="6"/>
  <c r="AY71" i="6"/>
  <c r="AY73" i="6"/>
  <c r="AY77" i="6"/>
  <c r="AY79" i="6"/>
  <c r="AY83" i="6"/>
  <c r="AY88" i="6"/>
  <c r="AY90" i="6"/>
  <c r="AY92" i="6"/>
  <c r="AY94" i="6"/>
  <c r="AY96" i="6"/>
  <c r="AY98" i="6"/>
  <c r="AY100" i="6"/>
  <c r="AY121" i="6"/>
  <c r="AY123" i="6"/>
  <c r="AY125" i="6"/>
  <c r="AY128" i="6"/>
  <c r="AY135" i="6"/>
  <c r="AY137" i="6"/>
  <c r="AY139" i="6"/>
  <c r="AY140" i="6"/>
  <c r="AY142" i="6"/>
  <c r="AY144" i="6"/>
  <c r="AY146" i="6"/>
  <c r="AY148" i="6"/>
  <c r="AY150" i="6"/>
  <c r="AY152" i="6"/>
  <c r="AY163" i="6"/>
  <c r="AY176" i="6"/>
  <c r="AY185" i="6"/>
  <c r="AY190" i="6"/>
  <c r="AY192" i="6"/>
  <c r="AY199" i="6"/>
  <c r="AY201" i="6"/>
  <c r="AY143" i="6"/>
  <c r="AY145" i="6"/>
  <c r="AY149" i="6"/>
  <c r="AY151" i="6"/>
  <c r="AY154" i="6"/>
  <c r="AY156" i="6"/>
  <c r="AY158" i="6"/>
  <c r="AY160" i="6"/>
  <c r="AY169" i="6"/>
  <c r="AY171" i="6"/>
  <c r="AY178" i="6"/>
  <c r="AY180" i="6"/>
  <c r="AY182" i="6"/>
  <c r="AY187" i="6"/>
  <c r="AY194" i="6"/>
  <c r="AY196" i="6"/>
  <c r="AY207" i="6"/>
  <c r="AY130" i="6"/>
  <c r="AY132" i="6"/>
  <c r="AY153" i="6"/>
  <c r="AY157" i="6"/>
  <c r="AY159" i="6"/>
  <c r="AY162" i="6"/>
  <c r="AY164" i="6"/>
  <c r="AY166" i="6"/>
  <c r="AY177" i="6"/>
  <c r="AY184" i="6"/>
  <c r="AY193" i="6"/>
  <c r="AY198" i="6"/>
  <c r="AY200" i="6"/>
  <c r="AY209" i="6"/>
  <c r="K28" i="6"/>
  <c r="K23" i="6"/>
  <c r="K36" i="6"/>
  <c r="K44" i="6"/>
  <c r="K14" i="6"/>
  <c r="K24" i="6"/>
  <c r="K32" i="6"/>
  <c r="K40" i="6"/>
  <c r="K48" i="6"/>
  <c r="K56" i="6"/>
  <c r="K205" i="6"/>
  <c r="K26" i="6"/>
  <c r="L14" i="6"/>
  <c r="L23" i="6"/>
  <c r="L24" i="6"/>
  <c r="L26" i="6"/>
  <c r="L28" i="6"/>
  <c r="L32" i="6"/>
  <c r="L36" i="6"/>
  <c r="L40" i="6"/>
  <c r="L44" i="6"/>
  <c r="L48" i="6"/>
  <c r="L52" i="6"/>
  <c r="L56" i="6"/>
  <c r="K15" i="6"/>
  <c r="L15" i="6"/>
  <c r="K16" i="6"/>
  <c r="L16" i="6"/>
  <c r="K17" i="6"/>
  <c r="L17" i="6"/>
  <c r="K18" i="6"/>
  <c r="L18" i="6"/>
  <c r="K11" i="6"/>
  <c r="AZ11" i="6" s="1"/>
  <c r="L11" i="6"/>
  <c r="K12" i="6"/>
  <c r="L12" i="6"/>
  <c r="K19" i="6"/>
  <c r="L19" i="6"/>
  <c r="K13" i="6"/>
  <c r="L13" i="6"/>
  <c r="K20" i="6"/>
  <c r="L20" i="6"/>
  <c r="K22" i="6"/>
  <c r="L22" i="6"/>
  <c r="K21" i="6"/>
  <c r="L21" i="6"/>
  <c r="K25" i="6"/>
  <c r="L25" i="6"/>
  <c r="K29" i="6"/>
  <c r="L29" i="6"/>
  <c r="K33" i="6"/>
  <c r="L33" i="6"/>
  <c r="K37" i="6"/>
  <c r="L37" i="6"/>
  <c r="K41" i="6"/>
  <c r="L41" i="6"/>
  <c r="K45" i="6"/>
  <c r="L45" i="6"/>
  <c r="K49" i="6"/>
  <c r="L49" i="6"/>
  <c r="K53" i="6"/>
  <c r="L53" i="6"/>
  <c r="K165" i="6"/>
  <c r="L165" i="6"/>
  <c r="K173" i="6"/>
  <c r="L173" i="6"/>
  <c r="K181" i="6"/>
  <c r="L181" i="6"/>
  <c r="K30" i="6"/>
  <c r="L30" i="6"/>
  <c r="K34" i="6"/>
  <c r="L34" i="6"/>
  <c r="K38" i="6"/>
  <c r="L38" i="6"/>
  <c r="K42" i="6"/>
  <c r="L42" i="6"/>
  <c r="K46" i="6"/>
  <c r="L46" i="6"/>
  <c r="K50" i="6"/>
  <c r="L50" i="6"/>
  <c r="K54" i="6"/>
  <c r="L54" i="6"/>
  <c r="K139" i="6"/>
  <c r="L139" i="6"/>
  <c r="K27" i="6"/>
  <c r="L27" i="6"/>
  <c r="K31" i="6"/>
  <c r="L31" i="6"/>
  <c r="K35" i="6"/>
  <c r="L35" i="6"/>
  <c r="K39" i="6"/>
  <c r="L39" i="6"/>
  <c r="K43" i="6"/>
  <c r="L43" i="6"/>
  <c r="K47" i="6"/>
  <c r="L47" i="6"/>
  <c r="K51" i="6"/>
  <c r="L51" i="6"/>
  <c r="K55" i="6"/>
  <c r="L55" i="6"/>
  <c r="K145" i="6"/>
  <c r="L145" i="6"/>
  <c r="K151" i="6"/>
  <c r="L151" i="6"/>
  <c r="K153" i="6"/>
  <c r="L153" i="6"/>
  <c r="K159" i="6"/>
  <c r="L159" i="6"/>
  <c r="K167" i="6"/>
  <c r="L167" i="6"/>
  <c r="K175" i="6"/>
  <c r="L175" i="6"/>
  <c r="K183" i="6"/>
  <c r="L183" i="6"/>
  <c r="L205" i="6"/>
  <c r="K189" i="6"/>
  <c r="L189" i="6"/>
  <c r="K191" i="6"/>
  <c r="L191" i="6"/>
  <c r="AG11" i="6"/>
  <c r="K64" i="6"/>
  <c r="K94" i="6"/>
  <c r="K104" i="6"/>
  <c r="K116" i="6"/>
  <c r="K150" i="6"/>
  <c r="K158" i="6"/>
  <c r="K164" i="6"/>
  <c r="K172" i="6"/>
  <c r="K180" i="6"/>
  <c r="K188" i="6"/>
  <c r="K200" i="6"/>
  <c r="K57" i="6"/>
  <c r="AY57" i="6"/>
  <c r="AG58" i="6"/>
  <c r="K62" i="6"/>
  <c r="AY65" i="6"/>
  <c r="AG66" i="6"/>
  <c r="AY67" i="6"/>
  <c r="AG68" i="6"/>
  <c r="K72" i="6"/>
  <c r="AY75" i="6"/>
  <c r="AG76" i="6"/>
  <c r="AG80" i="6"/>
  <c r="AY81" i="6"/>
  <c r="K86" i="6"/>
  <c r="AG86" i="6"/>
  <c r="AG88" i="6"/>
  <c r="K92" i="6"/>
  <c r="AY97" i="6"/>
  <c r="AG98" i="6"/>
  <c r="K102" i="6"/>
  <c r="AY105" i="6"/>
  <c r="AG106" i="6"/>
  <c r="K110" i="6"/>
  <c r="AY113" i="6"/>
  <c r="AY117" i="6"/>
  <c r="AG118" i="6"/>
  <c r="K119" i="6"/>
  <c r="AY119" i="6"/>
  <c r="AG120" i="6"/>
  <c r="K124" i="6"/>
  <c r="K126" i="6"/>
  <c r="K130" i="6"/>
  <c r="AY133" i="6"/>
  <c r="AG134" i="6"/>
  <c r="AG140" i="6"/>
  <c r="K141" i="6"/>
  <c r="AY141" i="6"/>
  <c r="K144" i="6"/>
  <c r="AG146" i="6"/>
  <c r="K147" i="6"/>
  <c r="AY147" i="6"/>
  <c r="K152" i="6"/>
  <c r="AG154" i="6"/>
  <c r="K155" i="6"/>
  <c r="AY155" i="6"/>
  <c r="K162" i="6"/>
  <c r="K163" i="6"/>
  <c r="AG164" i="6"/>
  <c r="AY167" i="6"/>
  <c r="K170" i="6"/>
  <c r="K171" i="6"/>
  <c r="AG172" i="6"/>
  <c r="AY175" i="6"/>
  <c r="K178" i="6"/>
  <c r="K179" i="6"/>
  <c r="AG180" i="6"/>
  <c r="AY183" i="6"/>
  <c r="K186" i="6"/>
  <c r="K187" i="6"/>
  <c r="AG188" i="6"/>
  <c r="AY191" i="6"/>
  <c r="K194" i="6"/>
  <c r="AG194" i="6"/>
  <c r="AY195" i="6"/>
  <c r="K202" i="6"/>
  <c r="AG202" i="6"/>
  <c r="AY203" i="6"/>
  <c r="K74" i="6"/>
  <c r="K96" i="6"/>
  <c r="K112" i="6"/>
  <c r="K132" i="6"/>
  <c r="K60" i="6"/>
  <c r="K70" i="6"/>
  <c r="K78" i="6"/>
  <c r="K80" i="6"/>
  <c r="K88" i="6"/>
  <c r="K90" i="6"/>
  <c r="K100" i="6"/>
  <c r="K108" i="6"/>
  <c r="K122" i="6"/>
  <c r="K128" i="6"/>
  <c r="K136" i="6"/>
  <c r="K138" i="6"/>
  <c r="K140" i="6"/>
  <c r="K143" i="6"/>
  <c r="K146" i="6"/>
  <c r="K149" i="6"/>
  <c r="K154" i="6"/>
  <c r="K157" i="6"/>
  <c r="K160" i="6"/>
  <c r="K161" i="6"/>
  <c r="AG162" i="6"/>
  <c r="AY165" i="6"/>
  <c r="K168" i="6"/>
  <c r="K169" i="6"/>
  <c r="AG170" i="6"/>
  <c r="AY173" i="6"/>
  <c r="K176" i="6"/>
  <c r="K177" i="6"/>
  <c r="AG178" i="6"/>
  <c r="AY181" i="6"/>
  <c r="K184" i="6"/>
  <c r="K185" i="6"/>
  <c r="AG186" i="6"/>
  <c r="AY189" i="6"/>
  <c r="K192" i="6"/>
  <c r="K193" i="6"/>
  <c r="K196" i="6"/>
  <c r="AG196" i="6"/>
  <c r="AY197" i="6"/>
  <c r="K204" i="6"/>
  <c r="AG207" i="6"/>
  <c r="K84" i="6"/>
  <c r="K58" i="6"/>
  <c r="K66" i="6"/>
  <c r="K68" i="6"/>
  <c r="K76" i="6"/>
  <c r="K82" i="6"/>
  <c r="K98" i="6"/>
  <c r="K106" i="6"/>
  <c r="K114" i="6"/>
  <c r="K118" i="6"/>
  <c r="K120" i="6"/>
  <c r="K134" i="6"/>
  <c r="K142" i="6"/>
  <c r="K148" i="6"/>
  <c r="K156" i="6"/>
  <c r="K166" i="6"/>
  <c r="K174" i="6"/>
  <c r="K182" i="6"/>
  <c r="K190" i="6"/>
  <c r="K198" i="6"/>
  <c r="K206" i="6"/>
  <c r="AY205" i="6"/>
  <c r="K209" i="6"/>
  <c r="AZ209" i="6" s="1"/>
  <c r="K59" i="6"/>
  <c r="K61" i="6"/>
  <c r="K63" i="6"/>
  <c r="K65" i="6"/>
  <c r="K67" i="6"/>
  <c r="K69" i="6"/>
  <c r="K71" i="6"/>
  <c r="K73" i="6"/>
  <c r="K75" i="6"/>
  <c r="K77" i="6"/>
  <c r="K79" i="6"/>
  <c r="K81" i="6"/>
  <c r="K83" i="6"/>
  <c r="K85" i="6"/>
  <c r="K87" i="6"/>
  <c r="K89" i="6"/>
  <c r="K91" i="6"/>
  <c r="K93" i="6"/>
  <c r="K95" i="6"/>
  <c r="K97" i="6"/>
  <c r="K99" i="6"/>
  <c r="K101" i="6"/>
  <c r="K103" i="6"/>
  <c r="K105" i="6"/>
  <c r="K107" i="6"/>
  <c r="K109" i="6"/>
  <c r="K111" i="6"/>
  <c r="K113" i="6"/>
  <c r="K115" i="6"/>
  <c r="K117" i="6"/>
  <c r="K121" i="6"/>
  <c r="K123" i="6"/>
  <c r="K125" i="6"/>
  <c r="K127" i="6"/>
  <c r="K129" i="6"/>
  <c r="K131" i="6"/>
  <c r="K133" i="6"/>
  <c r="K135" i="6"/>
  <c r="K137" i="6"/>
  <c r="K195" i="6"/>
  <c r="K197" i="6"/>
  <c r="K199" i="6"/>
  <c r="K201" i="6"/>
  <c r="K203" i="6"/>
  <c r="K208" i="6"/>
  <c r="AG208" i="6"/>
  <c r="AG206" i="6"/>
  <c r="K207" i="6"/>
  <c r="C15" i="29"/>
  <c r="C4" i="29"/>
  <c r="C7" i="29"/>
  <c r="C8" i="29"/>
  <c r="K10" i="7" l="1"/>
  <c r="P10" i="6" s="1"/>
  <c r="AG10" i="6" l="1"/>
  <c r="J10" i="5"/>
  <c r="V10" i="4" l="1"/>
  <c r="B5" i="6" l="1"/>
  <c r="D10" i="7"/>
  <c r="D10" i="5" l="1"/>
  <c r="C10" i="5"/>
  <c r="B10" i="5"/>
  <c r="E10" i="6"/>
  <c r="C10" i="4"/>
  <c r="D10" i="6"/>
  <c r="B10" i="4"/>
  <c r="B10" i="6"/>
  <c r="C10" i="7"/>
  <c r="B10" i="7"/>
  <c r="N10" i="5"/>
  <c r="M10" i="5"/>
  <c r="L10" i="5"/>
  <c r="K10" i="5"/>
  <c r="C10" i="6"/>
  <c r="F10" i="6"/>
  <c r="J10" i="6"/>
  <c r="O10" i="6" s="1"/>
  <c r="H10" i="6"/>
  <c r="M10" i="6" s="1"/>
  <c r="I10" i="6"/>
  <c r="N10" i="6" s="1"/>
  <c r="G10" i="6"/>
  <c r="AX10" i="6"/>
  <c r="AW10" i="6"/>
  <c r="AV10" i="6"/>
  <c r="AU10" i="6"/>
  <c r="AT10" i="6"/>
  <c r="AS10" i="6"/>
  <c r="AR10" i="6"/>
  <c r="AQ10" i="6"/>
  <c r="AP10" i="6"/>
  <c r="AO10" i="6"/>
  <c r="AN10" i="6"/>
  <c r="AM10" i="6"/>
  <c r="AL10" i="6"/>
  <c r="AK10" i="6"/>
  <c r="AJ10" i="6"/>
  <c r="AI10" i="6"/>
  <c r="AH10" i="6"/>
  <c r="L10" i="6" l="1"/>
  <c r="K10" i="6"/>
  <c r="AZ10" i="6" s="1"/>
  <c r="BA209" i="6" s="1"/>
  <c r="AY10" i="6"/>
  <c r="B16" i="2"/>
  <c r="B16" i="6" s="1"/>
  <c r="BA10" i="6" l="1"/>
  <c r="BA11" i="6"/>
  <c r="B16" i="7"/>
  <c r="B16" i="46"/>
  <c r="B16" i="45"/>
  <c r="B16" i="42"/>
  <c r="B16" i="47"/>
  <c r="B16" i="44"/>
  <c r="B16" i="43"/>
  <c r="B16" i="39"/>
  <c r="B16" i="41"/>
  <c r="B16" i="40"/>
  <c r="B16" i="36"/>
  <c r="B16" i="38"/>
  <c r="B16" i="35"/>
  <c r="B16" i="37"/>
  <c r="B16" i="31"/>
  <c r="B16" i="34"/>
  <c r="B16" i="33"/>
  <c r="B16" i="5"/>
  <c r="B17" i="2"/>
  <c r="B17" i="6" s="1"/>
  <c r="B16" i="4"/>
  <c r="B17" i="7" l="1"/>
  <c r="B17" i="46"/>
  <c r="B17" i="45"/>
  <c r="B17" i="42"/>
  <c r="B17" i="47"/>
  <c r="B17" i="44"/>
  <c r="B17" i="43"/>
  <c r="B17" i="39"/>
  <c r="B17" i="41"/>
  <c r="B17" i="40"/>
  <c r="B17" i="36"/>
  <c r="B17" i="38"/>
  <c r="B17" i="35"/>
  <c r="B17" i="37"/>
  <c r="B17" i="31"/>
  <c r="B17" i="34"/>
  <c r="B17" i="33"/>
  <c r="B17" i="5"/>
  <c r="B18" i="2"/>
  <c r="B18" i="6" s="1"/>
  <c r="B17" i="4"/>
  <c r="B18" i="7" l="1"/>
  <c r="B18" i="46"/>
  <c r="B18" i="45"/>
  <c r="B18" i="42"/>
  <c r="B18" i="47"/>
  <c r="B18" i="44"/>
  <c r="B18" i="43"/>
  <c r="B18" i="39"/>
  <c r="B18" i="41"/>
  <c r="B18" i="40"/>
  <c r="B18" i="36"/>
  <c r="B18" i="38"/>
  <c r="B18" i="35"/>
  <c r="B18" i="37"/>
  <c r="B18" i="31"/>
  <c r="B18" i="34"/>
  <c r="B18" i="33"/>
  <c r="B18" i="5"/>
  <c r="B18" i="4"/>
  <c r="B19" i="2"/>
  <c r="B19" i="6" s="1"/>
  <c r="B19" i="7" l="1"/>
  <c r="B19" i="46"/>
  <c r="B19" i="45"/>
  <c r="B19" i="42"/>
  <c r="B19" i="47"/>
  <c r="B19" i="44"/>
  <c r="B19" i="43"/>
  <c r="B19" i="39"/>
  <c r="B19" i="41"/>
  <c r="B19" i="40"/>
  <c r="B19" i="36"/>
  <c r="B19" i="38"/>
  <c r="B19" i="35"/>
  <c r="B19" i="37"/>
  <c r="B19" i="31"/>
  <c r="B19" i="34"/>
  <c r="B19" i="33"/>
  <c r="B19" i="5"/>
  <c r="B20" i="2"/>
  <c r="B20" i="6" s="1"/>
  <c r="B19" i="4"/>
  <c r="B20" i="7" l="1"/>
  <c r="B20" i="46"/>
  <c r="B20" i="45"/>
  <c r="B20" i="42"/>
  <c r="B20" i="47"/>
  <c r="B20" i="44"/>
  <c r="B20" i="43"/>
  <c r="B20" i="39"/>
  <c r="B20" i="41"/>
  <c r="B20" i="40"/>
  <c r="B20" i="36"/>
  <c r="B20" i="38"/>
  <c r="B20" i="35"/>
  <c r="B20" i="37"/>
  <c r="B20" i="31"/>
  <c r="B20" i="34"/>
  <c r="B20" i="33"/>
  <c r="B20" i="5"/>
  <c r="B20" i="4"/>
  <c r="B21" i="2"/>
  <c r="B21" i="6" s="1"/>
  <c r="B21" i="7" l="1"/>
  <c r="B21" i="46"/>
  <c r="B21" i="45"/>
  <c r="B21" i="42"/>
  <c r="B21" i="47"/>
  <c r="B21" i="44"/>
  <c r="B21" i="43"/>
  <c r="B21" i="39"/>
  <c r="B21" i="41"/>
  <c r="B21" i="40"/>
  <c r="B21" i="36"/>
  <c r="B21" i="38"/>
  <c r="B21" i="35"/>
  <c r="B21" i="37"/>
  <c r="B21" i="31"/>
  <c r="B21" i="34"/>
  <c r="B21" i="33"/>
  <c r="B21" i="5"/>
  <c r="B22" i="2"/>
  <c r="B22" i="6" s="1"/>
  <c r="B21" i="4"/>
  <c r="B22" i="7" l="1"/>
  <c r="B22" i="46"/>
  <c r="B22" i="45"/>
  <c r="B22" i="42"/>
  <c r="B22" i="47"/>
  <c r="B22" i="44"/>
  <c r="B22" i="43"/>
  <c r="B22" i="39"/>
  <c r="B22" i="41"/>
  <c r="B22" i="40"/>
  <c r="B22" i="36"/>
  <c r="B22" i="38"/>
  <c r="B22" i="35"/>
  <c r="B22" i="37"/>
  <c r="B22" i="31"/>
  <c r="B22" i="34"/>
  <c r="B22" i="33"/>
  <c r="B22" i="5"/>
  <c r="B23" i="2"/>
  <c r="B23" i="6" s="1"/>
  <c r="B22" i="4"/>
  <c r="B23" i="7" l="1"/>
  <c r="B23" i="46"/>
  <c r="B23" i="45"/>
  <c r="B23" i="42"/>
  <c r="B23" i="47"/>
  <c r="B23" i="44"/>
  <c r="B23" i="43"/>
  <c r="B23" i="39"/>
  <c r="B23" i="41"/>
  <c r="B23" i="40"/>
  <c r="B23" i="36"/>
  <c r="B23" i="38"/>
  <c r="B23" i="35"/>
  <c r="B23" i="37"/>
  <c r="B23" i="31"/>
  <c r="B23" i="34"/>
  <c r="B23" i="33"/>
  <c r="B23" i="5"/>
  <c r="B24" i="2"/>
  <c r="B24" i="6" s="1"/>
  <c r="B23" i="4"/>
  <c r="B24" i="7" l="1"/>
  <c r="B24" i="46"/>
  <c r="B24" i="45"/>
  <c r="B24" i="42"/>
  <c r="B24" i="47"/>
  <c r="B24" i="44"/>
  <c r="B24" i="43"/>
  <c r="B24" i="39"/>
  <c r="B24" i="41"/>
  <c r="B24" i="40"/>
  <c r="B24" i="36"/>
  <c r="B24" i="38"/>
  <c r="B24" i="35"/>
  <c r="B24" i="37"/>
  <c r="B24" i="31"/>
  <c r="B24" i="34"/>
  <c r="B24" i="33"/>
  <c r="B24" i="5"/>
  <c r="B25" i="2"/>
  <c r="B25" i="6" s="1"/>
  <c r="B24" i="4"/>
  <c r="B25" i="7" l="1"/>
  <c r="B25" i="46"/>
  <c r="B25" i="45"/>
  <c r="B25" i="42"/>
  <c r="B25" i="47"/>
  <c r="B25" i="44"/>
  <c r="B25" i="43"/>
  <c r="B25" i="39"/>
  <c r="B25" i="41"/>
  <c r="B25" i="40"/>
  <c r="B25" i="36"/>
  <c r="B25" i="38"/>
  <c r="B25" i="35"/>
  <c r="B25" i="37"/>
  <c r="B25" i="31"/>
  <c r="B25" i="34"/>
  <c r="B25" i="33"/>
  <c r="B25" i="5"/>
  <c r="B26" i="2"/>
  <c r="B26" i="6" s="1"/>
  <c r="B25" i="4"/>
  <c r="B26" i="7" l="1"/>
  <c r="B26" i="46"/>
  <c r="B26" i="45"/>
  <c r="B26" i="42"/>
  <c r="B26" i="47"/>
  <c r="B26" i="44"/>
  <c r="B26" i="43"/>
  <c r="B26" i="39"/>
  <c r="B26" i="41"/>
  <c r="B26" i="40"/>
  <c r="B26" i="36"/>
  <c r="B26" i="38"/>
  <c r="B26" i="35"/>
  <c r="B26" i="37"/>
  <c r="B26" i="31"/>
  <c r="B26" i="34"/>
  <c r="B26" i="33"/>
  <c r="B26" i="5"/>
  <c r="B27" i="2"/>
  <c r="B27" i="6" s="1"/>
  <c r="B26" i="4"/>
  <c r="B27" i="7" l="1"/>
  <c r="B27" i="46"/>
  <c r="B27" i="45"/>
  <c r="B27" i="42"/>
  <c r="B27" i="47"/>
  <c r="B27" i="44"/>
  <c r="B27" i="43"/>
  <c r="B27" i="39"/>
  <c r="B27" i="41"/>
  <c r="B27" i="40"/>
  <c r="B27" i="36"/>
  <c r="B27" i="38"/>
  <c r="B27" i="35"/>
  <c r="B27" i="37"/>
  <c r="B27" i="31"/>
  <c r="B27" i="34"/>
  <c r="B27" i="33"/>
  <c r="B27" i="5"/>
  <c r="B28" i="2"/>
  <c r="B28" i="6" s="1"/>
  <c r="B27" i="4"/>
  <c r="B28" i="7" l="1"/>
  <c r="B28" i="46"/>
  <c r="B28" i="45"/>
  <c r="B28" i="42"/>
  <c r="B28" i="47"/>
  <c r="B28" i="44"/>
  <c r="B28" i="43"/>
  <c r="B28" i="39"/>
  <c r="B28" i="41"/>
  <c r="B28" i="40"/>
  <c r="B28" i="36"/>
  <c r="B28" i="38"/>
  <c r="B28" i="35"/>
  <c r="B28" i="37"/>
  <c r="B28" i="31"/>
  <c r="B28" i="34"/>
  <c r="B28" i="33"/>
  <c r="B28" i="5"/>
  <c r="B29" i="2"/>
  <c r="B29" i="6" s="1"/>
  <c r="B28" i="4"/>
  <c r="B29" i="7" l="1"/>
  <c r="B29" i="46"/>
  <c r="B29" i="45"/>
  <c r="B29" i="42"/>
  <c r="B29" i="47"/>
  <c r="B29" i="44"/>
  <c r="B29" i="43"/>
  <c r="B29" i="39"/>
  <c r="B29" i="41"/>
  <c r="B29" i="40"/>
  <c r="B29" i="36"/>
  <c r="B29" i="38"/>
  <c r="B29" i="35"/>
  <c r="B29" i="37"/>
  <c r="B29" i="31"/>
  <c r="B29" i="34"/>
  <c r="B29" i="33"/>
  <c r="B29" i="5"/>
  <c r="B30" i="2"/>
  <c r="B30" i="6" s="1"/>
  <c r="B29" i="4"/>
  <c r="B30" i="7" l="1"/>
  <c r="B30" i="46"/>
  <c r="B30" i="45"/>
  <c r="B30" i="42"/>
  <c r="B30" i="47"/>
  <c r="B30" i="44"/>
  <c r="B30" i="43"/>
  <c r="B30" i="39"/>
  <c r="B30" i="41"/>
  <c r="B30" i="40"/>
  <c r="B30" i="36"/>
  <c r="B30" i="38"/>
  <c r="B30" i="35"/>
  <c r="B30" i="37"/>
  <c r="B30" i="31"/>
  <c r="B30" i="34"/>
  <c r="B30" i="33"/>
  <c r="B30" i="5"/>
  <c r="B31" i="2"/>
  <c r="B31" i="6" s="1"/>
  <c r="B30" i="4"/>
  <c r="B31" i="7" l="1"/>
  <c r="B31" i="46"/>
  <c r="B31" i="45"/>
  <c r="B31" i="42"/>
  <c r="B31" i="47"/>
  <c r="B31" i="44"/>
  <c r="B31" i="43"/>
  <c r="B31" i="39"/>
  <c r="B31" i="41"/>
  <c r="B31" i="40"/>
  <c r="B31" i="36"/>
  <c r="B31" i="38"/>
  <c r="B31" i="35"/>
  <c r="B31" i="37"/>
  <c r="B31" i="31"/>
  <c r="B31" i="34"/>
  <c r="B31" i="33"/>
  <c r="B31" i="5"/>
  <c r="B32" i="2"/>
  <c r="B32" i="6" s="1"/>
  <c r="B31" i="4"/>
  <c r="B32" i="7" l="1"/>
  <c r="B32" i="46"/>
  <c r="B32" i="45"/>
  <c r="B32" i="42"/>
  <c r="B32" i="47"/>
  <c r="B32" i="44"/>
  <c r="B32" i="43"/>
  <c r="B32" i="39"/>
  <c r="B32" i="41"/>
  <c r="B32" i="40"/>
  <c r="B32" i="36"/>
  <c r="B32" i="38"/>
  <c r="B32" i="35"/>
  <c r="B32" i="37"/>
  <c r="B32" i="31"/>
  <c r="B32" i="34"/>
  <c r="B32" i="33"/>
  <c r="B32" i="5"/>
  <c r="B33" i="2"/>
  <c r="B33" i="6" s="1"/>
  <c r="B32" i="4"/>
  <c r="B33" i="7" l="1"/>
  <c r="B33" i="46"/>
  <c r="B33" i="45"/>
  <c r="B33" i="42"/>
  <c r="B33" i="47"/>
  <c r="B33" i="44"/>
  <c r="B33" i="43"/>
  <c r="B33" i="39"/>
  <c r="B33" i="41"/>
  <c r="B33" i="40"/>
  <c r="B33" i="36"/>
  <c r="B33" i="38"/>
  <c r="B33" i="35"/>
  <c r="B33" i="37"/>
  <c r="B33" i="31"/>
  <c r="B33" i="34"/>
  <c r="B33" i="33"/>
  <c r="B33" i="5"/>
  <c r="B34" i="2"/>
  <c r="B34" i="6" s="1"/>
  <c r="B33" i="4"/>
  <c r="B34" i="7" l="1"/>
  <c r="B34" i="46"/>
  <c r="B34" i="45"/>
  <c r="B34" i="42"/>
  <c r="B34" i="47"/>
  <c r="B34" i="44"/>
  <c r="B34" i="43"/>
  <c r="B34" i="39"/>
  <c r="B34" i="41"/>
  <c r="B34" i="40"/>
  <c r="B34" i="36"/>
  <c r="B34" i="38"/>
  <c r="B34" i="35"/>
  <c r="B34" i="37"/>
  <c r="B34" i="31"/>
  <c r="B34" i="34"/>
  <c r="B34" i="33"/>
  <c r="B34" i="5"/>
  <c r="B35" i="2"/>
  <c r="B35" i="6" s="1"/>
  <c r="B34" i="4"/>
  <c r="B35" i="7" l="1"/>
  <c r="B35" i="46"/>
  <c r="B35" i="45"/>
  <c r="B35" i="42"/>
  <c r="B35" i="47"/>
  <c r="B35" i="44"/>
  <c r="B35" i="43"/>
  <c r="B35" i="39"/>
  <c r="B35" i="41"/>
  <c r="B35" i="40"/>
  <c r="B35" i="36"/>
  <c r="B35" i="38"/>
  <c r="B35" i="35"/>
  <c r="B35" i="37"/>
  <c r="B35" i="31"/>
  <c r="B35" i="34"/>
  <c r="B35" i="33"/>
  <c r="B35" i="5"/>
  <c r="B36" i="2"/>
  <c r="B36" i="6" s="1"/>
  <c r="B35" i="4"/>
  <c r="B36" i="7" l="1"/>
  <c r="B36" i="46"/>
  <c r="B36" i="45"/>
  <c r="B36" i="42"/>
  <c r="B36" i="47"/>
  <c r="B36" i="44"/>
  <c r="B36" i="43"/>
  <c r="B36" i="39"/>
  <c r="B36" i="41"/>
  <c r="B36" i="40"/>
  <c r="B36" i="36"/>
  <c r="B36" i="38"/>
  <c r="B36" i="35"/>
  <c r="B36" i="37"/>
  <c r="B36" i="31"/>
  <c r="B36" i="34"/>
  <c r="B36" i="33"/>
  <c r="B36" i="5"/>
  <c r="B37" i="2"/>
  <c r="B37" i="6" s="1"/>
  <c r="B36" i="4"/>
  <c r="B37" i="7" l="1"/>
  <c r="B37" i="46"/>
  <c r="B37" i="45"/>
  <c r="B37" i="42"/>
  <c r="B37" i="47"/>
  <c r="B37" i="44"/>
  <c r="B37" i="43"/>
  <c r="B37" i="39"/>
  <c r="B37" i="41"/>
  <c r="B37" i="40"/>
  <c r="B37" i="36"/>
  <c r="B37" i="38"/>
  <c r="B37" i="35"/>
  <c r="B37" i="37"/>
  <c r="B37" i="31"/>
  <c r="B37" i="34"/>
  <c r="B37" i="33"/>
  <c r="B37" i="5"/>
  <c r="B38" i="2"/>
  <c r="B38" i="6" s="1"/>
  <c r="B37" i="4"/>
  <c r="B38" i="7" l="1"/>
  <c r="B38" i="46"/>
  <c r="B38" i="45"/>
  <c r="B38" i="42"/>
  <c r="B38" i="47"/>
  <c r="B38" i="44"/>
  <c r="B38" i="43"/>
  <c r="B38" i="39"/>
  <c r="B38" i="41"/>
  <c r="B38" i="40"/>
  <c r="B38" i="36"/>
  <c r="B38" i="38"/>
  <c r="B38" i="35"/>
  <c r="B38" i="37"/>
  <c r="B38" i="31"/>
  <c r="B38" i="34"/>
  <c r="B38" i="33"/>
  <c r="B38" i="5"/>
  <c r="B39" i="2"/>
  <c r="B39" i="6" s="1"/>
  <c r="B38" i="4"/>
  <c r="B39" i="7" l="1"/>
  <c r="B39" i="46"/>
  <c r="B39" i="45"/>
  <c r="B39" i="42"/>
  <c r="B39" i="47"/>
  <c r="B39" i="44"/>
  <c r="B39" i="43"/>
  <c r="B39" i="39"/>
  <c r="B39" i="41"/>
  <c r="B39" i="40"/>
  <c r="B39" i="36"/>
  <c r="B39" i="38"/>
  <c r="B39" i="35"/>
  <c r="B39" i="37"/>
  <c r="B39" i="31"/>
  <c r="B39" i="34"/>
  <c r="B39" i="33"/>
  <c r="B39" i="5"/>
  <c r="B40" i="2"/>
  <c r="B40" i="6" s="1"/>
  <c r="B39" i="4"/>
  <c r="B40" i="7" l="1"/>
  <c r="B40" i="46"/>
  <c r="B40" i="45"/>
  <c r="B40" i="42"/>
  <c r="B40" i="47"/>
  <c r="B40" i="44"/>
  <c r="B40" i="43"/>
  <c r="B40" i="39"/>
  <c r="B40" i="41"/>
  <c r="B40" i="40"/>
  <c r="B40" i="36"/>
  <c r="B40" i="38"/>
  <c r="B40" i="35"/>
  <c r="B40" i="37"/>
  <c r="B40" i="31"/>
  <c r="B40" i="34"/>
  <c r="B40" i="33"/>
  <c r="B40" i="5"/>
  <c r="B41" i="2"/>
  <c r="B41" i="6" s="1"/>
  <c r="B40" i="4"/>
  <c r="B41" i="7" l="1"/>
  <c r="B41" i="46"/>
  <c r="B41" i="45"/>
  <c r="B41" i="42"/>
  <c r="B41" i="47"/>
  <c r="B41" i="44"/>
  <c r="B41" i="43"/>
  <c r="B41" i="39"/>
  <c r="B41" i="41"/>
  <c r="B41" i="40"/>
  <c r="B41" i="36"/>
  <c r="B41" i="38"/>
  <c r="B41" i="35"/>
  <c r="B41" i="37"/>
  <c r="B41" i="31"/>
  <c r="B41" i="34"/>
  <c r="B41" i="33"/>
  <c r="B41" i="5"/>
  <c r="B42" i="2"/>
  <c r="B42" i="6" s="1"/>
  <c r="B41" i="4"/>
  <c r="B42" i="7" l="1"/>
  <c r="B42" i="46"/>
  <c r="B42" i="45"/>
  <c r="B42" i="42"/>
  <c r="B42" i="47"/>
  <c r="B42" i="44"/>
  <c r="B42" i="43"/>
  <c r="B42" i="39"/>
  <c r="B42" i="41"/>
  <c r="B42" i="40"/>
  <c r="B42" i="36"/>
  <c r="B42" i="38"/>
  <c r="B42" i="35"/>
  <c r="B42" i="37"/>
  <c r="B42" i="31"/>
  <c r="B42" i="34"/>
  <c r="B42" i="33"/>
  <c r="B42" i="5"/>
  <c r="B43" i="2"/>
  <c r="B43" i="6" s="1"/>
  <c r="B42" i="4"/>
  <c r="B43" i="7" l="1"/>
  <c r="B43" i="46"/>
  <c r="B43" i="45"/>
  <c r="B43" i="42"/>
  <c r="B43" i="47"/>
  <c r="B43" i="44"/>
  <c r="B43" i="43"/>
  <c r="B43" i="39"/>
  <c r="B43" i="41"/>
  <c r="B43" i="40"/>
  <c r="B43" i="36"/>
  <c r="B43" i="38"/>
  <c r="B43" i="35"/>
  <c r="B43" i="37"/>
  <c r="B43" i="31"/>
  <c r="B43" i="34"/>
  <c r="B43" i="33"/>
  <c r="B43" i="5"/>
  <c r="B44" i="2"/>
  <c r="B44" i="6" s="1"/>
  <c r="B43" i="4"/>
  <c r="B44" i="7" l="1"/>
  <c r="B44" i="46"/>
  <c r="B44" i="45"/>
  <c r="B44" i="42"/>
  <c r="B44" i="47"/>
  <c r="B44" i="44"/>
  <c r="B44" i="43"/>
  <c r="B44" i="39"/>
  <c r="B44" i="41"/>
  <c r="B44" i="40"/>
  <c r="B44" i="36"/>
  <c r="B44" i="38"/>
  <c r="B44" i="35"/>
  <c r="B44" i="37"/>
  <c r="B44" i="31"/>
  <c r="B44" i="34"/>
  <c r="B44" i="33"/>
  <c r="B44" i="5"/>
  <c r="B45" i="2"/>
  <c r="B45" i="6" s="1"/>
  <c r="B44" i="4"/>
  <c r="B45" i="7" l="1"/>
  <c r="B45" i="46"/>
  <c r="B45" i="45"/>
  <c r="B45" i="42"/>
  <c r="B45" i="47"/>
  <c r="B45" i="44"/>
  <c r="B45" i="43"/>
  <c r="B45" i="39"/>
  <c r="B45" i="41"/>
  <c r="B45" i="40"/>
  <c r="B45" i="36"/>
  <c r="B45" i="38"/>
  <c r="B45" i="35"/>
  <c r="B45" i="37"/>
  <c r="B45" i="31"/>
  <c r="B45" i="34"/>
  <c r="B45" i="33"/>
  <c r="B45" i="5"/>
  <c r="B46" i="2"/>
  <c r="B46" i="6" s="1"/>
  <c r="B45" i="4"/>
  <c r="B46" i="7" l="1"/>
  <c r="B46" i="46"/>
  <c r="B46" i="45"/>
  <c r="B46" i="42"/>
  <c r="B46" i="47"/>
  <c r="B46" i="44"/>
  <c r="B46" i="43"/>
  <c r="B46" i="39"/>
  <c r="B46" i="41"/>
  <c r="B46" i="40"/>
  <c r="B46" i="36"/>
  <c r="B46" i="38"/>
  <c r="B46" i="35"/>
  <c r="B46" i="37"/>
  <c r="B46" i="31"/>
  <c r="B46" i="34"/>
  <c r="B46" i="33"/>
  <c r="B46" i="5"/>
  <c r="B47" i="2"/>
  <c r="B47" i="6" s="1"/>
  <c r="B46" i="4"/>
  <c r="B47" i="7" l="1"/>
  <c r="B47" i="46"/>
  <c r="B47" i="45"/>
  <c r="B47" i="42"/>
  <c r="B47" i="47"/>
  <c r="B47" i="44"/>
  <c r="B47" i="43"/>
  <c r="B47" i="39"/>
  <c r="B47" i="41"/>
  <c r="B47" i="40"/>
  <c r="B47" i="36"/>
  <c r="B47" i="38"/>
  <c r="B47" i="35"/>
  <c r="B47" i="37"/>
  <c r="B47" i="31"/>
  <c r="B47" i="34"/>
  <c r="B47" i="33"/>
  <c r="B47" i="5"/>
  <c r="B48" i="2"/>
  <c r="B48" i="6" s="1"/>
  <c r="B47" i="4"/>
  <c r="B48" i="7" l="1"/>
  <c r="B48" i="46"/>
  <c r="B48" i="45"/>
  <c r="B48" i="42"/>
  <c r="B48" i="47"/>
  <c r="B48" i="44"/>
  <c r="B48" i="43"/>
  <c r="B48" i="39"/>
  <c r="B48" i="41"/>
  <c r="B48" i="40"/>
  <c r="B48" i="36"/>
  <c r="B48" i="38"/>
  <c r="B48" i="35"/>
  <c r="B48" i="37"/>
  <c r="B48" i="31"/>
  <c r="B48" i="34"/>
  <c r="B48" i="33"/>
  <c r="B48" i="5"/>
  <c r="B49" i="2"/>
  <c r="B49" i="6" s="1"/>
  <c r="B48" i="4"/>
  <c r="B49" i="7" l="1"/>
  <c r="B49" i="46"/>
  <c r="B49" i="45"/>
  <c r="B49" i="42"/>
  <c r="B49" i="47"/>
  <c r="B49" i="44"/>
  <c r="B49" i="43"/>
  <c r="B49" i="39"/>
  <c r="B49" i="41"/>
  <c r="B49" i="40"/>
  <c r="B49" i="36"/>
  <c r="B49" i="38"/>
  <c r="B49" i="35"/>
  <c r="B49" i="37"/>
  <c r="B49" i="31"/>
  <c r="B49" i="34"/>
  <c r="B49" i="33"/>
  <c r="B49" i="5"/>
  <c r="B50" i="2"/>
  <c r="B50" i="6" s="1"/>
  <c r="B49" i="4"/>
  <c r="B50" i="7" l="1"/>
  <c r="B50" i="46"/>
  <c r="B50" i="45"/>
  <c r="B50" i="42"/>
  <c r="B50" i="47"/>
  <c r="B50" i="44"/>
  <c r="B50" i="43"/>
  <c r="B50" i="39"/>
  <c r="B50" i="41"/>
  <c r="B50" i="40"/>
  <c r="B50" i="36"/>
  <c r="B50" i="38"/>
  <c r="B50" i="35"/>
  <c r="B50" i="37"/>
  <c r="B50" i="31"/>
  <c r="B50" i="34"/>
  <c r="B50" i="33"/>
  <c r="B50" i="5"/>
  <c r="B51" i="2"/>
  <c r="B51" i="6" s="1"/>
  <c r="B50" i="4"/>
  <c r="B51" i="7" l="1"/>
  <c r="B51" i="46"/>
  <c r="B51" i="45"/>
  <c r="B51" i="42"/>
  <c r="B51" i="47"/>
  <c r="B51" i="44"/>
  <c r="B51" i="43"/>
  <c r="B51" i="39"/>
  <c r="B51" i="41"/>
  <c r="B51" i="40"/>
  <c r="B51" i="36"/>
  <c r="B51" i="38"/>
  <c r="B51" i="35"/>
  <c r="B51" i="37"/>
  <c r="B51" i="31"/>
  <c r="B51" i="34"/>
  <c r="B51" i="33"/>
  <c r="B51" i="5"/>
  <c r="B52" i="2"/>
  <c r="B52" i="6" s="1"/>
  <c r="B51" i="4"/>
  <c r="B52" i="7" l="1"/>
  <c r="B52" i="46"/>
  <c r="B52" i="45"/>
  <c r="B52" i="42"/>
  <c r="B52" i="47"/>
  <c r="B52" i="44"/>
  <c r="B52" i="43"/>
  <c r="B52" i="39"/>
  <c r="B52" i="41"/>
  <c r="B52" i="40"/>
  <c r="B52" i="36"/>
  <c r="B52" i="38"/>
  <c r="B52" i="35"/>
  <c r="B52" i="37"/>
  <c r="B52" i="31"/>
  <c r="B52" i="34"/>
  <c r="B52" i="33"/>
  <c r="B52" i="5"/>
  <c r="B53" i="2"/>
  <c r="B53" i="6" s="1"/>
  <c r="B52" i="4"/>
  <c r="B53" i="7" l="1"/>
  <c r="B53" i="46"/>
  <c r="B53" i="45"/>
  <c r="B53" i="42"/>
  <c r="B53" i="47"/>
  <c r="B53" i="44"/>
  <c r="B53" i="43"/>
  <c r="B53" i="39"/>
  <c r="B53" i="41"/>
  <c r="B53" i="40"/>
  <c r="B53" i="36"/>
  <c r="B53" i="38"/>
  <c r="B53" i="35"/>
  <c r="B53" i="37"/>
  <c r="B53" i="31"/>
  <c r="B53" i="34"/>
  <c r="B53" i="33"/>
  <c r="B53" i="5"/>
  <c r="B54" i="2"/>
  <c r="B54" i="6" s="1"/>
  <c r="B53" i="4"/>
  <c r="B54" i="7" l="1"/>
  <c r="B54" i="46"/>
  <c r="B54" i="45"/>
  <c r="B54" i="42"/>
  <c r="B54" i="47"/>
  <c r="B54" i="44"/>
  <c r="B54" i="43"/>
  <c r="B54" i="39"/>
  <c r="B54" i="41"/>
  <c r="B54" i="40"/>
  <c r="B54" i="36"/>
  <c r="B54" i="38"/>
  <c r="B54" i="35"/>
  <c r="B54" i="37"/>
  <c r="B54" i="31"/>
  <c r="B54" i="34"/>
  <c r="B54" i="33"/>
  <c r="B54" i="5"/>
  <c r="B55" i="2"/>
  <c r="B55" i="6" s="1"/>
  <c r="B54" i="4"/>
  <c r="B55" i="7" l="1"/>
  <c r="B55" i="46"/>
  <c r="B55" i="45"/>
  <c r="B55" i="42"/>
  <c r="B55" i="47"/>
  <c r="B55" i="44"/>
  <c r="B55" i="43"/>
  <c r="B55" i="39"/>
  <c r="B55" i="41"/>
  <c r="B55" i="40"/>
  <c r="B55" i="36"/>
  <c r="B55" i="38"/>
  <c r="B55" i="35"/>
  <c r="B55" i="37"/>
  <c r="B55" i="31"/>
  <c r="B55" i="34"/>
  <c r="B55" i="33"/>
  <c r="B55" i="5"/>
  <c r="B56" i="2"/>
  <c r="B56" i="6" s="1"/>
  <c r="B55" i="4"/>
  <c r="B56" i="7" l="1"/>
  <c r="B56" i="46"/>
  <c r="B56" i="45"/>
  <c r="B56" i="42"/>
  <c r="B56" i="47"/>
  <c r="B56" i="44"/>
  <c r="B56" i="43"/>
  <c r="B56" i="39"/>
  <c r="B56" i="41"/>
  <c r="B56" i="40"/>
  <c r="B56" i="36"/>
  <c r="B56" i="38"/>
  <c r="B56" i="35"/>
  <c r="B56" i="37"/>
  <c r="B56" i="31"/>
  <c r="B56" i="34"/>
  <c r="B56" i="33"/>
  <c r="B56" i="5"/>
  <c r="B57" i="2"/>
  <c r="B57" i="6" s="1"/>
  <c r="B56" i="4"/>
  <c r="B57" i="7" l="1"/>
  <c r="B57" i="46"/>
  <c r="B57" i="45"/>
  <c r="B57" i="42"/>
  <c r="B57" i="47"/>
  <c r="B57" i="44"/>
  <c r="B57" i="43"/>
  <c r="B57" i="39"/>
  <c r="B57" i="41"/>
  <c r="B57" i="40"/>
  <c r="B57" i="36"/>
  <c r="B57" i="38"/>
  <c r="B57" i="35"/>
  <c r="B57" i="37"/>
  <c r="B57" i="31"/>
  <c r="B57" i="34"/>
  <c r="B57" i="33"/>
  <c r="B57" i="5"/>
  <c r="B58" i="2"/>
  <c r="B58" i="6" s="1"/>
  <c r="B57" i="4"/>
  <c r="B58" i="7" l="1"/>
  <c r="B58" i="46"/>
  <c r="B58" i="45"/>
  <c r="B58" i="42"/>
  <c r="B58" i="47"/>
  <c r="B58" i="44"/>
  <c r="B58" i="43"/>
  <c r="B58" i="39"/>
  <c r="B58" i="41"/>
  <c r="B58" i="40"/>
  <c r="B58" i="36"/>
  <c r="B58" i="38"/>
  <c r="B58" i="35"/>
  <c r="B58" i="37"/>
  <c r="B58" i="31"/>
  <c r="B58" i="34"/>
  <c r="B58" i="33"/>
  <c r="B58" i="5"/>
  <c r="B59" i="2"/>
  <c r="B59" i="6" s="1"/>
  <c r="B58" i="4"/>
  <c r="B59" i="7" l="1"/>
  <c r="B59" i="46"/>
  <c r="B59" i="45"/>
  <c r="B59" i="42"/>
  <c r="B59" i="47"/>
  <c r="B59" i="44"/>
  <c r="B59" i="43"/>
  <c r="B59" i="39"/>
  <c r="B59" i="41"/>
  <c r="B59" i="40"/>
  <c r="B59" i="36"/>
  <c r="B59" i="38"/>
  <c r="B59" i="35"/>
  <c r="B59" i="37"/>
  <c r="B59" i="31"/>
  <c r="B59" i="34"/>
  <c r="B59" i="33"/>
  <c r="B59" i="5"/>
  <c r="B60" i="2"/>
  <c r="B60" i="6" s="1"/>
  <c r="B59" i="4"/>
  <c r="B60" i="7" l="1"/>
  <c r="B60" i="46"/>
  <c r="B60" i="45"/>
  <c r="B60" i="42"/>
  <c r="B60" i="47"/>
  <c r="B60" i="44"/>
  <c r="B60" i="43"/>
  <c r="B60" i="39"/>
  <c r="B60" i="41"/>
  <c r="B60" i="40"/>
  <c r="B60" i="36"/>
  <c r="B60" i="38"/>
  <c r="B60" i="35"/>
  <c r="B60" i="37"/>
  <c r="B60" i="31"/>
  <c r="B60" i="34"/>
  <c r="B60" i="33"/>
  <c r="B60" i="5"/>
  <c r="B61" i="2"/>
  <c r="B61" i="6" s="1"/>
  <c r="B60" i="4"/>
  <c r="B61" i="7" l="1"/>
  <c r="B61" i="46"/>
  <c r="B61" i="45"/>
  <c r="B61" i="42"/>
  <c r="B61" i="47"/>
  <c r="B61" i="44"/>
  <c r="B61" i="43"/>
  <c r="B61" i="39"/>
  <c r="B61" i="41"/>
  <c r="B61" i="40"/>
  <c r="B61" i="36"/>
  <c r="B61" i="38"/>
  <c r="B61" i="35"/>
  <c r="B61" i="37"/>
  <c r="B61" i="31"/>
  <c r="B61" i="34"/>
  <c r="B61" i="33"/>
  <c r="B61" i="5"/>
  <c r="B62" i="2"/>
  <c r="B62" i="6" s="1"/>
  <c r="B61" i="4"/>
  <c r="B62" i="7" l="1"/>
  <c r="B62" i="46"/>
  <c r="B62" i="45"/>
  <c r="B62" i="42"/>
  <c r="B62" i="47"/>
  <c r="B62" i="44"/>
  <c r="B62" i="43"/>
  <c r="B62" i="39"/>
  <c r="B62" i="41"/>
  <c r="B62" i="40"/>
  <c r="B62" i="36"/>
  <c r="B62" i="38"/>
  <c r="B62" i="35"/>
  <c r="B62" i="37"/>
  <c r="B62" i="31"/>
  <c r="B62" i="34"/>
  <c r="B62" i="33"/>
  <c r="B62" i="5"/>
  <c r="B63" i="2"/>
  <c r="B63" i="6" s="1"/>
  <c r="B62" i="4"/>
  <c r="B63" i="7" l="1"/>
  <c r="B63" i="46"/>
  <c r="B63" i="45"/>
  <c r="B63" i="42"/>
  <c r="B63" i="47"/>
  <c r="B63" i="44"/>
  <c r="B63" i="43"/>
  <c r="B63" i="39"/>
  <c r="B63" i="41"/>
  <c r="B63" i="40"/>
  <c r="B63" i="36"/>
  <c r="B63" i="38"/>
  <c r="B63" i="35"/>
  <c r="B63" i="37"/>
  <c r="B63" i="31"/>
  <c r="B63" i="34"/>
  <c r="B63" i="33"/>
  <c r="B63" i="5"/>
  <c r="B64" i="2"/>
  <c r="B64" i="6" s="1"/>
  <c r="B63" i="4"/>
  <c r="B64" i="7" l="1"/>
  <c r="B64" i="46"/>
  <c r="B64" i="45"/>
  <c r="B64" i="42"/>
  <c r="B64" i="47"/>
  <c r="B64" i="44"/>
  <c r="B64" i="43"/>
  <c r="B64" i="39"/>
  <c r="B64" i="41"/>
  <c r="B64" i="40"/>
  <c r="B64" i="36"/>
  <c r="B64" i="38"/>
  <c r="B64" i="35"/>
  <c r="B64" i="37"/>
  <c r="B64" i="31"/>
  <c r="B64" i="34"/>
  <c r="B64" i="33"/>
  <c r="B64" i="5"/>
  <c r="B65" i="2"/>
  <c r="B65" i="6" s="1"/>
  <c r="B64" i="4"/>
  <c r="B65" i="7" l="1"/>
  <c r="B65" i="46"/>
  <c r="B65" i="45"/>
  <c r="B65" i="42"/>
  <c r="B65" i="47"/>
  <c r="B65" i="44"/>
  <c r="B65" i="43"/>
  <c r="B65" i="39"/>
  <c r="B65" i="41"/>
  <c r="B65" i="40"/>
  <c r="B65" i="36"/>
  <c r="B65" i="38"/>
  <c r="B65" i="35"/>
  <c r="B65" i="37"/>
  <c r="B65" i="31"/>
  <c r="B65" i="34"/>
  <c r="B65" i="33"/>
  <c r="B65" i="5"/>
  <c r="B66" i="2"/>
  <c r="B66" i="6" s="1"/>
  <c r="B65" i="4"/>
  <c r="B66" i="7" l="1"/>
  <c r="B66" i="46"/>
  <c r="B66" i="45"/>
  <c r="B66" i="42"/>
  <c r="B66" i="47"/>
  <c r="B66" i="44"/>
  <c r="B66" i="43"/>
  <c r="B66" i="39"/>
  <c r="B66" i="41"/>
  <c r="B66" i="40"/>
  <c r="B66" i="36"/>
  <c r="B66" i="38"/>
  <c r="B66" i="35"/>
  <c r="B66" i="37"/>
  <c r="B66" i="31"/>
  <c r="B66" i="34"/>
  <c r="B66" i="33"/>
  <c r="B66" i="5"/>
  <c r="B67" i="2"/>
  <c r="B67" i="6" s="1"/>
  <c r="B66" i="4"/>
  <c r="B67" i="7" l="1"/>
  <c r="B67" i="46"/>
  <c r="B67" i="45"/>
  <c r="B67" i="42"/>
  <c r="B67" i="47"/>
  <c r="B67" i="44"/>
  <c r="B67" i="43"/>
  <c r="B67" i="39"/>
  <c r="B67" i="41"/>
  <c r="B67" i="40"/>
  <c r="B67" i="36"/>
  <c r="B67" i="38"/>
  <c r="B67" i="35"/>
  <c r="B67" i="37"/>
  <c r="B67" i="31"/>
  <c r="B67" i="34"/>
  <c r="B67" i="33"/>
  <c r="B67" i="5"/>
  <c r="B68" i="2"/>
  <c r="B68" i="6" s="1"/>
  <c r="B67" i="4"/>
  <c r="B68" i="7" l="1"/>
  <c r="B68" i="46"/>
  <c r="B68" i="45"/>
  <c r="B68" i="42"/>
  <c r="B68" i="47"/>
  <c r="B68" i="44"/>
  <c r="B68" i="43"/>
  <c r="B68" i="39"/>
  <c r="B68" i="41"/>
  <c r="B68" i="40"/>
  <c r="B68" i="38"/>
  <c r="B68" i="36"/>
  <c r="B68" i="35"/>
  <c r="B68" i="37"/>
  <c r="B68" i="31"/>
  <c r="B68" i="34"/>
  <c r="B68" i="33"/>
  <c r="B68" i="5"/>
  <c r="B69" i="2"/>
  <c r="B69" i="6" s="1"/>
  <c r="B68" i="4"/>
  <c r="B69" i="7" l="1"/>
  <c r="B69" i="46"/>
  <c r="B69" i="45"/>
  <c r="B69" i="42"/>
  <c r="B69" i="47"/>
  <c r="B69" i="44"/>
  <c r="B69" i="43"/>
  <c r="B69" i="39"/>
  <c r="B69" i="41"/>
  <c r="B69" i="40"/>
  <c r="B69" i="38"/>
  <c r="B69" i="36"/>
  <c r="B69" i="35"/>
  <c r="B69" i="37"/>
  <c r="B69" i="31"/>
  <c r="B69" i="34"/>
  <c r="B69" i="33"/>
  <c r="B69" i="5"/>
  <c r="B70" i="2"/>
  <c r="B70" i="6" s="1"/>
  <c r="B69" i="4"/>
  <c r="B70" i="7" l="1"/>
  <c r="B70" i="46"/>
  <c r="B70" i="45"/>
  <c r="B70" i="42"/>
  <c r="B70" i="47"/>
  <c r="B70" i="44"/>
  <c r="B70" i="43"/>
  <c r="B70" i="39"/>
  <c r="B70" i="41"/>
  <c r="B70" i="40"/>
  <c r="B70" i="38"/>
  <c r="B70" i="36"/>
  <c r="B70" i="35"/>
  <c r="B70" i="37"/>
  <c r="B70" i="31"/>
  <c r="B70" i="34"/>
  <c r="B70" i="33"/>
  <c r="B70" i="5"/>
  <c r="B71" i="2"/>
  <c r="B71" i="6" s="1"/>
  <c r="B70" i="4"/>
  <c r="B71" i="7" l="1"/>
  <c r="B71" i="46"/>
  <c r="B71" i="45"/>
  <c r="B71" i="42"/>
  <c r="B71" i="47"/>
  <c r="B71" i="44"/>
  <c r="B71" i="43"/>
  <c r="B71" i="39"/>
  <c r="B71" i="41"/>
  <c r="B71" i="40"/>
  <c r="B71" i="38"/>
  <c r="B71" i="36"/>
  <c r="B71" i="35"/>
  <c r="B71" i="37"/>
  <c r="B71" i="31"/>
  <c r="B71" i="34"/>
  <c r="B71" i="33"/>
  <c r="B71" i="5"/>
  <c r="B72" i="2"/>
  <c r="B72" i="6" s="1"/>
  <c r="B71" i="4"/>
  <c r="B72" i="7" l="1"/>
  <c r="B72" i="46"/>
  <c r="B72" i="45"/>
  <c r="B72" i="42"/>
  <c r="B72" i="47"/>
  <c r="B72" i="44"/>
  <c r="B72" i="43"/>
  <c r="B72" i="39"/>
  <c r="B72" i="41"/>
  <c r="B72" i="40"/>
  <c r="B72" i="38"/>
  <c r="B72" i="36"/>
  <c r="B72" i="35"/>
  <c r="B72" i="37"/>
  <c r="B72" i="31"/>
  <c r="B72" i="34"/>
  <c r="B72" i="33"/>
  <c r="B72" i="5"/>
  <c r="B73" i="2"/>
  <c r="B73" i="6" s="1"/>
  <c r="B72" i="4"/>
  <c r="B73" i="7" l="1"/>
  <c r="B73" i="46"/>
  <c r="B73" i="45"/>
  <c r="B73" i="42"/>
  <c r="B73" i="47"/>
  <c r="B73" i="44"/>
  <c r="B73" i="43"/>
  <c r="B73" i="39"/>
  <c r="B73" i="41"/>
  <c r="B73" i="40"/>
  <c r="B73" i="38"/>
  <c r="B73" i="36"/>
  <c r="B73" i="35"/>
  <c r="B73" i="37"/>
  <c r="B73" i="31"/>
  <c r="B73" i="34"/>
  <c r="B73" i="33"/>
  <c r="B73" i="5"/>
  <c r="B74" i="2"/>
  <c r="B74" i="6" s="1"/>
  <c r="B73" i="4"/>
  <c r="B74" i="7" l="1"/>
  <c r="B74" i="46"/>
  <c r="B74" i="45"/>
  <c r="B74" i="42"/>
  <c r="B74" i="47"/>
  <c r="B74" i="44"/>
  <c r="B74" i="43"/>
  <c r="B74" i="39"/>
  <c r="B74" i="41"/>
  <c r="B74" i="40"/>
  <c r="B74" i="38"/>
  <c r="B74" i="36"/>
  <c r="B74" i="35"/>
  <c r="B74" i="37"/>
  <c r="B74" i="31"/>
  <c r="B74" i="34"/>
  <c r="B74" i="33"/>
  <c r="B74" i="5"/>
  <c r="B75" i="2"/>
  <c r="B75" i="6" s="1"/>
  <c r="B74" i="4"/>
  <c r="B75" i="7" l="1"/>
  <c r="B75" i="46"/>
  <c r="B75" i="45"/>
  <c r="B75" i="42"/>
  <c r="B75" i="47"/>
  <c r="B75" i="44"/>
  <c r="B75" i="43"/>
  <c r="B75" i="39"/>
  <c r="B75" i="41"/>
  <c r="B75" i="40"/>
  <c r="B75" i="38"/>
  <c r="B75" i="36"/>
  <c r="B75" i="35"/>
  <c r="B75" i="37"/>
  <c r="B75" i="31"/>
  <c r="B75" i="34"/>
  <c r="B75" i="33"/>
  <c r="B75" i="5"/>
  <c r="B76" i="2"/>
  <c r="B76" i="6" s="1"/>
  <c r="B75" i="4"/>
  <c r="B76" i="7" l="1"/>
  <c r="B76" i="46"/>
  <c r="B76" i="45"/>
  <c r="B76" i="42"/>
  <c r="B76" i="47"/>
  <c r="B76" i="44"/>
  <c r="B76" i="43"/>
  <c r="B76" i="39"/>
  <c r="B76" i="41"/>
  <c r="B76" i="40"/>
  <c r="B76" i="38"/>
  <c r="B76" i="36"/>
  <c r="B76" i="35"/>
  <c r="B76" i="37"/>
  <c r="B76" i="31"/>
  <c r="B76" i="34"/>
  <c r="B76" i="33"/>
  <c r="B76" i="5"/>
  <c r="B77" i="2"/>
  <c r="B77" i="6" s="1"/>
  <c r="B76" i="4"/>
  <c r="B77" i="7" l="1"/>
  <c r="B77" i="46"/>
  <c r="B77" i="45"/>
  <c r="B77" i="42"/>
  <c r="B77" i="47"/>
  <c r="B77" i="44"/>
  <c r="B77" i="43"/>
  <c r="B77" i="39"/>
  <c r="B77" i="41"/>
  <c r="B77" i="40"/>
  <c r="B77" i="38"/>
  <c r="B77" i="36"/>
  <c r="B77" i="35"/>
  <c r="B77" i="37"/>
  <c r="B77" i="31"/>
  <c r="B77" i="34"/>
  <c r="B77" i="33"/>
  <c r="B77" i="5"/>
  <c r="B78" i="2"/>
  <c r="B78" i="6" s="1"/>
  <c r="B77" i="4"/>
  <c r="B78" i="7" l="1"/>
  <c r="B78" i="46"/>
  <c r="B78" i="45"/>
  <c r="B78" i="42"/>
  <c r="B78" i="47"/>
  <c r="B78" i="44"/>
  <c r="B78" i="43"/>
  <c r="B78" i="39"/>
  <c r="B78" i="41"/>
  <c r="B78" i="40"/>
  <c r="B78" i="38"/>
  <c r="B78" i="36"/>
  <c r="B78" i="35"/>
  <c r="B78" i="37"/>
  <c r="B78" i="31"/>
  <c r="B78" i="34"/>
  <c r="B78" i="33"/>
  <c r="B78" i="5"/>
  <c r="B79" i="2"/>
  <c r="B79" i="6" s="1"/>
  <c r="B78" i="4"/>
  <c r="B79" i="7" l="1"/>
  <c r="B79" i="46"/>
  <c r="B79" i="45"/>
  <c r="B79" i="42"/>
  <c r="B79" i="47"/>
  <c r="B79" i="44"/>
  <c r="B79" i="43"/>
  <c r="B79" i="39"/>
  <c r="B79" i="41"/>
  <c r="B79" i="40"/>
  <c r="B79" i="38"/>
  <c r="B79" i="36"/>
  <c r="B79" i="35"/>
  <c r="B79" i="37"/>
  <c r="B79" i="31"/>
  <c r="B79" i="34"/>
  <c r="B79" i="33"/>
  <c r="B79" i="5"/>
  <c r="B80" i="2"/>
  <c r="B80" i="6" s="1"/>
  <c r="B79" i="4"/>
  <c r="B80" i="7" l="1"/>
  <c r="B80" i="46"/>
  <c r="B80" i="45"/>
  <c r="B80" i="42"/>
  <c r="B80" i="47"/>
  <c r="B80" i="44"/>
  <c r="B80" i="43"/>
  <c r="B80" i="39"/>
  <c r="B80" i="41"/>
  <c r="B80" i="40"/>
  <c r="B80" i="38"/>
  <c r="B80" i="36"/>
  <c r="B80" i="35"/>
  <c r="B80" i="37"/>
  <c r="B80" i="31"/>
  <c r="B80" i="34"/>
  <c r="B80" i="33"/>
  <c r="B80" i="5"/>
  <c r="B81" i="2"/>
  <c r="B81" i="6" s="1"/>
  <c r="B80" i="4"/>
  <c r="B81" i="7" l="1"/>
  <c r="B81" i="46"/>
  <c r="B81" i="45"/>
  <c r="B81" i="42"/>
  <c r="B81" i="47"/>
  <c r="B81" i="44"/>
  <c r="B81" i="43"/>
  <c r="B81" i="39"/>
  <c r="B81" i="41"/>
  <c r="B81" i="40"/>
  <c r="B81" i="38"/>
  <c r="B81" i="36"/>
  <c r="B81" i="35"/>
  <c r="B81" i="37"/>
  <c r="B81" i="31"/>
  <c r="B81" i="34"/>
  <c r="B81" i="33"/>
  <c r="B81" i="5"/>
  <c r="B82" i="2"/>
  <c r="B82" i="6" s="1"/>
  <c r="B81" i="4"/>
  <c r="B82" i="7" l="1"/>
  <c r="B82" i="46"/>
  <c r="B82" i="45"/>
  <c r="B82" i="42"/>
  <c r="B82" i="47"/>
  <c r="B82" i="44"/>
  <c r="B82" i="43"/>
  <c r="B82" i="39"/>
  <c r="B82" i="41"/>
  <c r="B82" i="40"/>
  <c r="B82" i="38"/>
  <c r="B82" i="36"/>
  <c r="B82" i="35"/>
  <c r="B82" i="37"/>
  <c r="B82" i="31"/>
  <c r="B82" i="34"/>
  <c r="B82" i="33"/>
  <c r="B82" i="5"/>
  <c r="B83" i="2"/>
  <c r="B83" i="6" s="1"/>
  <c r="B82" i="4"/>
  <c r="B83" i="7" l="1"/>
  <c r="B83" i="46"/>
  <c r="B83" i="45"/>
  <c r="B83" i="42"/>
  <c r="B83" i="47"/>
  <c r="B83" i="44"/>
  <c r="B83" i="43"/>
  <c r="B83" i="39"/>
  <c r="B83" i="41"/>
  <c r="B83" i="40"/>
  <c r="B83" i="38"/>
  <c r="B83" i="36"/>
  <c r="B83" i="35"/>
  <c r="B83" i="37"/>
  <c r="B83" i="31"/>
  <c r="B83" i="34"/>
  <c r="B83" i="33"/>
  <c r="B83" i="5"/>
  <c r="B84" i="2"/>
  <c r="B84" i="6" s="1"/>
  <c r="B83" i="4"/>
  <c r="B84" i="7" l="1"/>
  <c r="B84" i="46"/>
  <c r="B84" i="45"/>
  <c r="B84" i="42"/>
  <c r="B84" i="47"/>
  <c r="B84" i="44"/>
  <c r="B84" i="43"/>
  <c r="B84" i="39"/>
  <c r="B84" i="41"/>
  <c r="B84" i="40"/>
  <c r="B84" i="38"/>
  <c r="B84" i="36"/>
  <c r="B84" i="35"/>
  <c r="B84" i="37"/>
  <c r="B84" i="31"/>
  <c r="B84" i="34"/>
  <c r="B84" i="33"/>
  <c r="B84" i="5"/>
  <c r="B85" i="2"/>
  <c r="B85" i="6" s="1"/>
  <c r="B84" i="4"/>
  <c r="B85" i="7" l="1"/>
  <c r="B85" i="46"/>
  <c r="B85" i="45"/>
  <c r="B85" i="42"/>
  <c r="B85" i="47"/>
  <c r="B85" i="44"/>
  <c r="B85" i="43"/>
  <c r="B85" i="39"/>
  <c r="B85" i="41"/>
  <c r="B85" i="40"/>
  <c r="B85" i="38"/>
  <c r="B85" i="36"/>
  <c r="B85" i="35"/>
  <c r="B85" i="37"/>
  <c r="B85" i="31"/>
  <c r="B85" i="34"/>
  <c r="B85" i="33"/>
  <c r="B85" i="5"/>
  <c r="B86" i="2"/>
  <c r="B86" i="6" s="1"/>
  <c r="B85" i="4"/>
  <c r="B86" i="7" l="1"/>
  <c r="B86" i="46"/>
  <c r="B86" i="45"/>
  <c r="B86" i="42"/>
  <c r="B86" i="47"/>
  <c r="B86" i="44"/>
  <c r="B86" i="43"/>
  <c r="B86" i="39"/>
  <c r="B86" i="41"/>
  <c r="B86" i="40"/>
  <c r="B86" i="38"/>
  <c r="B86" i="36"/>
  <c r="B86" i="35"/>
  <c r="B86" i="37"/>
  <c r="B86" i="31"/>
  <c r="B86" i="34"/>
  <c r="B86" i="33"/>
  <c r="B86" i="5"/>
  <c r="B87" i="2"/>
  <c r="B87" i="6" s="1"/>
  <c r="B86" i="4"/>
  <c r="B87" i="7" l="1"/>
  <c r="B87" i="46"/>
  <c r="B87" i="45"/>
  <c r="B87" i="42"/>
  <c r="B87" i="47"/>
  <c r="B87" i="44"/>
  <c r="B87" i="43"/>
  <c r="B87" i="39"/>
  <c r="B87" i="41"/>
  <c r="B87" i="40"/>
  <c r="B87" i="38"/>
  <c r="B87" i="36"/>
  <c r="B87" i="35"/>
  <c r="B87" i="37"/>
  <c r="B87" i="31"/>
  <c r="B87" i="34"/>
  <c r="B87" i="33"/>
  <c r="B87" i="5"/>
  <c r="B88" i="2"/>
  <c r="B88" i="6" s="1"/>
  <c r="B87" i="4"/>
  <c r="B88" i="7" l="1"/>
  <c r="B88" i="46"/>
  <c r="B88" i="45"/>
  <c r="B88" i="42"/>
  <c r="B88" i="47"/>
  <c r="B88" i="44"/>
  <c r="B88" i="43"/>
  <c r="B88" i="39"/>
  <c r="B88" i="41"/>
  <c r="B88" i="40"/>
  <c r="B88" i="38"/>
  <c r="B88" i="36"/>
  <c r="B88" i="35"/>
  <c r="B88" i="37"/>
  <c r="B88" i="31"/>
  <c r="B88" i="34"/>
  <c r="B88" i="33"/>
  <c r="B88" i="5"/>
  <c r="B89" i="2"/>
  <c r="B89" i="6" s="1"/>
  <c r="B88" i="4"/>
  <c r="B89" i="7" l="1"/>
  <c r="B89" i="46"/>
  <c r="B89" i="45"/>
  <c r="B89" i="42"/>
  <c r="B89" i="47"/>
  <c r="B89" i="44"/>
  <c r="B89" i="43"/>
  <c r="B89" i="39"/>
  <c r="B89" i="41"/>
  <c r="B89" i="40"/>
  <c r="B89" i="38"/>
  <c r="B89" i="36"/>
  <c r="B89" i="35"/>
  <c r="B89" i="37"/>
  <c r="B89" i="31"/>
  <c r="B89" i="34"/>
  <c r="B89" i="33"/>
  <c r="B89" i="5"/>
  <c r="B90" i="2"/>
  <c r="B90" i="6" s="1"/>
  <c r="B89" i="4"/>
  <c r="B90" i="7" l="1"/>
  <c r="B90" i="46"/>
  <c r="B90" i="45"/>
  <c r="B90" i="42"/>
  <c r="B90" i="47"/>
  <c r="B90" i="44"/>
  <c r="B90" i="43"/>
  <c r="B90" i="39"/>
  <c r="B90" i="41"/>
  <c r="B90" i="40"/>
  <c r="B90" i="38"/>
  <c r="B90" i="36"/>
  <c r="B90" i="35"/>
  <c r="B90" i="37"/>
  <c r="B90" i="31"/>
  <c r="B90" i="34"/>
  <c r="B90" i="33"/>
  <c r="B90" i="5"/>
  <c r="B91" i="2"/>
  <c r="B91" i="6" s="1"/>
  <c r="B90" i="4"/>
  <c r="B91" i="7" l="1"/>
  <c r="B91" i="46"/>
  <c r="B91" i="45"/>
  <c r="B91" i="42"/>
  <c r="B91" i="47"/>
  <c r="B91" i="44"/>
  <c r="B91" i="43"/>
  <c r="B91" i="39"/>
  <c r="B91" i="41"/>
  <c r="B91" i="40"/>
  <c r="B91" i="38"/>
  <c r="B91" i="36"/>
  <c r="B91" i="35"/>
  <c r="B91" i="37"/>
  <c r="B91" i="31"/>
  <c r="B91" i="34"/>
  <c r="B91" i="33"/>
  <c r="B91" i="5"/>
  <c r="B92" i="2"/>
  <c r="B92" i="6" s="1"/>
  <c r="B91" i="4"/>
  <c r="B92" i="7" l="1"/>
  <c r="B92" i="46"/>
  <c r="B92" i="45"/>
  <c r="B92" i="42"/>
  <c r="B92" i="47"/>
  <c r="B92" i="44"/>
  <c r="B92" i="43"/>
  <c r="B92" i="39"/>
  <c r="B92" i="41"/>
  <c r="B92" i="40"/>
  <c r="B92" i="38"/>
  <c r="B92" i="36"/>
  <c r="B92" i="35"/>
  <c r="B92" i="37"/>
  <c r="B92" i="31"/>
  <c r="B92" i="34"/>
  <c r="B92" i="33"/>
  <c r="B92" i="5"/>
  <c r="B93" i="2"/>
  <c r="B93" i="6" s="1"/>
  <c r="B92" i="4"/>
  <c r="B93" i="7" l="1"/>
  <c r="B93" i="46"/>
  <c r="B93" i="45"/>
  <c r="B93" i="42"/>
  <c r="B93" i="47"/>
  <c r="B93" i="44"/>
  <c r="B93" i="43"/>
  <c r="B93" i="39"/>
  <c r="B93" i="41"/>
  <c r="B93" i="40"/>
  <c r="B93" i="38"/>
  <c r="B93" i="36"/>
  <c r="B93" i="35"/>
  <c r="B93" i="37"/>
  <c r="B93" i="31"/>
  <c r="B93" i="34"/>
  <c r="B93" i="33"/>
  <c r="B93" i="5"/>
  <c r="B94" i="2"/>
  <c r="B94" i="6" s="1"/>
  <c r="B93" i="4"/>
  <c r="B94" i="7" l="1"/>
  <c r="B94" i="46"/>
  <c r="B94" i="45"/>
  <c r="B94" i="42"/>
  <c r="B94" i="47"/>
  <c r="B94" i="44"/>
  <c r="B94" i="43"/>
  <c r="B94" i="39"/>
  <c r="B94" i="41"/>
  <c r="B94" i="40"/>
  <c r="B94" i="38"/>
  <c r="B94" i="36"/>
  <c r="B94" i="35"/>
  <c r="B94" i="37"/>
  <c r="B94" i="31"/>
  <c r="B94" i="34"/>
  <c r="B94" i="33"/>
  <c r="B94" i="5"/>
  <c r="B95" i="2"/>
  <c r="B95" i="6" s="1"/>
  <c r="B94" i="4"/>
  <c r="B95" i="7" l="1"/>
  <c r="B95" i="46"/>
  <c r="B95" i="45"/>
  <c r="B95" i="42"/>
  <c r="B95" i="47"/>
  <c r="B95" i="44"/>
  <c r="B95" i="43"/>
  <c r="B95" i="39"/>
  <c r="B95" i="41"/>
  <c r="B95" i="40"/>
  <c r="B95" i="38"/>
  <c r="B95" i="36"/>
  <c r="B95" i="35"/>
  <c r="B95" i="37"/>
  <c r="B95" i="31"/>
  <c r="B95" i="34"/>
  <c r="B95" i="33"/>
  <c r="B95" i="5"/>
  <c r="B96" i="2"/>
  <c r="B96" i="6" s="1"/>
  <c r="B95" i="4"/>
  <c r="B96" i="7" l="1"/>
  <c r="B96" i="46"/>
  <c r="B96" i="45"/>
  <c r="B96" i="42"/>
  <c r="B96" i="47"/>
  <c r="B96" i="44"/>
  <c r="B96" i="43"/>
  <c r="B96" i="39"/>
  <c r="B96" i="41"/>
  <c r="B96" i="40"/>
  <c r="B96" i="38"/>
  <c r="B96" i="36"/>
  <c r="B96" i="35"/>
  <c r="B96" i="37"/>
  <c r="B96" i="31"/>
  <c r="B96" i="34"/>
  <c r="B96" i="33"/>
  <c r="B96" i="5"/>
  <c r="B97" i="2"/>
  <c r="B97" i="6" s="1"/>
  <c r="B96" i="4"/>
  <c r="B97" i="7" l="1"/>
  <c r="B97" i="46"/>
  <c r="B97" i="45"/>
  <c r="B97" i="42"/>
  <c r="B97" i="47"/>
  <c r="B97" i="44"/>
  <c r="B97" i="43"/>
  <c r="B97" i="39"/>
  <c r="B97" i="41"/>
  <c r="B97" i="40"/>
  <c r="B97" i="38"/>
  <c r="B97" i="36"/>
  <c r="B97" i="35"/>
  <c r="B97" i="37"/>
  <c r="B97" i="31"/>
  <c r="B97" i="34"/>
  <c r="B97" i="33"/>
  <c r="B97" i="5"/>
  <c r="B98" i="2"/>
  <c r="B98" i="6" s="1"/>
  <c r="B97" i="4"/>
  <c r="B98" i="7" l="1"/>
  <c r="B98" i="46"/>
  <c r="B98" i="45"/>
  <c r="B98" i="42"/>
  <c r="B98" i="47"/>
  <c r="B98" i="44"/>
  <c r="B98" i="43"/>
  <c r="B98" i="39"/>
  <c r="B98" i="41"/>
  <c r="B98" i="40"/>
  <c r="B98" i="38"/>
  <c r="B98" i="36"/>
  <c r="B98" i="35"/>
  <c r="B98" i="37"/>
  <c r="B98" i="31"/>
  <c r="B98" i="34"/>
  <c r="B98" i="33"/>
  <c r="B98" i="5"/>
  <c r="B99" i="2"/>
  <c r="B99" i="6" s="1"/>
  <c r="B98" i="4"/>
  <c r="B99" i="7" l="1"/>
  <c r="B99" i="46"/>
  <c r="B99" i="45"/>
  <c r="B99" i="42"/>
  <c r="B99" i="47"/>
  <c r="B99" i="44"/>
  <c r="B99" i="43"/>
  <c r="B99" i="39"/>
  <c r="B99" i="41"/>
  <c r="B99" i="40"/>
  <c r="B99" i="38"/>
  <c r="B99" i="36"/>
  <c r="B99" i="35"/>
  <c r="B99" i="37"/>
  <c r="B99" i="31"/>
  <c r="B99" i="34"/>
  <c r="B99" i="33"/>
  <c r="B99" i="5"/>
  <c r="B100" i="2"/>
  <c r="B100" i="6" s="1"/>
  <c r="B99" i="4"/>
  <c r="B100" i="7" l="1"/>
  <c r="B100" i="46"/>
  <c r="B100" i="45"/>
  <c r="B100" i="42"/>
  <c r="B100" i="47"/>
  <c r="B100" i="44"/>
  <c r="B100" i="43"/>
  <c r="B100" i="39"/>
  <c r="B100" i="41"/>
  <c r="B100" i="40"/>
  <c r="B100" i="38"/>
  <c r="B100" i="36"/>
  <c r="B100" i="35"/>
  <c r="B100" i="37"/>
  <c r="B100" i="31"/>
  <c r="B100" i="34"/>
  <c r="B100" i="33"/>
  <c r="B100" i="5"/>
  <c r="B101" i="2"/>
  <c r="B101" i="6" s="1"/>
  <c r="B100" i="4"/>
  <c r="B101" i="7" l="1"/>
  <c r="B101" i="46"/>
  <c r="B101" i="45"/>
  <c r="B101" i="42"/>
  <c r="B101" i="47"/>
  <c r="B101" i="44"/>
  <c r="B101" i="43"/>
  <c r="B101" i="39"/>
  <c r="B101" i="41"/>
  <c r="B101" i="40"/>
  <c r="B101" i="38"/>
  <c r="B101" i="36"/>
  <c r="B101" i="35"/>
  <c r="B101" i="37"/>
  <c r="B101" i="31"/>
  <c r="B101" i="34"/>
  <c r="B101" i="33"/>
  <c r="B101" i="5"/>
  <c r="B102" i="2"/>
  <c r="B102" i="6" s="1"/>
  <c r="B101" i="4"/>
  <c r="B102" i="7" l="1"/>
  <c r="B102" i="46"/>
  <c r="B102" i="45"/>
  <c r="B102" i="42"/>
  <c r="B102" i="47"/>
  <c r="B102" i="44"/>
  <c r="B102" i="43"/>
  <c r="B102" i="39"/>
  <c r="B102" i="41"/>
  <c r="B102" i="40"/>
  <c r="B102" i="38"/>
  <c r="B102" i="36"/>
  <c r="B102" i="35"/>
  <c r="B102" i="37"/>
  <c r="B102" i="31"/>
  <c r="B102" i="34"/>
  <c r="B102" i="33"/>
  <c r="B102" i="5"/>
  <c r="B103" i="2"/>
  <c r="B103" i="6" s="1"/>
  <c r="B102" i="4"/>
  <c r="B103" i="7" l="1"/>
  <c r="B103" i="46"/>
  <c r="B103" i="45"/>
  <c r="B103" i="42"/>
  <c r="B103" i="47"/>
  <c r="B103" i="44"/>
  <c r="B103" i="43"/>
  <c r="B103" i="39"/>
  <c r="B103" i="41"/>
  <c r="B103" i="40"/>
  <c r="B103" i="38"/>
  <c r="B103" i="36"/>
  <c r="B103" i="35"/>
  <c r="B103" i="37"/>
  <c r="B103" i="31"/>
  <c r="B103" i="34"/>
  <c r="B103" i="33"/>
  <c r="B103" i="5"/>
  <c r="B104" i="2"/>
  <c r="B104" i="6" s="1"/>
  <c r="B103" i="4"/>
  <c r="B104" i="7" l="1"/>
  <c r="B104" i="46"/>
  <c r="B104" i="45"/>
  <c r="B104" i="42"/>
  <c r="B104" i="47"/>
  <c r="B104" i="44"/>
  <c r="B104" i="43"/>
  <c r="B104" i="39"/>
  <c r="B104" i="41"/>
  <c r="B104" i="40"/>
  <c r="B104" i="38"/>
  <c r="B104" i="36"/>
  <c r="B104" i="35"/>
  <c r="B104" i="37"/>
  <c r="B104" i="31"/>
  <c r="B104" i="34"/>
  <c r="B104" i="33"/>
  <c r="B104" i="5"/>
  <c r="B105" i="2"/>
  <c r="B105" i="6" s="1"/>
  <c r="B104" i="4"/>
  <c r="B105" i="7" l="1"/>
  <c r="B105" i="46"/>
  <c r="B105" i="45"/>
  <c r="B105" i="42"/>
  <c r="B105" i="47"/>
  <c r="B105" i="44"/>
  <c r="B105" i="43"/>
  <c r="B105" i="39"/>
  <c r="B105" i="41"/>
  <c r="B105" i="40"/>
  <c r="B105" i="38"/>
  <c r="B105" i="36"/>
  <c r="B105" i="35"/>
  <c r="B105" i="37"/>
  <c r="B105" i="31"/>
  <c r="B105" i="34"/>
  <c r="B105" i="33"/>
  <c r="B105" i="5"/>
  <c r="B106" i="2"/>
  <c r="B106" i="6" s="1"/>
  <c r="B105" i="4"/>
  <c r="B106" i="7" l="1"/>
  <c r="B106" i="46"/>
  <c r="B106" i="45"/>
  <c r="B106" i="42"/>
  <c r="B106" i="47"/>
  <c r="B106" i="44"/>
  <c r="B106" i="43"/>
  <c r="B106" i="39"/>
  <c r="B106" i="41"/>
  <c r="B106" i="40"/>
  <c r="B106" i="38"/>
  <c r="B106" i="36"/>
  <c r="B106" i="35"/>
  <c r="B106" i="37"/>
  <c r="B106" i="31"/>
  <c r="B106" i="34"/>
  <c r="B106" i="33"/>
  <c r="B106" i="5"/>
  <c r="B107" i="2"/>
  <c r="B107" i="6" s="1"/>
  <c r="B106" i="4"/>
  <c r="B107" i="7" l="1"/>
  <c r="B107" i="46"/>
  <c r="B107" i="45"/>
  <c r="B107" i="42"/>
  <c r="B107" i="47"/>
  <c r="B107" i="44"/>
  <c r="B107" i="43"/>
  <c r="B107" i="39"/>
  <c r="B107" i="41"/>
  <c r="B107" i="40"/>
  <c r="B107" i="38"/>
  <c r="B107" i="36"/>
  <c r="B107" i="35"/>
  <c r="B107" i="37"/>
  <c r="B107" i="31"/>
  <c r="B107" i="34"/>
  <c r="B107" i="33"/>
  <c r="B107" i="5"/>
  <c r="B108" i="2"/>
  <c r="B108" i="6" s="1"/>
  <c r="B107" i="4"/>
  <c r="B108" i="7" l="1"/>
  <c r="B108" i="46"/>
  <c r="B108" i="45"/>
  <c r="B108" i="42"/>
  <c r="B108" i="47"/>
  <c r="B108" i="44"/>
  <c r="B108" i="43"/>
  <c r="B108" i="39"/>
  <c r="B108" i="41"/>
  <c r="B108" i="40"/>
  <c r="B108" i="38"/>
  <c r="B108" i="36"/>
  <c r="B108" i="35"/>
  <c r="B108" i="37"/>
  <c r="B108" i="31"/>
  <c r="B108" i="34"/>
  <c r="B108" i="33"/>
  <c r="B108" i="5"/>
  <c r="B109" i="2"/>
  <c r="B108" i="4"/>
  <c r="B109" i="6" l="1"/>
  <c r="S21" i="52"/>
  <c r="B109" i="7"/>
  <c r="B109" i="46"/>
  <c r="B109" i="45"/>
  <c r="B109" i="42"/>
  <c r="B109" i="47"/>
  <c r="B109" i="44"/>
  <c r="B109" i="43"/>
  <c r="B109" i="39"/>
  <c r="B109" i="41"/>
  <c r="B109" i="40"/>
  <c r="B109" i="38"/>
  <c r="B109" i="36"/>
  <c r="B109" i="35"/>
  <c r="B109" i="37"/>
  <c r="B109" i="31"/>
  <c r="B109" i="34"/>
  <c r="B109" i="33"/>
  <c r="B109" i="5"/>
  <c r="B110" i="2"/>
  <c r="B110" i="6" s="1"/>
  <c r="B109" i="4"/>
  <c r="B110" i="7" l="1"/>
  <c r="B110" i="46"/>
  <c r="B110" i="45"/>
  <c r="B110" i="42"/>
  <c r="B110" i="47"/>
  <c r="B110" i="44"/>
  <c r="B110" i="43"/>
  <c r="B110" i="39"/>
  <c r="B110" i="41"/>
  <c r="B110" i="40"/>
  <c r="B110" i="38"/>
  <c r="B110" i="36"/>
  <c r="B110" i="35"/>
  <c r="B110" i="37"/>
  <c r="B110" i="31"/>
  <c r="B110" i="34"/>
  <c r="B110" i="33"/>
  <c r="B110" i="5"/>
  <c r="B111" i="2"/>
  <c r="B111" i="6" s="1"/>
  <c r="B110" i="4"/>
  <c r="B111" i="7" l="1"/>
  <c r="B111" i="46"/>
  <c r="B111" i="45"/>
  <c r="B111" i="42"/>
  <c r="B111" i="47"/>
  <c r="B111" i="44"/>
  <c r="B111" i="43"/>
  <c r="B111" i="39"/>
  <c r="B111" i="41"/>
  <c r="B111" i="40"/>
  <c r="B111" i="38"/>
  <c r="B111" i="36"/>
  <c r="B111" i="35"/>
  <c r="B111" i="37"/>
  <c r="B111" i="31"/>
  <c r="B111" i="34"/>
  <c r="B111" i="33"/>
  <c r="B111" i="5"/>
  <c r="B112" i="2"/>
  <c r="B112" i="6" s="1"/>
  <c r="B111" i="4"/>
  <c r="B112" i="7" l="1"/>
  <c r="B112" i="46"/>
  <c r="B112" i="45"/>
  <c r="B112" i="42"/>
  <c r="B112" i="47"/>
  <c r="B112" i="44"/>
  <c r="B112" i="43"/>
  <c r="B112" i="39"/>
  <c r="B112" i="41"/>
  <c r="B112" i="40"/>
  <c r="B112" i="38"/>
  <c r="B112" i="36"/>
  <c r="B112" i="35"/>
  <c r="B112" i="37"/>
  <c r="B112" i="31"/>
  <c r="B112" i="34"/>
  <c r="B112" i="33"/>
  <c r="B112" i="5"/>
  <c r="B113" i="2"/>
  <c r="B113" i="6" s="1"/>
  <c r="B112" i="4"/>
  <c r="B113" i="7" l="1"/>
  <c r="B113" i="46"/>
  <c r="B113" i="45"/>
  <c r="B113" i="42"/>
  <c r="B113" i="47"/>
  <c r="B113" i="44"/>
  <c r="B113" i="43"/>
  <c r="B113" i="39"/>
  <c r="B113" i="41"/>
  <c r="B113" i="40"/>
  <c r="B113" i="38"/>
  <c r="B113" i="36"/>
  <c r="B113" i="35"/>
  <c r="B113" i="37"/>
  <c r="B113" i="31"/>
  <c r="B113" i="34"/>
  <c r="B113" i="33"/>
  <c r="B113" i="5"/>
  <c r="B114" i="2"/>
  <c r="B114" i="6" s="1"/>
  <c r="B113" i="4"/>
  <c r="B114" i="7" l="1"/>
  <c r="B114" i="46"/>
  <c r="B114" i="45"/>
  <c r="B114" i="42"/>
  <c r="B114" i="47"/>
  <c r="B114" i="44"/>
  <c r="B114" i="43"/>
  <c r="B114" i="39"/>
  <c r="B114" i="41"/>
  <c r="B114" i="40"/>
  <c r="B114" i="38"/>
  <c r="B114" i="36"/>
  <c r="B114" i="35"/>
  <c r="B114" i="37"/>
  <c r="B114" i="31"/>
  <c r="B114" i="34"/>
  <c r="B114" i="33"/>
  <c r="B114" i="5"/>
  <c r="B115" i="2"/>
  <c r="B115" i="6" s="1"/>
  <c r="B114" i="4"/>
  <c r="B115" i="7" l="1"/>
  <c r="B115" i="46"/>
  <c r="B115" i="45"/>
  <c r="B115" i="42"/>
  <c r="B115" i="47"/>
  <c r="B115" i="44"/>
  <c r="B115" i="43"/>
  <c r="B115" i="39"/>
  <c r="B115" i="41"/>
  <c r="B115" i="40"/>
  <c r="B115" i="38"/>
  <c r="B115" i="36"/>
  <c r="B115" i="35"/>
  <c r="B115" i="37"/>
  <c r="B115" i="31"/>
  <c r="B115" i="34"/>
  <c r="B115" i="33"/>
  <c r="B115" i="5"/>
  <c r="B116" i="2"/>
  <c r="B116" i="6" s="1"/>
  <c r="B115" i="4"/>
  <c r="B116" i="7" l="1"/>
  <c r="B116" i="46"/>
  <c r="B116" i="45"/>
  <c r="B116" i="42"/>
  <c r="B116" i="47"/>
  <c r="B116" i="44"/>
  <c r="B116" i="43"/>
  <c r="B116" i="39"/>
  <c r="B116" i="41"/>
  <c r="B116" i="40"/>
  <c r="B116" i="38"/>
  <c r="B116" i="36"/>
  <c r="B116" i="35"/>
  <c r="B116" i="37"/>
  <c r="B116" i="31"/>
  <c r="B116" i="34"/>
  <c r="B116" i="33"/>
  <c r="B116" i="5"/>
  <c r="B117" i="2"/>
  <c r="B117" i="6" s="1"/>
  <c r="B116" i="4"/>
  <c r="B117" i="7" l="1"/>
  <c r="B117" i="46"/>
  <c r="B117" i="45"/>
  <c r="B117" i="42"/>
  <c r="B117" i="47"/>
  <c r="B117" i="44"/>
  <c r="B117" i="43"/>
  <c r="B117" i="39"/>
  <c r="B117" i="41"/>
  <c r="B117" i="40"/>
  <c r="B117" i="38"/>
  <c r="B117" i="36"/>
  <c r="B117" i="35"/>
  <c r="B117" i="37"/>
  <c r="B117" i="31"/>
  <c r="B117" i="34"/>
  <c r="B117" i="33"/>
  <c r="B117" i="5"/>
  <c r="B118" i="2"/>
  <c r="B118" i="6" s="1"/>
  <c r="B117" i="4"/>
  <c r="B118" i="7" l="1"/>
  <c r="B118" i="46"/>
  <c r="B118" i="45"/>
  <c r="B118" i="42"/>
  <c r="B118" i="47"/>
  <c r="B118" i="44"/>
  <c r="B118" i="43"/>
  <c r="B118" i="39"/>
  <c r="B118" i="41"/>
  <c r="B118" i="40"/>
  <c r="B118" i="38"/>
  <c r="B118" i="36"/>
  <c r="B118" i="35"/>
  <c r="B118" i="37"/>
  <c r="B118" i="31"/>
  <c r="B118" i="34"/>
  <c r="B118" i="33"/>
  <c r="B118" i="5"/>
  <c r="B119" i="2"/>
  <c r="B119" i="6" s="1"/>
  <c r="B118" i="4"/>
  <c r="B119" i="7" l="1"/>
  <c r="B119" i="46"/>
  <c r="B119" i="45"/>
  <c r="B119" i="42"/>
  <c r="B119" i="47"/>
  <c r="B119" i="44"/>
  <c r="B119" i="43"/>
  <c r="B119" i="39"/>
  <c r="B119" i="41"/>
  <c r="B119" i="40"/>
  <c r="B119" i="38"/>
  <c r="B119" i="36"/>
  <c r="B119" i="35"/>
  <c r="B119" i="37"/>
  <c r="B119" i="31"/>
  <c r="B119" i="34"/>
  <c r="B119" i="33"/>
  <c r="B119" i="5"/>
  <c r="B120" i="2"/>
  <c r="B120" i="6" s="1"/>
  <c r="B119" i="4"/>
  <c r="B120" i="7" l="1"/>
  <c r="B120" i="46"/>
  <c r="B120" i="45"/>
  <c r="B120" i="42"/>
  <c r="B120" i="47"/>
  <c r="B120" i="44"/>
  <c r="B120" i="43"/>
  <c r="B120" i="39"/>
  <c r="B120" i="41"/>
  <c r="B120" i="40"/>
  <c r="B120" i="38"/>
  <c r="B120" i="36"/>
  <c r="B120" i="35"/>
  <c r="B120" i="37"/>
  <c r="B120" i="31"/>
  <c r="B120" i="34"/>
  <c r="B120" i="33"/>
  <c r="B120" i="5"/>
  <c r="B121" i="2"/>
  <c r="B121" i="6" s="1"/>
  <c r="B120" i="4"/>
  <c r="B121" i="7" l="1"/>
  <c r="B121" i="46"/>
  <c r="B121" i="45"/>
  <c r="B121" i="42"/>
  <c r="B121" i="47"/>
  <c r="B121" i="44"/>
  <c r="B121" i="43"/>
  <c r="B121" i="39"/>
  <c r="B121" i="41"/>
  <c r="B121" i="40"/>
  <c r="B121" i="38"/>
  <c r="B121" i="36"/>
  <c r="B121" i="35"/>
  <c r="B121" i="37"/>
  <c r="B121" i="31"/>
  <c r="B121" i="34"/>
  <c r="B121" i="33"/>
  <c r="B121" i="5"/>
  <c r="B122" i="2"/>
  <c r="B122" i="6" s="1"/>
  <c r="B121" i="4"/>
  <c r="B122" i="7" l="1"/>
  <c r="B122" i="46"/>
  <c r="B122" i="45"/>
  <c r="B122" i="42"/>
  <c r="B122" i="47"/>
  <c r="B122" i="44"/>
  <c r="B122" i="43"/>
  <c r="B122" i="39"/>
  <c r="B122" i="41"/>
  <c r="B122" i="40"/>
  <c r="B122" i="38"/>
  <c r="B122" i="36"/>
  <c r="B122" i="35"/>
  <c r="B122" i="37"/>
  <c r="B122" i="31"/>
  <c r="B122" i="34"/>
  <c r="B122" i="33"/>
  <c r="B122" i="5"/>
  <c r="B123" i="2"/>
  <c r="B123" i="6" s="1"/>
  <c r="B122" i="4"/>
  <c r="B123" i="7" l="1"/>
  <c r="B123" i="46"/>
  <c r="B123" i="45"/>
  <c r="B123" i="42"/>
  <c r="B123" i="47"/>
  <c r="B123" i="44"/>
  <c r="B123" i="43"/>
  <c r="B123" i="39"/>
  <c r="B123" i="41"/>
  <c r="B123" i="40"/>
  <c r="B123" i="38"/>
  <c r="B123" i="36"/>
  <c r="B123" i="35"/>
  <c r="B123" i="37"/>
  <c r="B123" i="31"/>
  <c r="B123" i="34"/>
  <c r="B123" i="33"/>
  <c r="B123" i="5"/>
  <c r="B124" i="2"/>
  <c r="B124" i="6" s="1"/>
  <c r="B123" i="4"/>
  <c r="B124" i="7" l="1"/>
  <c r="B124" i="46"/>
  <c r="B124" i="45"/>
  <c r="B124" i="42"/>
  <c r="B124" i="47"/>
  <c r="B124" i="44"/>
  <c r="B124" i="43"/>
  <c r="B124" i="39"/>
  <c r="B124" i="41"/>
  <c r="B124" i="40"/>
  <c r="B124" i="38"/>
  <c r="B124" i="36"/>
  <c r="B124" i="35"/>
  <c r="B124" i="37"/>
  <c r="B124" i="31"/>
  <c r="B124" i="34"/>
  <c r="B124" i="33"/>
  <c r="B124" i="5"/>
  <c r="B125" i="2"/>
  <c r="B125" i="6" s="1"/>
  <c r="B124" i="4"/>
  <c r="B125" i="7" l="1"/>
  <c r="B125" i="46"/>
  <c r="B125" i="45"/>
  <c r="B125" i="42"/>
  <c r="B125" i="47"/>
  <c r="B125" i="44"/>
  <c r="B125" i="43"/>
  <c r="B125" i="39"/>
  <c r="B125" i="41"/>
  <c r="B125" i="40"/>
  <c r="B125" i="38"/>
  <c r="B125" i="36"/>
  <c r="B125" i="35"/>
  <c r="B125" i="37"/>
  <c r="B125" i="31"/>
  <c r="B125" i="34"/>
  <c r="B125" i="33"/>
  <c r="B125" i="5"/>
  <c r="B126" i="2"/>
  <c r="B126" i="6" s="1"/>
  <c r="B125" i="4"/>
  <c r="B126" i="7" l="1"/>
  <c r="B126" i="46"/>
  <c r="B126" i="45"/>
  <c r="B126" i="42"/>
  <c r="B126" i="47"/>
  <c r="B126" i="44"/>
  <c r="B126" i="43"/>
  <c r="B126" i="39"/>
  <c r="B126" i="41"/>
  <c r="B126" i="40"/>
  <c r="B126" i="38"/>
  <c r="B126" i="36"/>
  <c r="B126" i="35"/>
  <c r="B126" i="37"/>
  <c r="B126" i="31"/>
  <c r="B126" i="34"/>
  <c r="B126" i="33"/>
  <c r="B126" i="5"/>
  <c r="B127" i="2"/>
  <c r="B127" i="6" s="1"/>
  <c r="B126" i="4"/>
  <c r="B127" i="7" l="1"/>
  <c r="B127" i="46"/>
  <c r="B127" i="45"/>
  <c r="B127" i="42"/>
  <c r="B127" i="47"/>
  <c r="B127" i="44"/>
  <c r="B127" i="43"/>
  <c r="B127" i="39"/>
  <c r="B127" i="41"/>
  <c r="B127" i="40"/>
  <c r="B127" i="38"/>
  <c r="B127" i="36"/>
  <c r="B127" i="35"/>
  <c r="B127" i="37"/>
  <c r="B127" i="31"/>
  <c r="B127" i="34"/>
  <c r="B127" i="33"/>
  <c r="B127" i="5"/>
  <c r="B128" i="2"/>
  <c r="B128" i="6" s="1"/>
  <c r="B127" i="4"/>
  <c r="B128" i="7" l="1"/>
  <c r="B128" i="46"/>
  <c r="B128" i="45"/>
  <c r="B128" i="42"/>
  <c r="B128" i="47"/>
  <c r="B128" i="44"/>
  <c r="B128" i="43"/>
  <c r="B128" i="39"/>
  <c r="B128" i="41"/>
  <c r="B128" i="40"/>
  <c r="B128" i="38"/>
  <c r="B128" i="36"/>
  <c r="B128" i="35"/>
  <c r="B128" i="37"/>
  <c r="B128" i="31"/>
  <c r="B128" i="34"/>
  <c r="B128" i="33"/>
  <c r="B128" i="5"/>
  <c r="B129" i="2"/>
  <c r="B129" i="6" s="1"/>
  <c r="B128" i="4"/>
  <c r="B129" i="7" l="1"/>
  <c r="B129" i="46"/>
  <c r="B129" i="45"/>
  <c r="B129" i="42"/>
  <c r="B129" i="47"/>
  <c r="B129" i="44"/>
  <c r="B129" i="43"/>
  <c r="B129" i="39"/>
  <c r="B129" i="41"/>
  <c r="B129" i="40"/>
  <c r="B129" i="38"/>
  <c r="B129" i="36"/>
  <c r="B129" i="35"/>
  <c r="B129" i="37"/>
  <c r="B129" i="31"/>
  <c r="B129" i="34"/>
  <c r="B129" i="33"/>
  <c r="B129" i="5"/>
  <c r="B130" i="2"/>
  <c r="B130" i="6" s="1"/>
  <c r="B129" i="4"/>
  <c r="B130" i="7" l="1"/>
  <c r="B130" i="46"/>
  <c r="B130" i="45"/>
  <c r="B130" i="42"/>
  <c r="B130" i="47"/>
  <c r="B130" i="44"/>
  <c r="B130" i="43"/>
  <c r="B130" i="39"/>
  <c r="B130" i="41"/>
  <c r="B130" i="40"/>
  <c r="B130" i="38"/>
  <c r="B130" i="36"/>
  <c r="B130" i="35"/>
  <c r="B130" i="37"/>
  <c r="B130" i="31"/>
  <c r="B130" i="34"/>
  <c r="B130" i="33"/>
  <c r="B130" i="5"/>
  <c r="B131" i="2"/>
  <c r="B131" i="6" s="1"/>
  <c r="B130" i="4"/>
  <c r="B131" i="7" l="1"/>
  <c r="B131" i="46"/>
  <c r="B131" i="45"/>
  <c r="B131" i="42"/>
  <c r="B131" i="47"/>
  <c r="B131" i="44"/>
  <c r="B131" i="43"/>
  <c r="B131" i="39"/>
  <c r="B131" i="41"/>
  <c r="B131" i="40"/>
  <c r="B131" i="38"/>
  <c r="B131" i="36"/>
  <c r="B131" i="35"/>
  <c r="B131" i="37"/>
  <c r="B131" i="31"/>
  <c r="B131" i="34"/>
  <c r="B131" i="33"/>
  <c r="B131" i="5"/>
  <c r="B132" i="2"/>
  <c r="B132" i="6" s="1"/>
  <c r="B131" i="4"/>
  <c r="B132" i="7" l="1"/>
  <c r="B132" i="46"/>
  <c r="B132" i="45"/>
  <c r="B132" i="42"/>
  <c r="B132" i="47"/>
  <c r="B132" i="44"/>
  <c r="B132" i="43"/>
  <c r="B132" i="39"/>
  <c r="B132" i="41"/>
  <c r="B132" i="40"/>
  <c r="B132" i="38"/>
  <c r="B132" i="36"/>
  <c r="B132" i="35"/>
  <c r="B132" i="37"/>
  <c r="B132" i="31"/>
  <c r="B132" i="34"/>
  <c r="B132" i="33"/>
  <c r="B132" i="5"/>
  <c r="B133" i="2"/>
  <c r="B133" i="6" s="1"/>
  <c r="B132" i="4"/>
  <c r="B133" i="7" l="1"/>
  <c r="B133" i="46"/>
  <c r="B133" i="45"/>
  <c r="B133" i="42"/>
  <c r="B133" i="47"/>
  <c r="B133" i="44"/>
  <c r="B133" i="43"/>
  <c r="B133" i="39"/>
  <c r="B133" i="41"/>
  <c r="B133" i="40"/>
  <c r="B133" i="38"/>
  <c r="B133" i="36"/>
  <c r="B133" i="35"/>
  <c r="B133" i="37"/>
  <c r="B133" i="31"/>
  <c r="B133" i="34"/>
  <c r="B133" i="33"/>
  <c r="B133" i="5"/>
  <c r="B134" i="2"/>
  <c r="B134" i="6" s="1"/>
  <c r="B133" i="4"/>
  <c r="B134" i="7" l="1"/>
  <c r="B134" i="46"/>
  <c r="B134" i="45"/>
  <c r="B134" i="42"/>
  <c r="B134" i="47"/>
  <c r="B134" i="44"/>
  <c r="B134" i="43"/>
  <c r="B134" i="39"/>
  <c r="B134" i="41"/>
  <c r="B134" i="40"/>
  <c r="B134" i="38"/>
  <c r="B134" i="36"/>
  <c r="B134" i="35"/>
  <c r="B134" i="37"/>
  <c r="B134" i="31"/>
  <c r="B134" i="34"/>
  <c r="B134" i="33"/>
  <c r="B134" i="5"/>
  <c r="B135" i="2"/>
  <c r="B135" i="6" s="1"/>
  <c r="B134" i="4"/>
  <c r="B135" i="7" l="1"/>
  <c r="B135" i="46"/>
  <c r="B135" i="45"/>
  <c r="B135" i="42"/>
  <c r="B135" i="47"/>
  <c r="B135" i="44"/>
  <c r="B135" i="43"/>
  <c r="B135" i="39"/>
  <c r="B135" i="41"/>
  <c r="B135" i="40"/>
  <c r="B135" i="38"/>
  <c r="B135" i="36"/>
  <c r="B135" i="35"/>
  <c r="B135" i="37"/>
  <c r="B135" i="31"/>
  <c r="B135" i="34"/>
  <c r="B135" i="33"/>
  <c r="B135" i="5"/>
  <c r="B136" i="2"/>
  <c r="B136" i="6" s="1"/>
  <c r="B135" i="4"/>
  <c r="B136" i="7" l="1"/>
  <c r="B136" i="46"/>
  <c r="B136" i="45"/>
  <c r="B136" i="42"/>
  <c r="B136" i="47"/>
  <c r="B136" i="44"/>
  <c r="B136" i="43"/>
  <c r="B136" i="39"/>
  <c r="B136" i="41"/>
  <c r="B136" i="40"/>
  <c r="B136" i="38"/>
  <c r="B136" i="36"/>
  <c r="B136" i="35"/>
  <c r="B136" i="37"/>
  <c r="B136" i="31"/>
  <c r="B136" i="34"/>
  <c r="B136" i="33"/>
  <c r="B136" i="5"/>
  <c r="B137" i="2"/>
  <c r="B137" i="6" s="1"/>
  <c r="B136" i="4"/>
  <c r="B137" i="7" l="1"/>
  <c r="B137" i="46"/>
  <c r="B137" i="45"/>
  <c r="B137" i="42"/>
  <c r="B137" i="47"/>
  <c r="B137" i="44"/>
  <c r="B137" i="43"/>
  <c r="B137" i="39"/>
  <c r="B137" i="41"/>
  <c r="B137" i="40"/>
  <c r="B137" i="38"/>
  <c r="B137" i="36"/>
  <c r="B137" i="35"/>
  <c r="B137" i="37"/>
  <c r="B137" i="31"/>
  <c r="B137" i="34"/>
  <c r="B137" i="33"/>
  <c r="B137" i="5"/>
  <c r="B138" i="2"/>
  <c r="B138" i="6" s="1"/>
  <c r="B137" i="4"/>
  <c r="B138" i="7" l="1"/>
  <c r="B138" i="46"/>
  <c r="B138" i="45"/>
  <c r="B138" i="42"/>
  <c r="B138" i="47"/>
  <c r="B138" i="44"/>
  <c r="B138" i="43"/>
  <c r="B138" i="39"/>
  <c r="B138" i="41"/>
  <c r="B138" i="40"/>
  <c r="B138" i="38"/>
  <c r="B138" i="36"/>
  <c r="B138" i="35"/>
  <c r="B138" i="37"/>
  <c r="B138" i="31"/>
  <c r="B138" i="34"/>
  <c r="B138" i="33"/>
  <c r="B138" i="5"/>
  <c r="B139" i="2"/>
  <c r="B139" i="6" s="1"/>
  <c r="B138" i="4"/>
  <c r="B139" i="7" l="1"/>
  <c r="B139" i="46"/>
  <c r="B139" i="45"/>
  <c r="B139" i="42"/>
  <c r="B139" i="47"/>
  <c r="B139" i="44"/>
  <c r="B139" i="43"/>
  <c r="B139" i="39"/>
  <c r="B139" i="41"/>
  <c r="B139" i="40"/>
  <c r="B139" i="38"/>
  <c r="B139" i="36"/>
  <c r="B139" i="35"/>
  <c r="B139" i="37"/>
  <c r="B139" i="31"/>
  <c r="B139" i="34"/>
  <c r="B139" i="33"/>
  <c r="B139" i="5"/>
  <c r="B140" i="2"/>
  <c r="B140" i="6" s="1"/>
  <c r="B139" i="4"/>
  <c r="B140" i="7" l="1"/>
  <c r="B140" i="46"/>
  <c r="B140" i="45"/>
  <c r="B140" i="42"/>
  <c r="B140" i="47"/>
  <c r="B140" i="44"/>
  <c r="B140" i="43"/>
  <c r="B140" i="39"/>
  <c r="B140" i="41"/>
  <c r="B140" i="40"/>
  <c r="B140" i="38"/>
  <c r="B140" i="36"/>
  <c r="B140" i="35"/>
  <c r="B140" i="37"/>
  <c r="B140" i="31"/>
  <c r="B140" i="34"/>
  <c r="B140" i="33"/>
  <c r="B140" i="5"/>
  <c r="B141" i="2"/>
  <c r="B141" i="6" s="1"/>
  <c r="B140" i="4"/>
  <c r="B141" i="7" l="1"/>
  <c r="B141" i="46"/>
  <c r="B141" i="45"/>
  <c r="B141" i="42"/>
  <c r="B141" i="47"/>
  <c r="B141" i="44"/>
  <c r="B141" i="43"/>
  <c r="B141" i="39"/>
  <c r="B141" i="41"/>
  <c r="B141" i="40"/>
  <c r="B141" i="38"/>
  <c r="B141" i="36"/>
  <c r="B141" i="35"/>
  <c r="B141" i="37"/>
  <c r="B141" i="31"/>
  <c r="B141" i="34"/>
  <c r="B141" i="33"/>
  <c r="B141" i="5"/>
  <c r="B142" i="2"/>
  <c r="B142" i="6" s="1"/>
  <c r="B141" i="4"/>
  <c r="B142" i="7" l="1"/>
  <c r="B142" i="46"/>
  <c r="B142" i="45"/>
  <c r="B142" i="42"/>
  <c r="B142" i="47"/>
  <c r="B142" i="44"/>
  <c r="B142" i="43"/>
  <c r="B142" i="39"/>
  <c r="B142" i="41"/>
  <c r="B142" i="40"/>
  <c r="B142" i="38"/>
  <c r="B142" i="36"/>
  <c r="B142" i="35"/>
  <c r="B142" i="37"/>
  <c r="B142" i="31"/>
  <c r="B142" i="34"/>
  <c r="B142" i="33"/>
  <c r="B142" i="5"/>
  <c r="B143" i="2"/>
  <c r="B143" i="6" s="1"/>
  <c r="B142" i="4"/>
  <c r="B143" i="7" l="1"/>
  <c r="B143" i="46"/>
  <c r="B143" i="45"/>
  <c r="B143" i="42"/>
  <c r="B143" i="47"/>
  <c r="B143" i="44"/>
  <c r="B143" i="43"/>
  <c r="B143" i="39"/>
  <c r="B143" i="41"/>
  <c r="B143" i="40"/>
  <c r="B143" i="38"/>
  <c r="B143" i="36"/>
  <c r="B143" i="35"/>
  <c r="B143" i="37"/>
  <c r="B143" i="31"/>
  <c r="B143" i="34"/>
  <c r="B143" i="33"/>
  <c r="B143" i="5"/>
  <c r="B144" i="2"/>
  <c r="B144" i="6" s="1"/>
  <c r="B143" i="4"/>
  <c r="B144" i="7" l="1"/>
  <c r="B144" i="46"/>
  <c r="B144" i="45"/>
  <c r="B144" i="42"/>
  <c r="B144" i="47"/>
  <c r="B144" i="44"/>
  <c r="B144" i="43"/>
  <c r="B144" i="39"/>
  <c r="B144" i="41"/>
  <c r="B144" i="40"/>
  <c r="B144" i="38"/>
  <c r="B144" i="36"/>
  <c r="B144" i="35"/>
  <c r="B144" i="37"/>
  <c r="B144" i="31"/>
  <c r="B144" i="34"/>
  <c r="B144" i="33"/>
  <c r="B144" i="5"/>
  <c r="B145" i="2"/>
  <c r="B145" i="6" s="1"/>
  <c r="B144" i="4"/>
  <c r="B145" i="7" l="1"/>
  <c r="B145" i="46"/>
  <c r="B145" i="45"/>
  <c r="B145" i="42"/>
  <c r="B145" i="47"/>
  <c r="B145" i="44"/>
  <c r="B145" i="43"/>
  <c r="B145" i="39"/>
  <c r="B145" i="41"/>
  <c r="B145" i="40"/>
  <c r="B145" i="38"/>
  <c r="B145" i="36"/>
  <c r="B145" i="35"/>
  <c r="B145" i="37"/>
  <c r="B145" i="31"/>
  <c r="B145" i="34"/>
  <c r="B145" i="33"/>
  <c r="B145" i="5"/>
  <c r="B146" i="2"/>
  <c r="B146" i="6" s="1"/>
  <c r="B145" i="4"/>
  <c r="B146" i="7" l="1"/>
  <c r="B146" i="46"/>
  <c r="B146" i="45"/>
  <c r="B146" i="42"/>
  <c r="B146" i="47"/>
  <c r="B146" i="44"/>
  <c r="B146" i="43"/>
  <c r="B146" i="39"/>
  <c r="B146" i="41"/>
  <c r="B146" i="40"/>
  <c r="B146" i="38"/>
  <c r="B146" i="36"/>
  <c r="B146" i="35"/>
  <c r="B146" i="37"/>
  <c r="B146" i="31"/>
  <c r="B146" i="34"/>
  <c r="B146" i="33"/>
  <c r="B146" i="5"/>
  <c r="B147" i="2"/>
  <c r="B147" i="6" s="1"/>
  <c r="B146" i="4"/>
  <c r="B147" i="7" l="1"/>
  <c r="B147" i="46"/>
  <c r="B147" i="45"/>
  <c r="B147" i="42"/>
  <c r="B147" i="47"/>
  <c r="B147" i="44"/>
  <c r="B147" i="43"/>
  <c r="B147" i="39"/>
  <c r="B147" i="41"/>
  <c r="B147" i="40"/>
  <c r="B147" i="38"/>
  <c r="B147" i="36"/>
  <c r="B147" i="35"/>
  <c r="B147" i="37"/>
  <c r="B147" i="31"/>
  <c r="B147" i="34"/>
  <c r="B147" i="33"/>
  <c r="B147" i="5"/>
  <c r="B148" i="2"/>
  <c r="B148" i="6" s="1"/>
  <c r="B147" i="4"/>
  <c r="B148" i="7" l="1"/>
  <c r="B148" i="46"/>
  <c r="B148" i="45"/>
  <c r="B148" i="42"/>
  <c r="B148" i="47"/>
  <c r="B148" i="44"/>
  <c r="B148" i="43"/>
  <c r="B148" i="39"/>
  <c r="B148" i="41"/>
  <c r="B148" i="40"/>
  <c r="B148" i="38"/>
  <c r="B148" i="36"/>
  <c r="B148" i="35"/>
  <c r="B148" i="37"/>
  <c r="B148" i="31"/>
  <c r="B148" i="34"/>
  <c r="B148" i="33"/>
  <c r="B148" i="5"/>
  <c r="B149" i="2"/>
  <c r="B149" i="6" s="1"/>
  <c r="B148" i="4"/>
  <c r="B149" i="7" l="1"/>
  <c r="B149" i="46"/>
  <c r="B149" i="45"/>
  <c r="B149" i="42"/>
  <c r="B149" i="47"/>
  <c r="B149" i="44"/>
  <c r="B149" i="43"/>
  <c r="B149" i="39"/>
  <c r="B149" i="41"/>
  <c r="B149" i="40"/>
  <c r="B149" i="38"/>
  <c r="B149" i="36"/>
  <c r="B149" i="35"/>
  <c r="B149" i="37"/>
  <c r="B149" i="31"/>
  <c r="B149" i="34"/>
  <c r="B149" i="33"/>
  <c r="B149" i="5"/>
  <c r="B150" i="2"/>
  <c r="B150" i="6" s="1"/>
  <c r="B149" i="4"/>
  <c r="B150" i="7" l="1"/>
  <c r="B150" i="46"/>
  <c r="B150" i="45"/>
  <c r="B150" i="42"/>
  <c r="B150" i="47"/>
  <c r="B150" i="44"/>
  <c r="B150" i="43"/>
  <c r="B150" i="39"/>
  <c r="B150" i="41"/>
  <c r="B150" i="40"/>
  <c r="B150" i="38"/>
  <c r="B150" i="36"/>
  <c r="B150" i="35"/>
  <c r="B150" i="37"/>
  <c r="B150" i="31"/>
  <c r="B150" i="34"/>
  <c r="B150" i="33"/>
  <c r="B150" i="5"/>
  <c r="B151" i="2"/>
  <c r="B151" i="6" s="1"/>
  <c r="B150" i="4"/>
  <c r="B151" i="7" l="1"/>
  <c r="B151" i="46"/>
  <c r="B151" i="45"/>
  <c r="B151" i="42"/>
  <c r="B151" i="47"/>
  <c r="B151" i="44"/>
  <c r="B151" i="43"/>
  <c r="B151" i="39"/>
  <c r="B151" i="41"/>
  <c r="B151" i="40"/>
  <c r="B151" i="38"/>
  <c r="B151" i="36"/>
  <c r="B151" i="35"/>
  <c r="B151" i="37"/>
  <c r="B151" i="31"/>
  <c r="B151" i="34"/>
  <c r="B151" i="33"/>
  <c r="B151" i="5"/>
  <c r="B152" i="2"/>
  <c r="B152" i="6" s="1"/>
  <c r="B151" i="4"/>
  <c r="B152" i="7" l="1"/>
  <c r="B152" i="46"/>
  <c r="B152" i="45"/>
  <c r="B152" i="42"/>
  <c r="B152" i="47"/>
  <c r="B152" i="44"/>
  <c r="B152" i="43"/>
  <c r="B152" i="39"/>
  <c r="B152" i="41"/>
  <c r="B152" i="40"/>
  <c r="B152" i="38"/>
  <c r="B152" i="36"/>
  <c r="B152" i="35"/>
  <c r="B152" i="37"/>
  <c r="B152" i="31"/>
  <c r="B152" i="34"/>
  <c r="B152" i="33"/>
  <c r="B152" i="5"/>
  <c r="B153" i="2"/>
  <c r="B153" i="6" s="1"/>
  <c r="B152" i="4"/>
  <c r="B153" i="7" l="1"/>
  <c r="B153" i="46"/>
  <c r="B153" i="45"/>
  <c r="B153" i="42"/>
  <c r="B153" i="47"/>
  <c r="B153" i="44"/>
  <c r="B153" i="43"/>
  <c r="B153" i="39"/>
  <c r="B153" i="41"/>
  <c r="B153" i="40"/>
  <c r="B153" i="38"/>
  <c r="B153" i="36"/>
  <c r="B153" i="35"/>
  <c r="B153" i="37"/>
  <c r="B153" i="31"/>
  <c r="B153" i="34"/>
  <c r="B153" i="33"/>
  <c r="B153" i="5"/>
  <c r="B154" i="2"/>
  <c r="B154" i="6" s="1"/>
  <c r="B153" i="4"/>
  <c r="B154" i="7" l="1"/>
  <c r="B154" i="46"/>
  <c r="B154" i="45"/>
  <c r="B154" i="42"/>
  <c r="B154" i="47"/>
  <c r="B154" i="44"/>
  <c r="B154" i="43"/>
  <c r="B154" i="39"/>
  <c r="B154" i="41"/>
  <c r="B154" i="40"/>
  <c r="B154" i="38"/>
  <c r="B154" i="36"/>
  <c r="B154" i="35"/>
  <c r="B154" i="37"/>
  <c r="B154" i="31"/>
  <c r="B154" i="34"/>
  <c r="B154" i="33"/>
  <c r="B154" i="5"/>
  <c r="B155" i="2"/>
  <c r="B155" i="6" s="1"/>
  <c r="B154" i="4"/>
  <c r="B155" i="7" l="1"/>
  <c r="B155" i="46"/>
  <c r="B155" i="45"/>
  <c r="B155" i="42"/>
  <c r="B155" i="47"/>
  <c r="B155" i="44"/>
  <c r="B155" i="43"/>
  <c r="B155" i="39"/>
  <c r="B155" i="41"/>
  <c r="B155" i="40"/>
  <c r="B155" i="38"/>
  <c r="B155" i="36"/>
  <c r="B155" i="35"/>
  <c r="B155" i="37"/>
  <c r="B155" i="31"/>
  <c r="B155" i="34"/>
  <c r="B155" i="33"/>
  <c r="B155" i="5"/>
  <c r="B156" i="2"/>
  <c r="B156" i="6" s="1"/>
  <c r="B155" i="4"/>
  <c r="B156" i="7" l="1"/>
  <c r="B156" i="46"/>
  <c r="B156" i="45"/>
  <c r="B156" i="42"/>
  <c r="B156" i="47"/>
  <c r="B156" i="44"/>
  <c r="B156" i="43"/>
  <c r="B156" i="39"/>
  <c r="B156" i="41"/>
  <c r="B156" i="40"/>
  <c r="B156" i="38"/>
  <c r="B156" i="36"/>
  <c r="B156" i="35"/>
  <c r="B156" i="37"/>
  <c r="B156" i="31"/>
  <c r="B156" i="34"/>
  <c r="B156" i="33"/>
  <c r="B156" i="5"/>
  <c r="B157" i="2"/>
  <c r="B157" i="6" s="1"/>
  <c r="B156" i="4"/>
  <c r="B157" i="7" l="1"/>
  <c r="B157" i="46"/>
  <c r="B157" i="45"/>
  <c r="B157" i="42"/>
  <c r="B157" i="47"/>
  <c r="B157" i="44"/>
  <c r="B157" i="43"/>
  <c r="B157" i="39"/>
  <c r="B157" i="41"/>
  <c r="B157" i="40"/>
  <c r="B157" i="38"/>
  <c r="B157" i="36"/>
  <c r="B157" i="35"/>
  <c r="B157" i="37"/>
  <c r="B157" i="31"/>
  <c r="B157" i="34"/>
  <c r="B157" i="33"/>
  <c r="B157" i="5"/>
  <c r="B158" i="2"/>
  <c r="B158" i="6" s="1"/>
  <c r="B157" i="4"/>
  <c r="B158" i="7" l="1"/>
  <c r="B158" i="46"/>
  <c r="B158" i="45"/>
  <c r="B158" i="42"/>
  <c r="B158" i="47"/>
  <c r="B158" i="44"/>
  <c r="B158" i="43"/>
  <c r="B158" i="39"/>
  <c r="B158" i="41"/>
  <c r="B158" i="40"/>
  <c r="B158" i="38"/>
  <c r="B158" i="36"/>
  <c r="B158" i="35"/>
  <c r="B158" i="37"/>
  <c r="B158" i="31"/>
  <c r="B158" i="34"/>
  <c r="B158" i="33"/>
  <c r="B158" i="5"/>
  <c r="B159" i="2"/>
  <c r="B159" i="6" s="1"/>
  <c r="B158" i="4"/>
  <c r="B159" i="7" l="1"/>
  <c r="B159" i="46"/>
  <c r="B159" i="45"/>
  <c r="B159" i="42"/>
  <c r="B159" i="47"/>
  <c r="B159" i="44"/>
  <c r="B159" i="43"/>
  <c r="B159" i="39"/>
  <c r="B159" i="41"/>
  <c r="B159" i="40"/>
  <c r="B159" i="38"/>
  <c r="B159" i="36"/>
  <c r="B159" i="35"/>
  <c r="B159" i="37"/>
  <c r="B159" i="31"/>
  <c r="B159" i="34"/>
  <c r="B159" i="33"/>
  <c r="B159" i="5"/>
  <c r="B160" i="2"/>
  <c r="B160" i="6" s="1"/>
  <c r="B159" i="4"/>
  <c r="B160" i="7" l="1"/>
  <c r="B160" i="46"/>
  <c r="B160" i="45"/>
  <c r="B160" i="42"/>
  <c r="B160" i="47"/>
  <c r="B160" i="44"/>
  <c r="B160" i="43"/>
  <c r="B160" i="39"/>
  <c r="B160" i="41"/>
  <c r="B160" i="40"/>
  <c r="B160" i="38"/>
  <c r="B160" i="36"/>
  <c r="B160" i="35"/>
  <c r="B160" i="37"/>
  <c r="B160" i="31"/>
  <c r="B160" i="34"/>
  <c r="B160" i="33"/>
  <c r="B160" i="5"/>
  <c r="B161" i="2"/>
  <c r="B161" i="6" s="1"/>
  <c r="B160" i="4"/>
  <c r="B161" i="7" l="1"/>
  <c r="B161" i="46"/>
  <c r="B161" i="45"/>
  <c r="B161" i="42"/>
  <c r="B161" i="47"/>
  <c r="B161" i="44"/>
  <c r="B161" i="43"/>
  <c r="B161" i="39"/>
  <c r="B161" i="41"/>
  <c r="B161" i="40"/>
  <c r="B161" i="38"/>
  <c r="B161" i="36"/>
  <c r="B161" i="35"/>
  <c r="B161" i="37"/>
  <c r="B161" i="31"/>
  <c r="B161" i="34"/>
  <c r="B161" i="33"/>
  <c r="B161" i="5"/>
  <c r="B162" i="2"/>
  <c r="B162" i="6" s="1"/>
  <c r="B161" i="4"/>
  <c r="B162" i="7" l="1"/>
  <c r="B162" i="46"/>
  <c r="B162" i="45"/>
  <c r="B162" i="42"/>
  <c r="B162" i="47"/>
  <c r="B162" i="44"/>
  <c r="B162" i="43"/>
  <c r="B162" i="39"/>
  <c r="B162" i="41"/>
  <c r="B162" i="40"/>
  <c r="B162" i="38"/>
  <c r="B162" i="36"/>
  <c r="B162" i="35"/>
  <c r="B162" i="37"/>
  <c r="B162" i="31"/>
  <c r="B162" i="34"/>
  <c r="B162" i="33"/>
  <c r="B162" i="5"/>
  <c r="B163" i="2"/>
  <c r="B163" i="6" s="1"/>
  <c r="B162" i="4"/>
  <c r="B163" i="7" l="1"/>
  <c r="B163" i="46"/>
  <c r="B163" i="45"/>
  <c r="B163" i="42"/>
  <c r="B163" i="47"/>
  <c r="B163" i="44"/>
  <c r="B163" i="43"/>
  <c r="B163" i="39"/>
  <c r="B163" i="41"/>
  <c r="B163" i="40"/>
  <c r="B163" i="38"/>
  <c r="B163" i="36"/>
  <c r="B163" i="35"/>
  <c r="B163" i="37"/>
  <c r="B163" i="31"/>
  <c r="B163" i="34"/>
  <c r="B163" i="33"/>
  <c r="B163" i="5"/>
  <c r="B164" i="2"/>
  <c r="B164" i="6" s="1"/>
  <c r="B163" i="4"/>
  <c r="B164" i="7" l="1"/>
  <c r="B164" i="46"/>
  <c r="B164" i="45"/>
  <c r="B164" i="42"/>
  <c r="B164" i="47"/>
  <c r="B164" i="44"/>
  <c r="B164" i="43"/>
  <c r="B164" i="39"/>
  <c r="B164" i="41"/>
  <c r="B164" i="40"/>
  <c r="B164" i="38"/>
  <c r="B164" i="36"/>
  <c r="B164" i="35"/>
  <c r="B164" i="37"/>
  <c r="B164" i="31"/>
  <c r="B164" i="34"/>
  <c r="B164" i="33"/>
  <c r="B164" i="5"/>
  <c r="B165" i="2"/>
  <c r="B165" i="6" s="1"/>
  <c r="B164" i="4"/>
  <c r="B165" i="7" l="1"/>
  <c r="B165" i="46"/>
  <c r="B165" i="45"/>
  <c r="B165" i="42"/>
  <c r="B165" i="47"/>
  <c r="B165" i="44"/>
  <c r="B165" i="43"/>
  <c r="B165" i="39"/>
  <c r="B165" i="41"/>
  <c r="B165" i="40"/>
  <c r="B165" i="38"/>
  <c r="B165" i="36"/>
  <c r="B165" i="35"/>
  <c r="B165" i="37"/>
  <c r="B165" i="31"/>
  <c r="B165" i="34"/>
  <c r="B165" i="33"/>
  <c r="B165" i="5"/>
  <c r="B166" i="2"/>
  <c r="B166" i="6" s="1"/>
  <c r="B165" i="4"/>
  <c r="B166" i="7" l="1"/>
  <c r="B166" i="46"/>
  <c r="B166" i="45"/>
  <c r="B166" i="42"/>
  <c r="B166" i="47"/>
  <c r="B166" i="44"/>
  <c r="B166" i="43"/>
  <c r="B166" i="39"/>
  <c r="B166" i="41"/>
  <c r="B166" i="40"/>
  <c r="B166" i="38"/>
  <c r="B166" i="36"/>
  <c r="B166" i="35"/>
  <c r="B166" i="37"/>
  <c r="B166" i="31"/>
  <c r="B166" i="34"/>
  <c r="B166" i="33"/>
  <c r="B166" i="5"/>
  <c r="B167" i="2"/>
  <c r="B167" i="6" s="1"/>
  <c r="B166" i="4"/>
  <c r="B167" i="7" l="1"/>
  <c r="B167" i="46"/>
  <c r="B167" i="45"/>
  <c r="B167" i="42"/>
  <c r="B167" i="47"/>
  <c r="B167" i="44"/>
  <c r="B167" i="43"/>
  <c r="B167" i="39"/>
  <c r="B167" i="41"/>
  <c r="B167" i="40"/>
  <c r="B167" i="38"/>
  <c r="B167" i="36"/>
  <c r="B167" i="35"/>
  <c r="B167" i="37"/>
  <c r="B167" i="31"/>
  <c r="B167" i="34"/>
  <c r="B167" i="33"/>
  <c r="B167" i="5"/>
  <c r="B168" i="2"/>
  <c r="B168" i="6" s="1"/>
  <c r="B167" i="4"/>
  <c r="B168" i="7" l="1"/>
  <c r="B168" i="46"/>
  <c r="B168" i="45"/>
  <c r="B168" i="42"/>
  <c r="B168" i="47"/>
  <c r="B168" i="44"/>
  <c r="B168" i="43"/>
  <c r="B168" i="39"/>
  <c r="B168" i="41"/>
  <c r="B168" i="40"/>
  <c r="B168" i="38"/>
  <c r="B168" i="36"/>
  <c r="B168" i="35"/>
  <c r="B168" i="37"/>
  <c r="B168" i="31"/>
  <c r="B168" i="34"/>
  <c r="B168" i="33"/>
  <c r="B168" i="5"/>
  <c r="B169" i="2"/>
  <c r="B169" i="6" s="1"/>
  <c r="B168" i="4"/>
  <c r="B169" i="7" l="1"/>
  <c r="B169" i="46"/>
  <c r="B169" i="43"/>
  <c r="B169" i="45"/>
  <c r="B169" i="41"/>
  <c r="B169" i="42"/>
  <c r="B169" i="47"/>
  <c r="B169" i="44"/>
  <c r="B169" i="39"/>
  <c r="B169" i="40"/>
  <c r="B169" i="38"/>
  <c r="B169" i="36"/>
  <c r="B169" i="35"/>
  <c r="B169" i="34"/>
  <c r="B169" i="37"/>
  <c r="B169" i="31"/>
  <c r="B169" i="33"/>
  <c r="B169" i="5"/>
  <c r="B170" i="2"/>
  <c r="B170" i="6" s="1"/>
  <c r="B169" i="4"/>
  <c r="B170" i="7" l="1"/>
  <c r="B170" i="46"/>
  <c r="B170" i="43"/>
  <c r="B170" i="45"/>
  <c r="B170" i="41"/>
  <c r="B170" i="42"/>
  <c r="B170" i="47"/>
  <c r="B170" i="44"/>
  <c r="B170" i="39"/>
  <c r="B170" i="40"/>
  <c r="B170" i="38"/>
  <c r="B170" i="36"/>
  <c r="B170" i="35"/>
  <c r="B170" i="34"/>
  <c r="B170" i="37"/>
  <c r="B170" i="31"/>
  <c r="B170" i="33"/>
  <c r="B170" i="5"/>
  <c r="B171" i="2"/>
  <c r="B171" i="6" s="1"/>
  <c r="B170" i="4"/>
  <c r="B171" i="7" l="1"/>
  <c r="B171" i="46"/>
  <c r="B171" i="43"/>
  <c r="B171" i="45"/>
  <c r="B171" i="41"/>
  <c r="B171" i="42"/>
  <c r="B171" i="47"/>
  <c r="B171" i="44"/>
  <c r="B171" i="39"/>
  <c r="B171" i="40"/>
  <c r="B171" i="38"/>
  <c r="B171" i="36"/>
  <c r="B171" i="35"/>
  <c r="B171" i="34"/>
  <c r="B171" i="37"/>
  <c r="B171" i="31"/>
  <c r="B171" i="33"/>
  <c r="B171" i="5"/>
  <c r="B172" i="2"/>
  <c r="B172" i="6" s="1"/>
  <c r="B171" i="4"/>
  <c r="B172" i="7" l="1"/>
  <c r="B172" i="46"/>
  <c r="B172" i="43"/>
  <c r="B172" i="45"/>
  <c r="B172" i="41"/>
  <c r="B172" i="42"/>
  <c r="B172" i="47"/>
  <c r="B172" i="44"/>
  <c r="B172" i="39"/>
  <c r="B172" i="40"/>
  <c r="B172" i="38"/>
  <c r="B172" i="36"/>
  <c r="B172" i="35"/>
  <c r="B172" i="34"/>
  <c r="B172" i="37"/>
  <c r="B172" i="31"/>
  <c r="B172" i="33"/>
  <c r="B172" i="5"/>
  <c r="B173" i="2"/>
  <c r="B173" i="6" s="1"/>
  <c r="B172" i="4"/>
  <c r="B173" i="7" l="1"/>
  <c r="B173" i="46"/>
  <c r="B173" i="43"/>
  <c r="B173" i="45"/>
  <c r="B173" i="41"/>
  <c r="B173" i="42"/>
  <c r="B173" i="47"/>
  <c r="B173" i="44"/>
  <c r="B173" i="39"/>
  <c r="B173" i="40"/>
  <c r="B173" i="38"/>
  <c r="B173" i="36"/>
  <c r="B173" i="35"/>
  <c r="B173" i="34"/>
  <c r="B173" i="37"/>
  <c r="B173" i="31"/>
  <c r="B173" i="33"/>
  <c r="B173" i="5"/>
  <c r="B174" i="2"/>
  <c r="B174" i="6" s="1"/>
  <c r="B173" i="4"/>
  <c r="B174" i="7" l="1"/>
  <c r="B174" i="46"/>
  <c r="B174" i="43"/>
  <c r="B174" i="45"/>
  <c r="B174" i="41"/>
  <c r="B174" i="42"/>
  <c r="B174" i="47"/>
  <c r="B174" i="44"/>
  <c r="B174" i="39"/>
  <c r="B174" i="40"/>
  <c r="B174" i="38"/>
  <c r="B174" i="36"/>
  <c r="B174" i="35"/>
  <c r="B174" i="34"/>
  <c r="B174" i="37"/>
  <c r="B174" i="31"/>
  <c r="B174" i="33"/>
  <c r="B174" i="5"/>
  <c r="B175" i="2"/>
  <c r="B175" i="6" s="1"/>
  <c r="B174" i="4"/>
  <c r="B175" i="7" l="1"/>
  <c r="B175" i="46"/>
  <c r="B175" i="43"/>
  <c r="B175" i="45"/>
  <c r="B175" i="41"/>
  <c r="B175" i="42"/>
  <c r="B175" i="47"/>
  <c r="B175" i="44"/>
  <c r="B175" i="39"/>
  <c r="B175" i="40"/>
  <c r="B175" i="38"/>
  <c r="B175" i="36"/>
  <c r="B175" i="35"/>
  <c r="B175" i="34"/>
  <c r="B175" i="37"/>
  <c r="B175" i="31"/>
  <c r="B175" i="33"/>
  <c r="B175" i="5"/>
  <c r="B176" i="2"/>
  <c r="B175" i="4"/>
  <c r="B176" i="6" l="1"/>
  <c r="B177" i="2"/>
  <c r="B177" i="6" s="1"/>
  <c r="B176" i="7"/>
  <c r="B176" i="46"/>
  <c r="B176" i="43"/>
  <c r="B176" i="45"/>
  <c r="B176" i="41"/>
  <c r="B176" i="42"/>
  <c r="B176" i="47"/>
  <c r="B176" i="44"/>
  <c r="B176" i="39"/>
  <c r="B176" i="40"/>
  <c r="B176" i="38"/>
  <c r="B176" i="36"/>
  <c r="B176" i="35"/>
  <c r="B176" i="34"/>
  <c r="B176" i="37"/>
  <c r="B176" i="31"/>
  <c r="B176" i="33"/>
  <c r="B176" i="5"/>
  <c r="B176" i="4"/>
  <c r="B177" i="7" l="1"/>
  <c r="B177" i="46"/>
  <c r="B177" i="43"/>
  <c r="B177" i="45"/>
  <c r="B177" i="41"/>
  <c r="B177" i="42"/>
  <c r="B177" i="47"/>
  <c r="B177" i="44"/>
  <c r="B177" i="39"/>
  <c r="B177" i="40"/>
  <c r="B177" i="38"/>
  <c r="B177" i="36"/>
  <c r="B177" i="35"/>
  <c r="B177" i="34"/>
  <c r="B177" i="37"/>
  <c r="B177" i="31"/>
  <c r="B177" i="33"/>
  <c r="B177" i="5"/>
  <c r="B178" i="2"/>
  <c r="B178" i="6" s="1"/>
  <c r="B177" i="4"/>
  <c r="B178" i="7" l="1"/>
  <c r="B178" i="46"/>
  <c r="B178" i="43"/>
  <c r="B178" i="45"/>
  <c r="B178" i="41"/>
  <c r="B178" i="42"/>
  <c r="B178" i="47"/>
  <c r="B178" i="44"/>
  <c r="B178" i="39"/>
  <c r="B178" i="40"/>
  <c r="B178" i="38"/>
  <c r="B178" i="36"/>
  <c r="B178" i="35"/>
  <c r="B178" i="34"/>
  <c r="B178" i="37"/>
  <c r="B178" i="31"/>
  <c r="B178" i="33"/>
  <c r="B178" i="5"/>
  <c r="B179" i="2"/>
  <c r="B179" i="6" s="1"/>
  <c r="B178" i="4"/>
  <c r="B179" i="7" l="1"/>
  <c r="B179" i="46"/>
  <c r="B179" i="43"/>
  <c r="B179" i="45"/>
  <c r="B179" i="41"/>
  <c r="B179" i="42"/>
  <c r="B179" i="47"/>
  <c r="B179" i="44"/>
  <c r="B179" i="39"/>
  <c r="B179" i="40"/>
  <c r="B179" i="38"/>
  <c r="B179" i="36"/>
  <c r="B179" i="35"/>
  <c r="B179" i="34"/>
  <c r="B179" i="37"/>
  <c r="B179" i="31"/>
  <c r="B179" i="33"/>
  <c r="B179" i="5"/>
  <c r="B180" i="2"/>
  <c r="B180" i="6" s="1"/>
  <c r="B179" i="4"/>
  <c r="B180" i="7" l="1"/>
  <c r="B180" i="46"/>
  <c r="B180" i="43"/>
  <c r="B180" i="45"/>
  <c r="B180" i="41"/>
  <c r="B180" i="42"/>
  <c r="B180" i="47"/>
  <c r="B180" i="44"/>
  <c r="B180" i="39"/>
  <c r="B180" i="40"/>
  <c r="B180" i="38"/>
  <c r="B180" i="36"/>
  <c r="B180" i="35"/>
  <c r="B180" i="34"/>
  <c r="B180" i="37"/>
  <c r="B180" i="31"/>
  <c r="B180" i="33"/>
  <c r="B180" i="5"/>
  <c r="B181" i="2"/>
  <c r="B181" i="6" s="1"/>
  <c r="B180" i="4"/>
  <c r="B181" i="7" l="1"/>
  <c r="B181" i="46"/>
  <c r="B181" i="43"/>
  <c r="B181" i="45"/>
  <c r="B181" i="41"/>
  <c r="B181" i="42"/>
  <c r="B181" i="47"/>
  <c r="B181" i="44"/>
  <c r="B181" i="39"/>
  <c r="B181" i="40"/>
  <c r="B181" i="38"/>
  <c r="B181" i="36"/>
  <c r="B181" i="35"/>
  <c r="B181" i="34"/>
  <c r="B181" i="37"/>
  <c r="B181" i="31"/>
  <c r="B181" i="33"/>
  <c r="B181" i="5"/>
  <c r="B182" i="2"/>
  <c r="B182" i="6" s="1"/>
  <c r="B181" i="4"/>
  <c r="B182" i="7" l="1"/>
  <c r="B182" i="46"/>
  <c r="B182" i="43"/>
  <c r="B182" i="45"/>
  <c r="B182" i="41"/>
  <c r="B182" i="42"/>
  <c r="B182" i="47"/>
  <c r="B182" i="44"/>
  <c r="B182" i="39"/>
  <c r="B182" i="40"/>
  <c r="B182" i="38"/>
  <c r="B182" i="36"/>
  <c r="B182" i="35"/>
  <c r="B182" i="34"/>
  <c r="B182" i="37"/>
  <c r="B182" i="31"/>
  <c r="B182" i="33"/>
  <c r="B182" i="5"/>
  <c r="B183" i="2"/>
  <c r="B183" i="6" s="1"/>
  <c r="B182" i="4"/>
  <c r="B183" i="7" l="1"/>
  <c r="B183" i="46"/>
  <c r="B183" i="43"/>
  <c r="B183" i="45"/>
  <c r="B183" i="41"/>
  <c r="B183" i="42"/>
  <c r="B183" i="47"/>
  <c r="B183" i="44"/>
  <c r="B183" i="39"/>
  <c r="B183" i="40"/>
  <c r="B183" i="38"/>
  <c r="B183" i="36"/>
  <c r="B183" i="35"/>
  <c r="B183" i="34"/>
  <c r="B183" i="37"/>
  <c r="B183" i="31"/>
  <c r="B183" i="33"/>
  <c r="B183" i="5"/>
  <c r="B184" i="2"/>
  <c r="B184" i="6" s="1"/>
  <c r="B183" i="4"/>
  <c r="B184" i="7" l="1"/>
  <c r="B184" i="46"/>
  <c r="B184" i="43"/>
  <c r="B184" i="45"/>
  <c r="B184" i="41"/>
  <c r="B184" i="42"/>
  <c r="B184" i="47"/>
  <c r="B184" i="44"/>
  <c r="B184" i="39"/>
  <c r="B184" i="40"/>
  <c r="B184" i="38"/>
  <c r="B184" i="36"/>
  <c r="B184" i="35"/>
  <c r="B184" i="34"/>
  <c r="B184" i="37"/>
  <c r="B184" i="31"/>
  <c r="B184" i="33"/>
  <c r="B184" i="5"/>
  <c r="B185" i="2"/>
  <c r="B185" i="6" s="1"/>
  <c r="B184" i="4"/>
  <c r="B185" i="7" l="1"/>
  <c r="B185" i="46"/>
  <c r="B185" i="43"/>
  <c r="B185" i="45"/>
  <c r="B185" i="41"/>
  <c r="B185" i="42"/>
  <c r="B185" i="47"/>
  <c r="B185" i="44"/>
  <c r="B185" i="39"/>
  <c r="B185" i="40"/>
  <c r="B185" i="38"/>
  <c r="B185" i="36"/>
  <c r="B185" i="35"/>
  <c r="B185" i="34"/>
  <c r="B185" i="37"/>
  <c r="B185" i="31"/>
  <c r="B185" i="33"/>
  <c r="B185" i="5"/>
  <c r="B186" i="2"/>
  <c r="B186" i="6" s="1"/>
  <c r="B185" i="4"/>
  <c r="B186" i="7" l="1"/>
  <c r="B186" i="46"/>
  <c r="B186" i="43"/>
  <c r="B186" i="45"/>
  <c r="B186" i="41"/>
  <c r="B186" i="42"/>
  <c r="B186" i="47"/>
  <c r="B186" i="44"/>
  <c r="B186" i="39"/>
  <c r="B186" i="40"/>
  <c r="B186" i="38"/>
  <c r="B186" i="36"/>
  <c r="B186" i="35"/>
  <c r="B186" i="34"/>
  <c r="B186" i="37"/>
  <c r="B186" i="31"/>
  <c r="B186" i="33"/>
  <c r="B186" i="5"/>
  <c r="B187" i="2"/>
  <c r="B187" i="6" s="1"/>
  <c r="B186" i="4"/>
  <c r="B187" i="7" l="1"/>
  <c r="B187" i="46"/>
  <c r="B187" i="43"/>
  <c r="B187" i="45"/>
  <c r="B187" i="41"/>
  <c r="B187" i="42"/>
  <c r="B187" i="47"/>
  <c r="B187" i="44"/>
  <c r="B187" i="39"/>
  <c r="B187" i="40"/>
  <c r="B187" i="38"/>
  <c r="B187" i="36"/>
  <c r="B187" i="35"/>
  <c r="B187" i="34"/>
  <c r="B187" i="37"/>
  <c r="B187" i="31"/>
  <c r="B187" i="33"/>
  <c r="B187" i="5"/>
  <c r="B188" i="2"/>
  <c r="B188" i="6" s="1"/>
  <c r="B187" i="4"/>
  <c r="B188" i="7" l="1"/>
  <c r="B188" i="46"/>
  <c r="B188" i="43"/>
  <c r="B188" i="45"/>
  <c r="B188" i="41"/>
  <c r="B188" i="42"/>
  <c r="B188" i="47"/>
  <c r="B188" i="44"/>
  <c r="B188" i="39"/>
  <c r="B188" i="40"/>
  <c r="B188" i="38"/>
  <c r="B188" i="36"/>
  <c r="B188" i="35"/>
  <c r="B188" i="34"/>
  <c r="B188" i="37"/>
  <c r="B188" i="31"/>
  <c r="B188" i="33"/>
  <c r="B188" i="5"/>
  <c r="B189" i="2"/>
  <c r="B189" i="6" s="1"/>
  <c r="B188" i="4"/>
  <c r="B189" i="7" l="1"/>
  <c r="B189" i="46"/>
  <c r="B189" i="43"/>
  <c r="B189" i="45"/>
  <c r="B189" i="41"/>
  <c r="B189" i="42"/>
  <c r="B189" i="47"/>
  <c r="B189" i="44"/>
  <c r="B189" i="39"/>
  <c r="B189" i="40"/>
  <c r="B189" i="38"/>
  <c r="B189" i="36"/>
  <c r="B189" i="35"/>
  <c r="B189" i="34"/>
  <c r="B189" i="37"/>
  <c r="B189" i="31"/>
  <c r="B189" i="33"/>
  <c r="B189" i="5"/>
  <c r="B190" i="2"/>
  <c r="B190" i="6" s="1"/>
  <c r="B189" i="4"/>
  <c r="B190" i="7" l="1"/>
  <c r="B190" i="46"/>
  <c r="B190" i="43"/>
  <c r="B190" i="45"/>
  <c r="B190" i="41"/>
  <c r="B190" i="42"/>
  <c r="B190" i="47"/>
  <c r="B190" i="44"/>
  <c r="B190" i="39"/>
  <c r="B190" i="40"/>
  <c r="B190" i="38"/>
  <c r="B190" i="36"/>
  <c r="B190" i="35"/>
  <c r="B190" i="34"/>
  <c r="B190" i="37"/>
  <c r="B190" i="31"/>
  <c r="B190" i="33"/>
  <c r="B190" i="5"/>
  <c r="B191" i="2"/>
  <c r="B191" i="6" s="1"/>
  <c r="B190" i="4"/>
  <c r="B191" i="7" l="1"/>
  <c r="B191" i="46"/>
  <c r="B191" i="43"/>
  <c r="B191" i="45"/>
  <c r="B191" i="41"/>
  <c r="B191" i="42"/>
  <c r="B191" i="47"/>
  <c r="B191" i="44"/>
  <c r="B191" i="39"/>
  <c r="B191" i="40"/>
  <c r="B191" i="38"/>
  <c r="B191" i="36"/>
  <c r="B191" i="35"/>
  <c r="B191" i="34"/>
  <c r="B191" i="37"/>
  <c r="B191" i="31"/>
  <c r="B191" i="33"/>
  <c r="B191" i="5"/>
  <c r="B192" i="2"/>
  <c r="B192" i="6" s="1"/>
  <c r="B191" i="4"/>
  <c r="B192" i="7" l="1"/>
  <c r="B192" i="46"/>
  <c r="B192" i="43"/>
  <c r="B192" i="45"/>
  <c r="B192" i="41"/>
  <c r="B192" i="42"/>
  <c r="B192" i="47"/>
  <c r="B192" i="44"/>
  <c r="B192" i="39"/>
  <c r="B192" i="40"/>
  <c r="B192" i="38"/>
  <c r="B192" i="36"/>
  <c r="B192" i="35"/>
  <c r="B192" i="34"/>
  <c r="B192" i="37"/>
  <c r="B192" i="31"/>
  <c r="B192" i="33"/>
  <c r="B192" i="5"/>
  <c r="B193" i="2"/>
  <c r="B193" i="6" s="1"/>
  <c r="B192" i="4"/>
  <c r="B193" i="7" l="1"/>
  <c r="B193" i="46"/>
  <c r="B193" i="43"/>
  <c r="B193" i="45"/>
  <c r="B193" i="41"/>
  <c r="B193" i="42"/>
  <c r="B193" i="47"/>
  <c r="B193" i="44"/>
  <c r="B193" i="39"/>
  <c r="B193" i="40"/>
  <c r="B193" i="38"/>
  <c r="B193" i="36"/>
  <c r="B193" i="35"/>
  <c r="B193" i="34"/>
  <c r="B193" i="37"/>
  <c r="B193" i="31"/>
  <c r="B193" i="33"/>
  <c r="B193" i="5"/>
  <c r="B194" i="2"/>
  <c r="B194" i="6" s="1"/>
  <c r="B193" i="4"/>
  <c r="B194" i="7" l="1"/>
  <c r="B194" i="46"/>
  <c r="B194" i="43"/>
  <c r="B194" i="45"/>
  <c r="B194" i="41"/>
  <c r="B194" i="42"/>
  <c r="B194" i="47"/>
  <c r="B194" i="44"/>
  <c r="B194" i="39"/>
  <c r="B194" i="40"/>
  <c r="B194" i="38"/>
  <c r="B194" i="36"/>
  <c r="B194" i="35"/>
  <c r="B194" i="34"/>
  <c r="B194" i="37"/>
  <c r="B194" i="31"/>
  <c r="B194" i="33"/>
  <c r="B194" i="5"/>
  <c r="B195" i="2"/>
  <c r="B195" i="6" s="1"/>
  <c r="B194" i="4"/>
  <c r="B195" i="7" l="1"/>
  <c r="B195" i="46"/>
  <c r="B195" i="43"/>
  <c r="B195" i="45"/>
  <c r="B195" i="41"/>
  <c r="B195" i="42"/>
  <c r="B195" i="47"/>
  <c r="B195" i="44"/>
  <c r="B195" i="39"/>
  <c r="B195" i="40"/>
  <c r="B195" i="38"/>
  <c r="B195" i="36"/>
  <c r="B195" i="35"/>
  <c r="B195" i="34"/>
  <c r="B195" i="37"/>
  <c r="B195" i="31"/>
  <c r="B195" i="33"/>
  <c r="B195" i="5"/>
  <c r="B196" i="2"/>
  <c r="B196" i="6" s="1"/>
  <c r="B195" i="4"/>
  <c r="B196" i="7" l="1"/>
  <c r="B196" i="46"/>
  <c r="B196" i="43"/>
  <c r="B196" i="45"/>
  <c r="B196" i="41"/>
  <c r="B196" i="42"/>
  <c r="B196" i="47"/>
  <c r="B196" i="44"/>
  <c r="B196" i="39"/>
  <c r="B196" i="40"/>
  <c r="B196" i="38"/>
  <c r="B196" i="36"/>
  <c r="B196" i="35"/>
  <c r="B196" i="34"/>
  <c r="B196" i="37"/>
  <c r="B196" i="31"/>
  <c r="B196" i="33"/>
  <c r="B196" i="5"/>
  <c r="B197" i="2"/>
  <c r="B197" i="6" s="1"/>
  <c r="B196" i="4"/>
  <c r="B197" i="7" l="1"/>
  <c r="B197" i="46"/>
  <c r="B197" i="43"/>
  <c r="B197" i="45"/>
  <c r="B197" i="41"/>
  <c r="B197" i="42"/>
  <c r="B197" i="47"/>
  <c r="B197" i="44"/>
  <c r="B197" i="39"/>
  <c r="B197" i="40"/>
  <c r="B197" i="38"/>
  <c r="B197" i="36"/>
  <c r="B197" i="35"/>
  <c r="B197" i="34"/>
  <c r="B197" i="37"/>
  <c r="B197" i="31"/>
  <c r="B197" i="33"/>
  <c r="B197" i="5"/>
  <c r="B198" i="2"/>
  <c r="B198" i="6" s="1"/>
  <c r="B197" i="4"/>
  <c r="B198" i="7" l="1"/>
  <c r="B198" i="46"/>
  <c r="B198" i="43"/>
  <c r="B198" i="45"/>
  <c r="B198" i="41"/>
  <c r="B198" i="42"/>
  <c r="B198" i="47"/>
  <c r="B198" i="44"/>
  <c r="B198" i="39"/>
  <c r="B198" i="40"/>
  <c r="B198" i="38"/>
  <c r="B198" i="36"/>
  <c r="B198" i="35"/>
  <c r="B198" i="34"/>
  <c r="B198" i="37"/>
  <c r="B198" i="31"/>
  <c r="B198" i="33"/>
  <c r="B198" i="5"/>
  <c r="B199" i="2"/>
  <c r="B199" i="6" s="1"/>
  <c r="B198" i="4"/>
  <c r="B199" i="7" l="1"/>
  <c r="B199" i="46"/>
  <c r="B199" i="43"/>
  <c r="B199" i="45"/>
  <c r="B199" i="41"/>
  <c r="B199" i="42"/>
  <c r="B199" i="47"/>
  <c r="B199" i="44"/>
  <c r="B199" i="39"/>
  <c r="B199" i="40"/>
  <c r="B199" i="38"/>
  <c r="B199" i="36"/>
  <c r="B199" i="35"/>
  <c r="B199" i="34"/>
  <c r="B199" i="37"/>
  <c r="B199" i="31"/>
  <c r="B199" i="33"/>
  <c r="B199" i="5"/>
  <c r="B200" i="2"/>
  <c r="B200" i="6" s="1"/>
  <c r="B199" i="4"/>
  <c r="B200" i="7" l="1"/>
  <c r="B200" i="46"/>
  <c r="B200" i="43"/>
  <c r="B200" i="45"/>
  <c r="B200" i="41"/>
  <c r="B200" i="42"/>
  <c r="B200" i="47"/>
  <c r="B200" i="44"/>
  <c r="B200" i="39"/>
  <c r="B200" i="40"/>
  <c r="B200" i="38"/>
  <c r="B200" i="36"/>
  <c r="B200" i="35"/>
  <c r="B200" i="34"/>
  <c r="B200" i="37"/>
  <c r="B200" i="31"/>
  <c r="B200" i="33"/>
  <c r="B200" i="5"/>
  <c r="B201" i="2"/>
  <c r="B201" i="6" s="1"/>
  <c r="B200" i="4"/>
  <c r="B201" i="7" l="1"/>
  <c r="B201" i="46"/>
  <c r="B201" i="43"/>
  <c r="B201" i="45"/>
  <c r="B201" i="41"/>
  <c r="B201" i="42"/>
  <c r="B201" i="47"/>
  <c r="B201" i="44"/>
  <c r="B201" i="39"/>
  <c r="B201" i="40"/>
  <c r="B201" i="38"/>
  <c r="B201" i="36"/>
  <c r="B201" i="35"/>
  <c r="B201" i="34"/>
  <c r="B201" i="37"/>
  <c r="B201" i="31"/>
  <c r="B201" i="33"/>
  <c r="B201" i="5"/>
  <c r="B202" i="2"/>
  <c r="B202" i="6" s="1"/>
  <c r="B201" i="4"/>
  <c r="B202" i="7" l="1"/>
  <c r="B202" i="46"/>
  <c r="B202" i="43"/>
  <c r="B202" i="45"/>
  <c r="B202" i="41"/>
  <c r="B202" i="42"/>
  <c r="B202" i="47"/>
  <c r="B202" i="44"/>
  <c r="B202" i="39"/>
  <c r="B202" i="40"/>
  <c r="B202" i="38"/>
  <c r="B202" i="36"/>
  <c r="B202" i="35"/>
  <c r="B202" i="34"/>
  <c r="B202" i="37"/>
  <c r="B202" i="31"/>
  <c r="B202" i="33"/>
  <c r="B202" i="5"/>
  <c r="B203" i="2"/>
  <c r="B203" i="6" s="1"/>
  <c r="B202" i="4"/>
  <c r="B203" i="7" l="1"/>
  <c r="B203" i="46"/>
  <c r="B203" i="43"/>
  <c r="B203" i="45"/>
  <c r="B203" i="41"/>
  <c r="B203" i="42"/>
  <c r="B203" i="47"/>
  <c r="B203" i="44"/>
  <c r="B203" i="39"/>
  <c r="B203" i="40"/>
  <c r="B203" i="38"/>
  <c r="B203" i="36"/>
  <c r="B203" i="35"/>
  <c r="B203" i="34"/>
  <c r="B203" i="37"/>
  <c r="B203" i="31"/>
  <c r="B203" i="33"/>
  <c r="B203" i="5"/>
  <c r="B204" i="2"/>
  <c r="B204" i="6" s="1"/>
  <c r="B203" i="4"/>
  <c r="B204" i="7" l="1"/>
  <c r="B204" i="46"/>
  <c r="B204" i="43"/>
  <c r="B204" i="45"/>
  <c r="B204" i="41"/>
  <c r="B204" i="42"/>
  <c r="B204" i="47"/>
  <c r="B204" i="44"/>
  <c r="B204" i="39"/>
  <c r="B204" i="40"/>
  <c r="B204" i="38"/>
  <c r="B204" i="36"/>
  <c r="B204" i="35"/>
  <c r="B204" i="34"/>
  <c r="B204" i="37"/>
  <c r="B204" i="31"/>
  <c r="B204" i="33"/>
  <c r="B204" i="5"/>
  <c r="B205" i="2"/>
  <c r="B205" i="6" s="1"/>
  <c r="B204" i="4"/>
  <c r="B205" i="7" l="1"/>
  <c r="B205" i="46"/>
  <c r="B205" i="43"/>
  <c r="B205" i="45"/>
  <c r="B205" i="41"/>
  <c r="B205" i="42"/>
  <c r="B205" i="47"/>
  <c r="B205" i="44"/>
  <c r="B205" i="39"/>
  <c r="B205" i="40"/>
  <c r="B205" i="38"/>
  <c r="B205" i="36"/>
  <c r="B205" i="35"/>
  <c r="B205" i="34"/>
  <c r="B205" i="37"/>
  <c r="B205" i="31"/>
  <c r="B205" i="33"/>
  <c r="B205" i="5"/>
  <c r="B206" i="2"/>
  <c r="B206" i="6" s="1"/>
  <c r="B205" i="4"/>
  <c r="B206" i="7" l="1"/>
  <c r="B206" i="46"/>
  <c r="B206" i="43"/>
  <c r="B206" i="45"/>
  <c r="B206" i="41"/>
  <c r="B206" i="42"/>
  <c r="B206" i="47"/>
  <c r="B206" i="44"/>
  <c r="B206" i="39"/>
  <c r="B206" i="40"/>
  <c r="B206" i="38"/>
  <c r="B206" i="36"/>
  <c r="B206" i="35"/>
  <c r="B206" i="34"/>
  <c r="B206" i="37"/>
  <c r="B206" i="31"/>
  <c r="B206" i="33"/>
  <c r="B206" i="5"/>
  <c r="B207" i="2"/>
  <c r="B207" i="6" s="1"/>
  <c r="B206" i="4"/>
  <c r="B207" i="7" l="1"/>
  <c r="B207" i="46"/>
  <c r="B207" i="43"/>
  <c r="B207" i="45"/>
  <c r="B207" i="41"/>
  <c r="B207" i="42"/>
  <c r="B207" i="47"/>
  <c r="B207" i="44"/>
  <c r="B207" i="39"/>
  <c r="B207" i="40"/>
  <c r="B207" i="38"/>
  <c r="B207" i="36"/>
  <c r="B207" i="35"/>
  <c r="B207" i="34"/>
  <c r="B207" i="37"/>
  <c r="B207" i="31"/>
  <c r="B207" i="33"/>
  <c r="B207" i="5"/>
  <c r="B208" i="2"/>
  <c r="B208" i="6" s="1"/>
  <c r="B207" i="4"/>
  <c r="B208" i="7" l="1"/>
  <c r="B208" i="46"/>
  <c r="B208" i="43"/>
  <c r="B208" i="45"/>
  <c r="B208" i="41"/>
  <c r="B208" i="42"/>
  <c r="B208" i="47"/>
  <c r="B208" i="44"/>
  <c r="B208" i="39"/>
  <c r="B208" i="40"/>
  <c r="B208" i="38"/>
  <c r="B208" i="36"/>
  <c r="B208" i="35"/>
  <c r="B208" i="34"/>
  <c r="B208" i="37"/>
  <c r="B208" i="31"/>
  <c r="B208" i="33"/>
  <c r="B208" i="5"/>
  <c r="B209" i="2"/>
  <c r="B209" i="6" s="1"/>
  <c r="B208" i="4"/>
  <c r="B209" i="7" l="1"/>
  <c r="B209" i="46"/>
  <c r="B209" i="43"/>
  <c r="B209" i="45"/>
  <c r="B209" i="41"/>
  <c r="B209" i="42"/>
  <c r="B209" i="47"/>
  <c r="B209" i="44"/>
  <c r="B209" i="39"/>
  <c r="B209" i="40"/>
  <c r="B209" i="38"/>
  <c r="B209" i="36"/>
  <c r="B209" i="35"/>
  <c r="B209" i="34"/>
  <c r="B209" i="37"/>
  <c r="B209" i="31"/>
  <c r="B209" i="33"/>
  <c r="B209" i="5"/>
  <c r="B209" i="4"/>
  <c r="G21" i="53" l="1"/>
  <c r="G18" i="53"/>
  <c r="G20" i="53"/>
  <c r="G17" i="53"/>
  <c r="S19" i="53"/>
  <c r="S21" i="53"/>
  <c r="G19" i="53"/>
  <c r="S19" i="52"/>
  <c r="G23" i="52"/>
  <c r="G19" i="52"/>
  <c r="G18" i="52"/>
  <c r="G21" i="52"/>
  <c r="G22" i="52"/>
  <c r="G20" i="52"/>
  <c r="G13" i="51"/>
  <c r="S12" i="51"/>
  <c r="G10" i="51"/>
  <c r="G23" i="29"/>
  <c r="G20" i="29"/>
  <c r="G17" i="29"/>
  <c r="E20" i="48"/>
  <c r="S13" i="51"/>
  <c r="G22" i="29"/>
  <c r="G21" i="29"/>
  <c r="G18" i="29"/>
  <c r="E22" i="48"/>
  <c r="G12" i="51"/>
  <c r="E24" i="48"/>
  <c r="E21" i="48"/>
  <c r="E19" i="48"/>
  <c r="G11" i="51"/>
  <c r="E23" i="48"/>
  <c r="G19" i="29"/>
  <c r="S22" i="29"/>
  <c r="S20" i="29"/>
  <c r="J59" i="29" l="1"/>
  <c r="I62" i="29"/>
  <c r="I36" i="53"/>
  <c r="J33" i="53"/>
  <c r="J35" i="53"/>
  <c r="I33" i="53"/>
  <c r="I31" i="53"/>
  <c r="I35" i="53"/>
  <c r="J32" i="53"/>
  <c r="D35" i="53"/>
  <c r="I32" i="53"/>
  <c r="J31" i="53"/>
  <c r="J57" i="29"/>
  <c r="J58" i="29"/>
  <c r="I61" i="29"/>
  <c r="I57" i="29"/>
  <c r="D61" i="29"/>
  <c r="I58" i="29"/>
  <c r="I59" i="29"/>
  <c r="K38" i="51"/>
  <c r="L33" i="51"/>
  <c r="K32" i="51"/>
  <c r="K30" i="51"/>
  <c r="L25" i="51"/>
  <c r="L23" i="51"/>
  <c r="K22" i="51"/>
  <c r="L19" i="51"/>
  <c r="K33" i="51"/>
  <c r="K25" i="51"/>
  <c r="K19" i="51"/>
  <c r="L37" i="51"/>
  <c r="L35" i="51"/>
  <c r="K34" i="51"/>
  <c r="L29" i="51"/>
  <c r="L27" i="51"/>
  <c r="K26" i="51"/>
  <c r="L21" i="51"/>
  <c r="K20" i="51"/>
  <c r="L34" i="51"/>
  <c r="L26" i="51"/>
  <c r="L20" i="51"/>
  <c r="L38" i="51"/>
  <c r="K37" i="51"/>
  <c r="K35" i="51"/>
  <c r="L32" i="51"/>
  <c r="L30" i="51"/>
  <c r="K29" i="51"/>
  <c r="K27" i="51"/>
  <c r="L22" i="51"/>
  <c r="K21" i="51"/>
  <c r="L18" i="51"/>
  <c r="K23" i="51"/>
  <c r="K18" i="51"/>
  <c r="J61" i="29"/>
  <c r="L46" i="29"/>
  <c r="L33" i="29"/>
  <c r="L40" i="29"/>
  <c r="L41" i="29"/>
  <c r="K51" i="29"/>
  <c r="L36" i="29"/>
  <c r="K46" i="29"/>
  <c r="K44" i="29"/>
  <c r="K33" i="29"/>
  <c r="L51" i="29"/>
  <c r="K52" i="29"/>
  <c r="K32" i="29"/>
  <c r="L35" i="29"/>
  <c r="L32" i="29"/>
  <c r="K49" i="29"/>
  <c r="L49" i="29"/>
  <c r="K48" i="29"/>
  <c r="L43" i="29"/>
  <c r="K47" i="29"/>
  <c r="K34" i="29"/>
  <c r="L34" i="29"/>
  <c r="K39" i="29"/>
  <c r="K35" i="29"/>
  <c r="L52" i="29"/>
  <c r="L44" i="29"/>
  <c r="L48" i="29"/>
  <c r="K41" i="29"/>
  <c r="L39" i="29"/>
  <c r="L47" i="29"/>
  <c r="K43" i="29"/>
  <c r="K36" i="29"/>
  <c r="L37" i="29"/>
  <c r="K40" i="29"/>
  <c r="K37" i="29"/>
  <c r="L39" i="51" l="1"/>
  <c r="K39" i="51"/>
  <c r="Z13" i="51"/>
  <c r="Z23" i="29"/>
  <c r="Z22" i="29"/>
  <c r="Z27" i="29"/>
  <c r="L53" i="29"/>
  <c r="K53" i="29"/>
</calcChain>
</file>

<file path=xl/sharedStrings.xml><?xml version="1.0" encoding="utf-8"?>
<sst xmlns="http://schemas.openxmlformats.org/spreadsheetml/2006/main" count="527" uniqueCount="180">
  <si>
    <t>NO URUT</t>
  </si>
  <si>
    <t>NOMOR INDUK</t>
  </si>
  <si>
    <t>NISN</t>
  </si>
  <si>
    <t>NO. PESERTA</t>
  </si>
  <si>
    <t>NAMA</t>
  </si>
  <si>
    <t>L/P</t>
  </si>
  <si>
    <t>Prodi</t>
  </si>
  <si>
    <t>MAPEL PILIHAN UN</t>
  </si>
  <si>
    <t>TEMPAT LAHIR</t>
  </si>
  <si>
    <t>TANGGAL LAHIR</t>
  </si>
  <si>
    <t>NAMA ORANG TUA</t>
  </si>
  <si>
    <t>IPA</t>
  </si>
  <si>
    <t>Kimia</t>
  </si>
  <si>
    <t>Biologi</t>
  </si>
  <si>
    <t>IPS</t>
  </si>
  <si>
    <t>Create By. Maulidaini, S.Pd.I</t>
  </si>
  <si>
    <t>NILAI</t>
  </si>
  <si>
    <t>Nilai</t>
  </si>
  <si>
    <t>Fisika</t>
  </si>
  <si>
    <t>Matematika</t>
  </si>
  <si>
    <t>Create By Maulidaini, S.Pd.I</t>
  </si>
  <si>
    <t>NO</t>
  </si>
  <si>
    <t>SEM 1</t>
  </si>
  <si>
    <t>SEM 2</t>
  </si>
  <si>
    <t>SEM 3</t>
  </si>
  <si>
    <t>SEM 4</t>
  </si>
  <si>
    <t>SEM 5</t>
  </si>
  <si>
    <t>SEM 6</t>
  </si>
  <si>
    <t>Rata-rata</t>
  </si>
  <si>
    <t>:</t>
  </si>
  <si>
    <t>Create By: Maulidaini, S.Pd.I</t>
  </si>
  <si>
    <t>Program Studi</t>
  </si>
  <si>
    <t>No.</t>
  </si>
  <si>
    <t>Nama Siswa</t>
  </si>
  <si>
    <t>MAPEL UTAMA</t>
  </si>
  <si>
    <t>Jumlah</t>
  </si>
  <si>
    <t>KATEGORI NILAI UJIAN NSIONAL</t>
  </si>
  <si>
    <t>B.IND</t>
  </si>
  <si>
    <t>B.ING</t>
  </si>
  <si>
    <t>MAT</t>
  </si>
  <si>
    <t>Pilihan</t>
  </si>
  <si>
    <t>NOMOR</t>
  </si>
  <si>
    <t>Rata2</t>
  </si>
  <si>
    <t>Urut</t>
  </si>
  <si>
    <t>Peserta</t>
  </si>
  <si>
    <t>NO. URT</t>
  </si>
  <si>
    <t>NOPES</t>
  </si>
  <si>
    <t>N    A    M    A</t>
  </si>
  <si>
    <t>Nama MP. Pilihan UN</t>
  </si>
  <si>
    <t>NILAI UJIAN NASIONAL</t>
  </si>
  <si>
    <t>NILAI RATA-RATA RAPOR</t>
  </si>
  <si>
    <t>UTAMA</t>
  </si>
  <si>
    <t>MP. Pilihan UN</t>
  </si>
  <si>
    <t>JLH</t>
  </si>
  <si>
    <t>FIS</t>
  </si>
  <si>
    <t>NILAI RATA-RATA US/USBN</t>
  </si>
  <si>
    <t>SERTIFIKAT HASIL UJIAN SEMENTARA (SHUS)</t>
  </si>
  <si>
    <t>SILAHKAN DI ISI DAN DICARI SISWA YANG MAU DI CETAK PADA KOLOM NOMOR URUT DI BAWAH dan Tekan ENTER</t>
  </si>
  <si>
    <t xml:space="preserve"> </t>
  </si>
  <si>
    <t>Nama</t>
  </si>
  <si>
    <t>No Urut</t>
  </si>
  <si>
    <t>Tempat dan tanggal lahir</t>
  </si>
  <si>
    <t>Nama Orang tua/wali</t>
  </si>
  <si>
    <t>Nomor Induk Siswa</t>
  </si>
  <si>
    <t>Nomor Induk Siswa Nasional</t>
  </si>
  <si>
    <t>Nomor Peserta Ujian Nasional</t>
  </si>
  <si>
    <t>Sekolah Asal</t>
  </si>
  <si>
    <t>Nilai Rata-rata Rapor</t>
  </si>
  <si>
    <t>Nilai Ujian Sekolah</t>
  </si>
  <si>
    <t>Nilai UN</t>
  </si>
  <si>
    <t>Kategori Nilai</t>
  </si>
  <si>
    <t xml:space="preserve"> 1. Bahasa Indonesia</t>
  </si>
  <si>
    <t xml:space="preserve"> 2. Bahasa Inggris</t>
  </si>
  <si>
    <t xml:space="preserve"> 3. Matematika</t>
  </si>
  <si>
    <t xml:space="preserve"> 4. Pelajaran Pilihan :</t>
  </si>
  <si>
    <t>MATA PELAJARAN UJIAN NASIONAL</t>
  </si>
  <si>
    <t>NAMA MAPEL PILIHAN</t>
  </si>
  <si>
    <t>Kepala Madrasah,</t>
  </si>
  <si>
    <t>Created By. Maulidaini, S.Pd.I</t>
  </si>
  <si>
    <t>DINAS PENDIDIKAN</t>
  </si>
  <si>
    <t xml:space="preserve">KLIK TOMBOL DIBAWAH UNTUK MENYEMBUNYIKAN DAN MENAMPILKAN BARIS </t>
  </si>
  <si>
    <t>CATATAN:</t>
  </si>
  <si>
    <t>Bila ada Cell (baris yang disembunyikan), Maka silahkan sesuaikan kembali Bingkainya.</t>
  </si>
  <si>
    <t>Muatan Lokal</t>
  </si>
  <si>
    <t>Aplikasi ini berdasarkan Juknis Dari BALITBANG No. NO_016_HEP_2018</t>
  </si>
  <si>
    <t>MATA PELAJARAN</t>
  </si>
  <si>
    <t>KELOMPOK B</t>
  </si>
  <si>
    <t>KELOMPOK A</t>
  </si>
  <si>
    <t>KELOMPOK C (Peminatan)</t>
  </si>
  <si>
    <t>Sheet ini diprotect dengan Password: maulidaini</t>
  </si>
  <si>
    <t>Drs. IRWADI</t>
  </si>
  <si>
    <t>Jl. Tapaktuan-Blang Pidie Km. 27 Kutabaro Meukek Aceh Selatan Kode Pos 23754</t>
  </si>
  <si>
    <t>ISI BIODATA SEKOLAH</t>
  </si>
  <si>
    <t>Nama Sekolah</t>
  </si>
  <si>
    <t>Kabupaten/Kota</t>
  </si>
  <si>
    <t>NPSN</t>
  </si>
  <si>
    <t>Sekolah Pelaksana UN</t>
  </si>
  <si>
    <t>Alamat Sekolah</t>
  </si>
  <si>
    <t>Website dan Email</t>
  </si>
  <si>
    <t>Nama Kepala Sekolah</t>
  </si>
  <si>
    <t>NIP Kepala Sekolah</t>
  </si>
  <si>
    <t>Alamat Surat</t>
  </si>
  <si>
    <t>Tanggal Surat</t>
  </si>
  <si>
    <t>Tahun Ajaran</t>
  </si>
  <si>
    <t>No Surat Keluar</t>
  </si>
  <si>
    <t>http://sman1meukek.sch.id/. Email : sman_1_meukek@yahoo.com</t>
  </si>
  <si>
    <t>SMAN 1 MEUKEK</t>
  </si>
  <si>
    <t>Meukek</t>
  </si>
  <si>
    <t>2018/2019</t>
  </si>
  <si>
    <t>Jenis Sekolah</t>
  </si>
  <si>
    <t>Jenis Kelamin</t>
  </si>
  <si>
    <t>Aceh Selatan</t>
  </si>
  <si>
    <t>Provinsi/Kota</t>
  </si>
  <si>
    <t>Kurikulum</t>
  </si>
  <si>
    <t>2013</t>
  </si>
  <si>
    <t>KEMENTERIAN PENDIDIKAN DAN KEBUDAYAAN</t>
  </si>
  <si>
    <t>REPUBLIK INDONESIA</t>
  </si>
  <si>
    <t>IJAZAH</t>
  </si>
  <si>
    <t>(SEMENTARA)</t>
  </si>
  <si>
    <t>Nomor Pokok Sekolah Nasional</t>
  </si>
  <si>
    <t xml:space="preserve">Kabupaten/Kota </t>
  </si>
  <si>
    <t xml:space="preserve">Provinsi </t>
  </si>
  <si>
    <t>menerangkan bahwa :</t>
  </si>
  <si>
    <t>nama</t>
  </si>
  <si>
    <t>tempat dan tanggal lahir</t>
  </si>
  <si>
    <t>nama orang tua/wali</t>
  </si>
  <si>
    <t xml:space="preserve">nomor induk siswa </t>
  </si>
  <si>
    <t>nomor induk siswa nasional</t>
  </si>
  <si>
    <t>nomor peserta ujian nasional</t>
  </si>
  <si>
    <t>sekolah penyelenggara UN</t>
  </si>
  <si>
    <t>dari satuan pendidikan setelah memenuhi seluruh kriteria susuai dengan  peraturan perundang-undangan.</t>
  </si>
  <si>
    <t>Sekolah Menengah Atas</t>
  </si>
  <si>
    <t>SMA Negeri 1 Meukek</t>
  </si>
  <si>
    <t>Aceh</t>
  </si>
  <si>
    <t>LULUS</t>
  </si>
  <si>
    <t>Cetak Ijazah Siswa dari Nomor Urut</t>
  </si>
  <si>
    <t>Ke Nomor Urut</t>
  </si>
  <si>
    <t>Peminatan Matematika dan Ilmu Pengetahuan Alam</t>
  </si>
  <si>
    <t>DAFTAR NILAI</t>
  </si>
  <si>
    <t>1.</t>
  </si>
  <si>
    <t>2.</t>
  </si>
  <si>
    <t>No. Ujian</t>
  </si>
  <si>
    <t>Nama Peserta</t>
  </si>
  <si>
    <t>Designed by Maulidaini, S.Pd.I</t>
  </si>
  <si>
    <t>Cetak dari Nomor Urut</t>
  </si>
  <si>
    <t>SURAT KETERANGAN BERKELAKUAN BAIK (SKBB)</t>
  </si>
  <si>
    <t xml:space="preserve">Demikian Surat Keterangan ini kami buat dengan Sebenarnya untuk dapat dipergunakan seperlunya. </t>
  </si>
  <si>
    <t>CETAK DARI NOMOR</t>
  </si>
  <si>
    <t>SAMPAI KE NOMOR</t>
  </si>
  <si>
    <t>Robah disini untuk kepala Sekolah Atau Madrasah</t>
  </si>
  <si>
    <t>SURAT KETERANGAN LULUS (SKL)</t>
  </si>
  <si>
    <t>Demikian Surat Keterangan ini kami buat dengan Sebenarnya untuk dapat dipergunakan seperlunya dan surat keterangan ini berlaku sampai dengan dikeluarkannya Ijazah Asli</t>
  </si>
  <si>
    <t>APLIKASI SHUS/SKHUS, IJAZAH, SKBB DAN SKL</t>
  </si>
  <si>
    <t>No</t>
  </si>
  <si>
    <t>Pendidikan Agama Islam</t>
  </si>
  <si>
    <t>Pendidikan Kewarganegaraan</t>
  </si>
  <si>
    <t>Bahasa Indonesia</t>
  </si>
  <si>
    <t>Bahasa Inggris</t>
  </si>
  <si>
    <t>Sejarah Indonesia</t>
  </si>
  <si>
    <t>Seni Budaya</t>
  </si>
  <si>
    <t>Pend. Jasmani Olahraga dan Kesehatan</t>
  </si>
  <si>
    <t>Prakarya dan Kewirausahaan</t>
  </si>
  <si>
    <t>3.</t>
  </si>
  <si>
    <t>4.</t>
  </si>
  <si>
    <t>5.</t>
  </si>
  <si>
    <t>6.</t>
  </si>
  <si>
    <t>Molok 1</t>
  </si>
  <si>
    <t>Mulok 2</t>
  </si>
  <si>
    <t>Untuk Sekolah yang tidak ada Kelompok Mata pelajaran, silahkan di hapus saja</t>
  </si>
  <si>
    <t>Kepala Sekolah,</t>
  </si>
  <si>
    <t>Jumlah Nilai Rapor + US + UN</t>
  </si>
  <si>
    <t>Rangking  Sekolah-Rapor + US + UN</t>
  </si>
  <si>
    <r>
      <t xml:space="preserve">PENULISAN </t>
    </r>
    <r>
      <rPr>
        <b/>
        <sz val="12"/>
        <color rgb="FFC00000"/>
        <rFont val="Calibri"/>
        <family val="2"/>
      </rPr>
      <t>NAMA KELOMPOK MAPEL</t>
    </r>
    <r>
      <rPr>
        <b/>
        <sz val="12"/>
        <color indexed="8"/>
        <rFont val="Calibri"/>
        <family val="2"/>
      </rPr>
      <t xml:space="preserve"> DAN PENULISAN </t>
    </r>
    <r>
      <rPr>
        <b/>
        <sz val="12"/>
        <color rgb="FFC00000"/>
        <rFont val="Calibri"/>
        <family val="2"/>
      </rPr>
      <t>NAMA MAPEL</t>
    </r>
    <r>
      <rPr>
        <b/>
        <sz val="12"/>
        <color indexed="8"/>
        <rFont val="Calibri"/>
        <family val="2"/>
      </rPr>
      <t xml:space="preserve"> DI SHEET INI AKAN MENAMPILKAN PADA SHEET </t>
    </r>
    <r>
      <rPr>
        <b/>
        <sz val="12"/>
        <color rgb="FFC00000"/>
        <rFont val="Calibri"/>
        <family val="2"/>
      </rPr>
      <t>CETAK SKHUN</t>
    </r>
    <r>
      <rPr>
        <b/>
        <sz val="12"/>
        <color indexed="8"/>
        <rFont val="Calibri"/>
        <family val="2"/>
      </rPr>
      <t>. BILA DI KOSONGKON ATAU DIHAPUS MAKA PADA SHEET CETAK BISA DISEMBUNYIKAN BARISNYA (ROWS) DAN JUGA BISA DITAMPILKAN KEMBALI</t>
    </r>
  </si>
  <si>
    <t>SILAHKAN DIEDIT ATAU DI ISI NAMA MAPEL SESUAI DENGAN JENJANG SEKOLAH</t>
  </si>
  <si>
    <t>Bila ada Cell (baris yang disembunyikan), Maka silahkan sesuaikan kembali Bingkai dan nomor urut Mapelnya dengan syarat Buka Protect Sheet dan geser binkainya.</t>
  </si>
  <si>
    <t>Pilihan Lintas Minat/Pendalaman Minat</t>
  </si>
  <si>
    <t>Sosiologi</t>
  </si>
  <si>
    <t>Ekonomi</t>
  </si>
  <si>
    <t>19681012 199702 1 004</t>
  </si>
  <si>
    <t>422.7/445/2019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</si>
</sst>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_);_(* \(#,##0\);_(* &quot;-&quot;_);_(@_)"/>
    <numFmt numFmtId="165" formatCode="_(* #,##0.00_);_(* \(#,##0.00\);_(* &quot;-&quot;??_);_(@_)"/>
    <numFmt numFmtId="166" formatCode="_(* #,##0_);_(* \(#,##0\);_(* &quot;-&quot;??_);_(@_)"/>
    <numFmt numFmtId="167" formatCode="_(* #,##0.00_);_(* \(#,##0.00\);_(* &quot;-&quot;_);_(@_)"/>
    <numFmt numFmtId="168" formatCode="_(* #,##0.0_);_(* \(#,##0.0\);_(* &quot;-&quot;_);_(@_)"/>
    <numFmt numFmtId="169" formatCode="0.0"/>
    <numFmt numFmtId="170" formatCode="[$-421]dd\ mmmm\ yyyy;@"/>
    <numFmt numFmtId="171" formatCode="_(&quot;Rp&quot;* #,##0_);_(&quot;Rp&quot;* \(#,##0\);_(&quot;Rp&quot;* &quot;-&quot;_);_(@_)"/>
  </numFmts>
  <fonts count="124">
    <font>
      <sz val="11"/>
      <color theme="1"/>
      <name val="Calibri"/>
      <family val="2"/>
      <scheme val="minor"/>
    </font>
    <font>
      <sz val="11"/>
      <color theme="1"/>
      <name val="Calibri"/>
      <family val="2"/>
      <charset val="1"/>
      <scheme val="minor"/>
    </font>
    <font>
      <sz val="11"/>
      <color theme="1"/>
      <name val="Calibri"/>
      <family val="2"/>
      <scheme val="minor"/>
    </font>
    <font>
      <sz val="11"/>
      <color theme="0"/>
      <name val="Calibri"/>
      <family val="2"/>
      <scheme val="minor"/>
    </font>
    <font>
      <b/>
      <sz val="20"/>
      <color theme="1"/>
      <name val="Cambria"/>
      <family val="1"/>
      <scheme val="major"/>
    </font>
    <font>
      <sz val="11"/>
      <color theme="1"/>
      <name val="Cambria"/>
      <family val="1"/>
      <scheme val="major"/>
    </font>
    <font>
      <b/>
      <sz val="11"/>
      <color theme="1"/>
      <name val="Cambria"/>
      <family val="1"/>
      <scheme val="major"/>
    </font>
    <font>
      <sz val="10"/>
      <color theme="1"/>
      <name val="Cambria"/>
      <family val="1"/>
      <scheme val="major"/>
    </font>
    <font>
      <sz val="12"/>
      <color rgb="FF222222"/>
      <name val="Cambria"/>
      <family val="1"/>
      <scheme val="major"/>
    </font>
    <font>
      <sz val="11"/>
      <color indexed="8"/>
      <name val="Calibri"/>
      <family val="2"/>
      <charset val="1"/>
    </font>
    <font>
      <sz val="11"/>
      <color theme="1"/>
      <name val="Times New Roman"/>
      <family val="1"/>
    </font>
    <font>
      <b/>
      <sz val="11"/>
      <color indexed="8"/>
      <name val="Times New Roman"/>
      <family val="1"/>
    </font>
    <font>
      <sz val="11"/>
      <color indexed="8"/>
      <name val="Comic Sans MS"/>
      <family val="4"/>
    </font>
    <font>
      <sz val="11"/>
      <name val="Comic Sans MS"/>
      <family val="4"/>
    </font>
    <font>
      <sz val="11"/>
      <name val="Calibri"/>
      <family val="2"/>
      <charset val="1"/>
    </font>
    <font>
      <i/>
      <sz val="11"/>
      <color theme="9" tint="0.79998168889431442"/>
      <name val="Calibri"/>
      <family val="2"/>
    </font>
    <font>
      <b/>
      <sz val="12"/>
      <color indexed="8"/>
      <name val="Times New Roman"/>
      <family val="1"/>
    </font>
    <font>
      <b/>
      <sz val="14"/>
      <color indexed="8"/>
      <name val="Times New Roman"/>
      <family val="1"/>
    </font>
    <font>
      <sz val="11"/>
      <color indexed="8"/>
      <name val="Times New Roman"/>
      <family val="1"/>
    </font>
    <font>
      <b/>
      <sz val="10"/>
      <color indexed="8"/>
      <name val="Times New Roman"/>
      <family val="1"/>
    </font>
    <font>
      <sz val="10"/>
      <color indexed="8"/>
      <name val="Times New Roman"/>
      <family val="1"/>
    </font>
    <font>
      <sz val="24"/>
      <color theme="0"/>
      <name val="Arial Black"/>
      <family val="2"/>
    </font>
    <font>
      <b/>
      <i/>
      <sz val="11"/>
      <name val="Times New Roman"/>
      <family val="1"/>
    </font>
    <font>
      <sz val="12"/>
      <color theme="1"/>
      <name val="Times New Roman"/>
      <family val="1"/>
    </font>
    <font>
      <b/>
      <sz val="12"/>
      <color theme="1"/>
      <name val="Times New Roman"/>
      <family val="1"/>
    </font>
    <font>
      <b/>
      <i/>
      <sz val="11"/>
      <color theme="1"/>
      <name val="Times New Roman"/>
      <family val="1"/>
    </font>
    <font>
      <b/>
      <sz val="16"/>
      <color theme="0"/>
      <name val="Adobe Garamond Pro Bold"/>
      <family val="1"/>
    </font>
    <font>
      <b/>
      <sz val="14"/>
      <color theme="0"/>
      <name val="Cambria"/>
      <family val="1"/>
      <scheme val="major"/>
    </font>
    <font>
      <b/>
      <sz val="16"/>
      <color theme="1"/>
      <name val="Times New Roman"/>
      <family val="1"/>
    </font>
    <font>
      <b/>
      <sz val="10"/>
      <name val="Calibri"/>
      <family val="2"/>
      <scheme val="minor"/>
    </font>
    <font>
      <b/>
      <sz val="11"/>
      <color indexed="8"/>
      <name val="Cambria"/>
      <family val="1"/>
      <scheme val="major"/>
    </font>
    <font>
      <b/>
      <sz val="8"/>
      <color indexed="8"/>
      <name val="Cambria"/>
      <family val="1"/>
      <scheme val="major"/>
    </font>
    <font>
      <b/>
      <sz val="12"/>
      <name val="Calibri"/>
      <family val="2"/>
      <scheme val="minor"/>
    </font>
    <font>
      <sz val="9"/>
      <color theme="1"/>
      <name val="Cambria"/>
      <family val="1"/>
      <scheme val="major"/>
    </font>
    <font>
      <sz val="9"/>
      <name val="Arial"/>
      <family val="2"/>
    </font>
    <font>
      <sz val="9"/>
      <color indexed="8"/>
      <name val="Arial"/>
      <family val="2"/>
    </font>
    <font>
      <b/>
      <sz val="18"/>
      <color theme="1"/>
      <name val="Times New Roman"/>
      <family val="1"/>
    </font>
    <font>
      <b/>
      <sz val="14"/>
      <color theme="1"/>
      <name val="Times New Roman"/>
      <family val="1"/>
    </font>
    <font>
      <b/>
      <sz val="11"/>
      <color theme="1"/>
      <name val="Times New Roman"/>
      <family val="1"/>
    </font>
    <font>
      <b/>
      <sz val="12"/>
      <color theme="1"/>
      <name val="Cambria"/>
      <family val="1"/>
      <scheme val="major"/>
    </font>
    <font>
      <b/>
      <sz val="10"/>
      <color theme="1"/>
      <name val="Cambria"/>
      <family val="1"/>
      <scheme val="major"/>
    </font>
    <font>
      <sz val="12"/>
      <color theme="1"/>
      <name val="Cambria"/>
      <family val="1"/>
      <scheme val="major"/>
    </font>
    <font>
      <sz val="12"/>
      <name val="Cambria"/>
      <family val="1"/>
      <scheme val="major"/>
    </font>
    <font>
      <sz val="12"/>
      <name val="Times New Roman"/>
      <family val="1"/>
    </font>
    <font>
      <b/>
      <sz val="9"/>
      <name val="Calibri"/>
      <family val="2"/>
      <scheme val="minor"/>
    </font>
    <font>
      <sz val="12"/>
      <name val="Calibri"/>
      <family val="2"/>
      <scheme val="minor"/>
    </font>
    <font>
      <sz val="8"/>
      <name val="Arial"/>
      <family val="2"/>
    </font>
    <font>
      <b/>
      <sz val="11"/>
      <color theme="0"/>
      <name val="Calibri"/>
      <family val="2"/>
      <scheme val="minor"/>
    </font>
    <font>
      <sz val="11"/>
      <name val="Cambria"/>
      <family val="1"/>
      <scheme val="major"/>
    </font>
    <font>
      <b/>
      <sz val="10"/>
      <color theme="1"/>
      <name val="Times New Roman"/>
      <family val="1"/>
    </font>
    <font>
      <sz val="10"/>
      <name val="Times New Roman"/>
      <family val="1"/>
    </font>
    <font>
      <b/>
      <sz val="10"/>
      <name val="Times New Roman"/>
      <family val="1"/>
    </font>
    <font>
      <sz val="9"/>
      <name val="Times New Roman"/>
      <family val="1"/>
    </font>
    <font>
      <sz val="10"/>
      <name val="Arial"/>
      <family val="2"/>
    </font>
    <font>
      <b/>
      <sz val="12"/>
      <name val="Arial"/>
      <family val="2"/>
    </font>
    <font>
      <b/>
      <sz val="11"/>
      <name val="Arial"/>
      <family val="2"/>
    </font>
    <font>
      <b/>
      <sz val="14"/>
      <color theme="1"/>
      <name val="Arial"/>
      <family val="2"/>
    </font>
    <font>
      <sz val="12"/>
      <color theme="1"/>
      <name val="Calibri"/>
      <family val="2"/>
      <scheme val="minor"/>
    </font>
    <font>
      <b/>
      <sz val="12"/>
      <color theme="1"/>
      <name val="Calibri"/>
      <family val="2"/>
      <scheme val="minor"/>
    </font>
    <font>
      <b/>
      <sz val="11"/>
      <color theme="1"/>
      <name val="Arial"/>
      <family val="2"/>
    </font>
    <font>
      <i/>
      <sz val="9"/>
      <color rgb="FF002060"/>
      <name val="Calibri"/>
      <family val="2"/>
      <scheme val="minor"/>
    </font>
    <font>
      <b/>
      <u/>
      <sz val="11"/>
      <name val="Times New Roman"/>
      <family val="1"/>
    </font>
    <font>
      <b/>
      <sz val="9"/>
      <name val="Times New Roman"/>
      <family val="1"/>
    </font>
    <font>
      <b/>
      <sz val="8.5"/>
      <name val="Times New Roman"/>
      <family val="1"/>
    </font>
    <font>
      <b/>
      <i/>
      <sz val="11"/>
      <name val="Calibri"/>
      <family val="2"/>
      <scheme val="minor"/>
    </font>
    <font>
      <sz val="10"/>
      <color indexed="8"/>
      <name val="Calibri"/>
      <family val="2"/>
    </font>
    <font>
      <sz val="10"/>
      <name val="Book Antiqua"/>
      <family val="1"/>
    </font>
    <font>
      <u/>
      <sz val="10"/>
      <color indexed="12"/>
      <name val="Arial"/>
      <family val="2"/>
    </font>
    <font>
      <sz val="11"/>
      <name val="Times New Roman"/>
      <family val="1"/>
    </font>
    <font>
      <b/>
      <sz val="11"/>
      <color theme="1"/>
      <name val="Calibri"/>
      <family val="2"/>
      <scheme val="minor"/>
    </font>
    <font>
      <b/>
      <sz val="36"/>
      <color theme="0"/>
      <name val="Cambria"/>
      <family val="1"/>
      <scheme val="major"/>
    </font>
    <font>
      <b/>
      <sz val="16"/>
      <color theme="0"/>
      <name val="Calibri"/>
      <family val="2"/>
    </font>
    <font>
      <b/>
      <sz val="12"/>
      <color theme="0"/>
      <name val="Calibri"/>
      <family val="2"/>
      <scheme val="minor"/>
    </font>
    <font>
      <b/>
      <sz val="18"/>
      <color rgb="FFFFFF00"/>
      <name val="Times New Roman"/>
      <family val="1"/>
    </font>
    <font>
      <b/>
      <sz val="13"/>
      <name val="Times New Roman"/>
      <family val="1"/>
    </font>
    <font>
      <b/>
      <sz val="11"/>
      <name val="Times New Roman"/>
      <family val="1"/>
    </font>
    <font>
      <b/>
      <sz val="16"/>
      <name val="Times New Roman"/>
      <family val="1"/>
    </font>
    <font>
      <sz val="8"/>
      <color rgb="FF000000"/>
      <name val="Segoe UI"/>
      <family val="2"/>
    </font>
    <font>
      <sz val="11"/>
      <color rgb="FFFF0000"/>
      <name val="Calibri"/>
      <family val="2"/>
      <scheme val="minor"/>
    </font>
    <font>
      <sz val="11"/>
      <color rgb="FF000000"/>
      <name val="Calibri"/>
      <family val="2"/>
    </font>
    <font>
      <sz val="12"/>
      <color rgb="FF993300"/>
      <name val="Calibri"/>
      <family val="2"/>
    </font>
    <font>
      <sz val="11"/>
      <color rgb="FFFF0000"/>
      <name val="Calibri"/>
      <family val="2"/>
      <charset val="1"/>
      <scheme val="minor"/>
    </font>
    <font>
      <sz val="11"/>
      <name val="Calibri"/>
      <family val="2"/>
      <charset val="1"/>
      <scheme val="minor"/>
    </font>
    <font>
      <sz val="16"/>
      <name val="Cambria"/>
      <family val="1"/>
    </font>
    <font>
      <u/>
      <sz val="11"/>
      <color theme="10"/>
      <name val="Calibri"/>
      <family val="2"/>
      <scheme val="minor"/>
    </font>
    <font>
      <b/>
      <sz val="16"/>
      <name val="Cambria"/>
      <family val="1"/>
    </font>
    <font>
      <sz val="12"/>
      <name val="Arial"/>
      <family val="2"/>
    </font>
    <font>
      <b/>
      <sz val="20"/>
      <name val="Arial"/>
      <family val="2"/>
    </font>
    <font>
      <u/>
      <sz val="12"/>
      <name val="Arial"/>
      <family val="2"/>
    </font>
    <font>
      <b/>
      <u/>
      <sz val="12"/>
      <name val="Arial"/>
      <family val="2"/>
    </font>
    <font>
      <sz val="12"/>
      <name val="IDAHC39M Code 39 Barcode"/>
      <family val="1"/>
      <charset val="2"/>
    </font>
    <font>
      <sz val="30"/>
      <color theme="1"/>
      <name val="Stencil"/>
      <family val="5"/>
    </font>
    <font>
      <b/>
      <sz val="11"/>
      <color theme="1"/>
      <name val="Malgun Gothic"/>
      <family val="2"/>
    </font>
    <font>
      <sz val="26"/>
      <color theme="1"/>
      <name val="Adobe Heiti Std R"/>
      <family val="2"/>
      <charset val="128"/>
    </font>
    <font>
      <sz val="13"/>
      <name val="Lucida Handwriting"/>
      <family val="4"/>
    </font>
    <font>
      <sz val="13"/>
      <name val="Lucida Calligraphy"/>
      <family val="4"/>
    </font>
    <font>
      <sz val="13"/>
      <name val="Arial"/>
      <family val="2"/>
    </font>
    <font>
      <b/>
      <sz val="13"/>
      <name val="Lucida Calligraphy"/>
      <family val="4"/>
    </font>
    <font>
      <b/>
      <sz val="13"/>
      <name val="Arial"/>
      <family val="2"/>
    </font>
    <font>
      <b/>
      <sz val="12"/>
      <color indexed="8"/>
      <name val="Arial"/>
      <family val="2"/>
    </font>
    <font>
      <sz val="12"/>
      <color indexed="8"/>
      <name val="Arial"/>
      <family val="2"/>
    </font>
    <font>
      <sz val="12"/>
      <color theme="1"/>
      <name val="Arial"/>
      <family val="2"/>
    </font>
    <font>
      <sz val="11"/>
      <name val="Arial"/>
      <family val="2"/>
    </font>
    <font>
      <b/>
      <sz val="13"/>
      <name val="Cambria"/>
      <family val="1"/>
    </font>
    <font>
      <b/>
      <sz val="11"/>
      <color rgb="FFFF0000"/>
      <name val="Calibri"/>
      <family val="2"/>
      <scheme val="minor"/>
    </font>
    <font>
      <b/>
      <sz val="35"/>
      <color theme="1"/>
      <name val="Calibri"/>
      <family val="2"/>
      <scheme val="minor"/>
    </font>
    <font>
      <b/>
      <sz val="14"/>
      <color theme="1"/>
      <name val="Calibri"/>
      <family val="2"/>
      <scheme val="minor"/>
    </font>
    <font>
      <b/>
      <sz val="18"/>
      <color theme="1"/>
      <name val="Calibri"/>
      <family val="2"/>
      <scheme val="minor"/>
    </font>
    <font>
      <sz val="12"/>
      <color indexed="8"/>
      <name val="Times New Roman"/>
      <family val="1"/>
    </font>
    <font>
      <b/>
      <sz val="12"/>
      <name val="Times New Roman"/>
      <family val="1"/>
    </font>
    <font>
      <b/>
      <u/>
      <sz val="20"/>
      <name val="Times New Roman"/>
      <family val="1"/>
    </font>
    <font>
      <b/>
      <u/>
      <sz val="12"/>
      <name val="Times New Roman"/>
      <family val="1"/>
    </font>
    <font>
      <b/>
      <sz val="14"/>
      <color theme="5" tint="-0.249977111117893"/>
      <name val="Cambria"/>
      <family val="1"/>
      <scheme val="major"/>
    </font>
    <font>
      <sz val="8"/>
      <color theme="1"/>
      <name val="Cambria"/>
      <family val="1"/>
      <scheme val="major"/>
    </font>
    <font>
      <sz val="8"/>
      <color theme="1"/>
      <name val="Times New Roman"/>
      <family val="1"/>
    </font>
    <font>
      <b/>
      <sz val="11"/>
      <color theme="5" tint="-0.249977111117893"/>
      <name val="Cambria"/>
      <family val="1"/>
      <scheme val="major"/>
    </font>
    <font>
      <b/>
      <sz val="12"/>
      <color indexed="8"/>
      <name val="Calibri"/>
      <family val="2"/>
    </font>
    <font>
      <b/>
      <sz val="12"/>
      <color rgb="FFC00000"/>
      <name val="Calibri"/>
      <family val="2"/>
    </font>
    <font>
      <b/>
      <sz val="18"/>
      <color theme="1"/>
      <name val="Cambria"/>
      <family val="1"/>
      <scheme val="major"/>
    </font>
    <font>
      <sz val="20"/>
      <color theme="1"/>
      <name val="Cambria"/>
      <family val="1"/>
      <scheme val="major"/>
    </font>
    <font>
      <b/>
      <sz val="14"/>
      <color theme="1"/>
      <name val="Cambria"/>
      <family val="1"/>
      <scheme val="major"/>
    </font>
    <font>
      <sz val="11"/>
      <color rgb="FFC00000"/>
      <name val="Calibri"/>
      <family val="2"/>
      <scheme val="minor"/>
    </font>
    <font>
      <b/>
      <sz val="11"/>
      <color theme="1" tint="4.9989318521683403E-2"/>
      <name val="Calibri"/>
      <family val="2"/>
      <scheme val="minor"/>
    </font>
    <font>
      <i/>
      <sz val="11"/>
      <color theme="1"/>
      <name val="Calibri"/>
      <family val="2"/>
      <scheme val="minor"/>
    </font>
  </fonts>
  <fills count="32">
    <fill>
      <patternFill patternType="none"/>
    </fill>
    <fill>
      <patternFill patternType="gray125"/>
    </fill>
    <fill>
      <patternFill patternType="solid">
        <fgColor theme="4" tint="0.39997558519241921"/>
        <bgColor indexed="65"/>
      </patternFill>
    </fill>
    <fill>
      <patternFill patternType="solid">
        <fgColor theme="9"/>
      </patternFill>
    </fill>
    <fill>
      <patternFill patternType="solid">
        <fgColor rgb="FF00B050"/>
        <bgColor indexed="64"/>
      </patternFill>
    </fill>
    <fill>
      <patternFill patternType="solid">
        <fgColor theme="6"/>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gradientFill degree="270">
        <stop position="0">
          <color theme="0"/>
        </stop>
        <stop position="1">
          <color theme="4"/>
        </stop>
      </gradientFill>
    </fill>
    <fill>
      <patternFill patternType="solid">
        <fgColor theme="8" tint="0.79998168889431442"/>
        <bgColor indexed="41"/>
      </patternFill>
    </fill>
    <fill>
      <patternFill patternType="solid">
        <fgColor rgb="FFFFFFFF"/>
        <bgColor indexed="64"/>
      </patternFill>
    </fill>
    <fill>
      <patternFill patternType="solid">
        <fgColor theme="0"/>
        <bgColor indexed="41"/>
      </patternFill>
    </fill>
    <fill>
      <patternFill patternType="solid">
        <fgColor theme="9" tint="-0.249977111117893"/>
        <bgColor indexed="64"/>
      </patternFill>
    </fill>
    <fill>
      <patternFill patternType="solid">
        <fgColor rgb="FF00206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rgb="FFC0000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2"/>
        <bgColor indexed="64"/>
      </patternFill>
    </fill>
    <fill>
      <patternFill patternType="solid">
        <fgColor rgb="FFFF0000"/>
        <bgColor indexed="64"/>
      </patternFill>
    </fill>
    <fill>
      <patternFill patternType="solid">
        <fgColor theme="5"/>
        <bgColor indexed="64"/>
      </patternFill>
    </fill>
    <fill>
      <patternFill patternType="solid">
        <fgColor theme="4" tint="0.79998168889431442"/>
        <bgColor indexed="64"/>
      </patternFill>
    </fill>
  </fills>
  <borders count="15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style="thin">
        <color indexed="8"/>
      </top>
      <bottom/>
      <diagonal/>
    </border>
    <border>
      <left style="thin">
        <color indexed="8"/>
      </left>
      <right/>
      <top/>
      <bottom/>
      <diagonal/>
    </border>
    <border>
      <left style="thin">
        <color indexed="8"/>
      </left>
      <right style="thin">
        <color indexed="64"/>
      </right>
      <top style="thin">
        <color indexed="8"/>
      </top>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64"/>
      </right>
      <top style="thin">
        <color indexed="8"/>
      </top>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top/>
      <bottom style="medium">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style="medium">
        <color rgb="FFC00000"/>
      </top>
      <bottom style="medium">
        <color rgb="FFC00000"/>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style="medium">
        <color rgb="FFC00000"/>
      </right>
      <top/>
      <bottom style="medium">
        <color rgb="FFC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8"/>
      </left>
      <right style="thin">
        <color indexed="64"/>
      </right>
      <top/>
      <bottom style="thin">
        <color indexed="64"/>
      </bottom>
      <diagonal/>
    </border>
    <border>
      <left style="thin">
        <color indexed="8"/>
      </left>
      <right style="thin">
        <color indexed="8"/>
      </right>
      <top/>
      <bottom/>
      <diagonal/>
    </border>
    <border>
      <left/>
      <right style="thin">
        <color indexed="64"/>
      </right>
      <top/>
      <bottom style="thin">
        <color indexed="64"/>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64"/>
      </left>
      <right/>
      <top style="thin">
        <color indexed="64"/>
      </top>
      <bottom/>
      <diagonal/>
    </border>
    <border>
      <left style="thick">
        <color rgb="FFC00000"/>
      </left>
      <right/>
      <top style="thick">
        <color rgb="FFC00000"/>
      </top>
      <bottom/>
      <diagonal/>
    </border>
    <border>
      <left/>
      <right/>
      <top style="thick">
        <color rgb="FFC00000"/>
      </top>
      <bottom/>
      <diagonal/>
    </border>
    <border>
      <left/>
      <right style="thick">
        <color rgb="FFC00000"/>
      </right>
      <top style="thick">
        <color rgb="FFC00000"/>
      </top>
      <bottom/>
      <diagonal/>
    </border>
    <border>
      <left style="thick">
        <color rgb="FFC00000"/>
      </left>
      <right/>
      <top/>
      <bottom style="thick">
        <color rgb="FFC00000"/>
      </bottom>
      <diagonal/>
    </border>
    <border>
      <left/>
      <right/>
      <top/>
      <bottom style="thick">
        <color rgb="FFC00000"/>
      </bottom>
      <diagonal/>
    </border>
    <border>
      <left/>
      <right style="thick">
        <color rgb="FFC00000"/>
      </right>
      <top/>
      <bottom style="thick">
        <color rgb="FFC00000"/>
      </bottom>
      <diagonal/>
    </border>
    <border>
      <left style="thin">
        <color indexed="64"/>
      </left>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ck">
        <color rgb="FFC00000"/>
      </left>
      <right/>
      <top/>
      <bottom/>
      <diagonal/>
    </border>
    <border>
      <left/>
      <right style="thick">
        <color rgb="FFC00000"/>
      </right>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8"/>
      </left>
      <right style="thin">
        <color indexed="8"/>
      </right>
      <top style="thin">
        <color indexed="8"/>
      </top>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thick">
        <color auto="1"/>
      </left>
      <right style="thick">
        <color auto="1"/>
      </right>
      <top style="thick">
        <color auto="1"/>
      </top>
      <bottom style="thick">
        <color auto="1"/>
      </bottom>
      <diagonal/>
    </border>
    <border>
      <left style="thick">
        <color theme="5"/>
      </left>
      <right/>
      <top style="thick">
        <color theme="5"/>
      </top>
      <bottom/>
      <diagonal/>
    </border>
    <border>
      <left/>
      <right style="thick">
        <color theme="5"/>
      </right>
      <top style="thick">
        <color theme="5"/>
      </top>
      <bottom/>
      <diagonal/>
    </border>
    <border>
      <left style="thick">
        <color theme="5"/>
      </left>
      <right/>
      <top/>
      <bottom/>
      <diagonal/>
    </border>
    <border>
      <left/>
      <right style="thick">
        <color theme="5"/>
      </right>
      <top/>
      <bottom/>
      <diagonal/>
    </border>
    <border>
      <left style="thick">
        <color theme="5"/>
      </left>
      <right/>
      <top/>
      <bottom style="thick">
        <color theme="5"/>
      </bottom>
      <diagonal/>
    </border>
    <border>
      <left/>
      <right style="thick">
        <color theme="5"/>
      </right>
      <top/>
      <bottom style="thick">
        <color theme="5"/>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rgb="FFC00000"/>
      </left>
      <right style="thick">
        <color rgb="FFC00000"/>
      </right>
      <top style="thick">
        <color rgb="FFC00000"/>
      </top>
      <bottom style="thick">
        <color rgb="FFC00000"/>
      </bottom>
      <diagonal/>
    </border>
    <border>
      <left style="medium">
        <color theme="9" tint="-0.24994659260841701"/>
      </left>
      <right style="medium">
        <color theme="9" tint="-0.24994659260841701"/>
      </right>
      <top style="medium">
        <color theme="9" tint="-0.24994659260841701"/>
      </top>
      <bottom/>
      <diagonal/>
    </border>
    <border>
      <left style="medium">
        <color theme="9" tint="-0.24994659260841701"/>
      </left>
      <right style="medium">
        <color theme="9" tint="-0.24994659260841701"/>
      </right>
      <top/>
      <bottom/>
      <diagonal/>
    </border>
    <border>
      <left style="medium">
        <color theme="9" tint="-0.24994659260841701"/>
      </left>
      <right style="medium">
        <color theme="9" tint="-0.24994659260841701"/>
      </right>
      <top/>
      <bottom style="medium">
        <color theme="9" tint="-0.24994659260841701"/>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right/>
      <top style="medium">
        <color theme="0"/>
      </top>
      <bottom/>
      <diagonal/>
    </border>
    <border>
      <left style="thick">
        <color theme="9" tint="-0.24994659260841701"/>
      </left>
      <right/>
      <top style="thick">
        <color theme="9" tint="-0.24994659260841701"/>
      </top>
      <bottom/>
      <diagonal/>
    </border>
    <border>
      <left/>
      <right/>
      <top style="thick">
        <color theme="9" tint="-0.24994659260841701"/>
      </top>
      <bottom/>
      <diagonal/>
    </border>
    <border>
      <left/>
      <right style="thick">
        <color theme="9" tint="-0.24994659260841701"/>
      </right>
      <top style="thick">
        <color theme="9" tint="-0.24994659260841701"/>
      </top>
      <bottom/>
      <diagonal/>
    </border>
    <border>
      <left style="thick">
        <color theme="9" tint="-0.24994659260841701"/>
      </left>
      <right/>
      <top/>
      <bottom/>
      <diagonal/>
    </border>
    <border>
      <left/>
      <right style="thick">
        <color theme="9" tint="-0.24994659260841701"/>
      </right>
      <top/>
      <bottom/>
      <diagonal/>
    </border>
    <border>
      <left style="thick">
        <color theme="9" tint="-0.24994659260841701"/>
      </left>
      <right/>
      <top/>
      <bottom style="thick">
        <color theme="9" tint="-0.24994659260841701"/>
      </bottom>
      <diagonal/>
    </border>
    <border>
      <left/>
      <right/>
      <top/>
      <bottom style="thick">
        <color theme="9" tint="-0.24994659260841701"/>
      </bottom>
      <diagonal/>
    </border>
    <border>
      <left/>
      <right style="thick">
        <color theme="9" tint="-0.24994659260841701"/>
      </right>
      <top/>
      <bottom style="thick">
        <color theme="9" tint="-0.24994659260841701"/>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hair">
        <color auto="1"/>
      </bottom>
      <diagonal/>
    </border>
    <border>
      <left style="thick">
        <color theme="9" tint="-0.24994659260841701"/>
      </left>
      <right/>
      <top style="thick">
        <color theme="9" tint="-0.24994659260841701"/>
      </top>
      <bottom style="thick">
        <color theme="9" tint="-0.24994659260841701"/>
      </bottom>
      <diagonal/>
    </border>
    <border>
      <left/>
      <right/>
      <top style="thick">
        <color theme="9" tint="-0.24994659260841701"/>
      </top>
      <bottom style="thick">
        <color theme="9" tint="-0.24994659260841701"/>
      </bottom>
      <diagonal/>
    </border>
    <border>
      <left/>
      <right style="thick">
        <color theme="9" tint="-0.24994659260841701"/>
      </right>
      <top style="thick">
        <color theme="9" tint="-0.24994659260841701"/>
      </top>
      <bottom style="thick">
        <color theme="9" tint="-0.24994659260841701"/>
      </bottom>
      <diagonal/>
    </border>
    <border>
      <left style="thin">
        <color indexed="64"/>
      </left>
      <right/>
      <top style="thick">
        <color rgb="FFC00000"/>
      </top>
      <bottom/>
      <diagonal/>
    </border>
    <border>
      <left/>
      <right style="thick">
        <color rgb="FFC00000"/>
      </right>
      <top/>
      <bottom style="thin">
        <color indexed="64"/>
      </bottom>
      <diagonal/>
    </border>
    <border>
      <left/>
      <right style="thick">
        <color rgb="FFC00000"/>
      </right>
      <top style="thin">
        <color auto="1"/>
      </top>
      <bottom/>
      <diagonal/>
    </border>
    <border>
      <left style="thick">
        <color rgb="FFC00000"/>
      </left>
      <right style="thick">
        <color rgb="FFC00000"/>
      </right>
      <top/>
      <bottom style="thick">
        <color rgb="FFC00000"/>
      </bottom>
      <diagonal/>
    </border>
    <border>
      <left/>
      <right/>
      <top style="thick">
        <color rgb="FFC00000"/>
      </top>
      <bottom style="thick">
        <color rgb="FFC00000"/>
      </bottom>
      <diagonal/>
    </border>
    <border>
      <left style="thin">
        <color indexed="64"/>
      </left>
      <right/>
      <top style="thin">
        <color indexed="64"/>
      </top>
      <bottom/>
      <diagonal/>
    </border>
    <border>
      <left/>
      <right style="thick">
        <color rgb="FFC00000"/>
      </right>
      <top style="thin">
        <color auto="1"/>
      </top>
      <bottom style="thick">
        <color rgb="FFC00000"/>
      </bottom>
      <diagonal/>
    </border>
    <border>
      <left/>
      <right/>
      <top style="thin">
        <color auto="1"/>
      </top>
      <bottom style="thick">
        <color rgb="FFC00000"/>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ck">
        <color rgb="FFC00000"/>
      </bottom>
      <diagonal/>
    </border>
    <border>
      <left style="thin">
        <color auto="1"/>
      </left>
      <right/>
      <top style="thin">
        <color auto="1"/>
      </top>
      <bottom style="thick">
        <color rgb="FFC00000"/>
      </bottom>
      <diagonal/>
    </border>
  </borders>
  <cellStyleXfs count="12">
    <xf numFmtId="0" fontId="0" fillId="0" borderId="0"/>
    <xf numFmtId="165" fontId="2" fillId="0" borderId="0" applyFont="0" applyFill="0" applyBorder="0" applyAlignment="0" applyProtection="0"/>
    <xf numFmtId="164" fontId="2" fillId="0" borderId="0" applyFon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9" fillId="0" borderId="0" applyNumberFormat="0" applyFont="0" applyFill="0" applyBorder="0" applyAlignment="0" applyProtection="0"/>
    <xf numFmtId="0" fontId="9" fillId="0" borderId="0"/>
    <xf numFmtId="0" fontId="53" fillId="0" borderId="0"/>
    <xf numFmtId="0" fontId="67" fillId="0" borderId="0" applyNumberFormat="0" applyFill="0" applyBorder="0" applyAlignment="0" applyProtection="0">
      <alignment vertical="top"/>
      <protection locked="0"/>
    </xf>
    <xf numFmtId="0" fontId="1" fillId="0" borderId="0"/>
    <xf numFmtId="0" fontId="84" fillId="0" borderId="0" applyNumberFormat="0" applyFill="0" applyBorder="0" applyAlignment="0" applyProtection="0"/>
    <xf numFmtId="171" fontId="1" fillId="0" borderId="0" applyFont="0" applyFill="0" applyBorder="0" applyAlignment="0" applyProtection="0"/>
  </cellStyleXfs>
  <cellXfs count="773">
    <xf numFmtId="0" fontId="0" fillId="0" borderId="0" xfId="0"/>
    <xf numFmtId="0" fontId="9" fillId="0" borderId="2" xfId="5" applyBorder="1" applyProtection="1">
      <protection locked="0"/>
    </xf>
    <xf numFmtId="0" fontId="9" fillId="0" borderId="2" xfId="5" applyBorder="1" applyAlignment="1" applyProtection="1">
      <alignment horizontal="center"/>
      <protection locked="0"/>
    </xf>
    <xf numFmtId="0" fontId="9" fillId="0" borderId="3" xfId="6" applyFill="1" applyBorder="1" applyProtection="1"/>
    <xf numFmtId="0" fontId="9" fillId="0" borderId="5" xfId="6" applyFill="1" applyBorder="1" applyProtection="1"/>
    <xf numFmtId="0" fontId="11" fillId="8" borderId="2" xfId="6" applyFont="1" applyFill="1" applyBorder="1" applyAlignment="1" applyProtection="1">
      <alignment horizontal="center" vertical="center"/>
    </xf>
    <xf numFmtId="0" fontId="0" fillId="11" borderId="0" xfId="0" applyFill="1" applyProtection="1"/>
    <xf numFmtId="0" fontId="0" fillId="0" borderId="0" xfId="0" applyProtection="1"/>
    <xf numFmtId="0" fontId="0" fillId="16" borderId="0" xfId="0" applyFill="1" applyProtection="1"/>
    <xf numFmtId="0" fontId="23" fillId="16" borderId="0" xfId="0" applyFont="1" applyFill="1" applyProtection="1"/>
    <xf numFmtId="0" fontId="23" fillId="11" borderId="0" xfId="0" applyFont="1" applyFill="1" applyProtection="1"/>
    <xf numFmtId="0" fontId="23" fillId="0" borderId="0" xfId="0" applyFont="1" applyProtection="1"/>
    <xf numFmtId="0" fontId="23" fillId="4" borderId="0" xfId="0" applyFont="1" applyFill="1" applyProtection="1"/>
    <xf numFmtId="0" fontId="0" fillId="4" borderId="0" xfId="0" applyFill="1" applyProtection="1"/>
    <xf numFmtId="0" fontId="5" fillId="4" borderId="0" xfId="0" applyFont="1" applyFill="1" applyBorder="1" applyAlignment="1" applyProtection="1">
      <alignment vertical="center"/>
    </xf>
    <xf numFmtId="0" fontId="26" fillId="4" borderId="0" xfId="0" applyFont="1" applyFill="1" applyAlignment="1" applyProtection="1">
      <alignment vertical="center"/>
    </xf>
    <xf numFmtId="0" fontId="5" fillId="4" borderId="0" xfId="0" applyFont="1" applyFill="1" applyAlignment="1" applyProtection="1">
      <alignment vertical="center"/>
    </xf>
    <xf numFmtId="0" fontId="5" fillId="0" borderId="0" xfId="0" applyFont="1" applyAlignment="1" applyProtection="1">
      <alignment vertical="center"/>
    </xf>
    <xf numFmtId="0" fontId="28" fillId="4" borderId="0" xfId="0" applyFont="1" applyFill="1" applyAlignment="1" applyProtection="1">
      <alignment horizontal="center" vertical="center"/>
    </xf>
    <xf numFmtId="0" fontId="29" fillId="4" borderId="1" xfId="0" applyFont="1" applyFill="1" applyBorder="1" applyAlignment="1" applyProtection="1">
      <alignment horizontal="center" vertical="center"/>
    </xf>
    <xf numFmtId="0" fontId="32" fillId="21" borderId="44" xfId="0" applyFont="1" applyFill="1" applyBorder="1" applyAlignment="1" applyProtection="1">
      <alignment horizontal="center" vertical="center"/>
    </xf>
    <xf numFmtId="0" fontId="32" fillId="21" borderId="7" xfId="0" applyFont="1" applyFill="1" applyBorder="1" applyAlignment="1" applyProtection="1">
      <alignment horizontal="center" vertical="center"/>
    </xf>
    <xf numFmtId="0" fontId="32" fillId="21" borderId="46" xfId="0" applyFont="1" applyFill="1" applyBorder="1" applyAlignment="1" applyProtection="1">
      <alignment horizontal="center" vertical="center"/>
    </xf>
    <xf numFmtId="0" fontId="33" fillId="21" borderId="28" xfId="0" applyFont="1" applyFill="1" applyBorder="1" applyAlignment="1" applyProtection="1">
      <alignment horizontal="center" vertical="center"/>
    </xf>
    <xf numFmtId="0" fontId="5" fillId="4" borderId="8" xfId="0" applyFont="1" applyFill="1" applyBorder="1" applyAlignment="1" applyProtection="1">
      <alignment vertical="center"/>
    </xf>
    <xf numFmtId="0" fontId="0" fillId="4" borderId="0" xfId="0" applyFill="1" applyAlignment="1" applyProtection="1">
      <alignment vertical="center"/>
    </xf>
    <xf numFmtId="0" fontId="5" fillId="0" borderId="8" xfId="0" applyFont="1" applyBorder="1" applyAlignment="1" applyProtection="1">
      <alignment vertical="center"/>
    </xf>
    <xf numFmtId="0" fontId="5" fillId="0" borderId="0" xfId="0" applyFont="1" applyBorder="1" applyAlignment="1" applyProtection="1">
      <alignment vertical="center"/>
    </xf>
    <xf numFmtId="0" fontId="0" fillId="0" borderId="0" xfId="0" applyAlignment="1" applyProtection="1">
      <alignment vertical="center"/>
    </xf>
    <xf numFmtId="0" fontId="32" fillId="21" borderId="48" xfId="0" applyFont="1" applyFill="1" applyBorder="1" applyAlignment="1" applyProtection="1">
      <alignment horizontal="center" vertical="center"/>
    </xf>
    <xf numFmtId="0" fontId="44" fillId="18" borderId="40" xfId="0" applyFont="1" applyFill="1" applyBorder="1" applyAlignment="1" applyProtection="1">
      <alignment horizontal="center" vertical="center" wrapText="1"/>
    </xf>
    <xf numFmtId="0" fontId="44" fillId="18" borderId="40" xfId="0" applyFont="1" applyFill="1" applyBorder="1" applyAlignment="1" applyProtection="1">
      <alignment horizontal="center" vertical="center"/>
    </xf>
    <xf numFmtId="167" fontId="46" fillId="0" borderId="40" xfId="0" applyNumberFormat="1" applyFont="1" applyBorder="1" applyAlignment="1" applyProtection="1">
      <alignment horizontal="center" vertical="center"/>
    </xf>
    <xf numFmtId="167" fontId="35" fillId="23" borderId="40" xfId="0" applyNumberFormat="1" applyFont="1" applyFill="1" applyBorder="1" applyAlignment="1" applyProtection="1">
      <alignment horizontal="center" vertical="center"/>
    </xf>
    <xf numFmtId="0" fontId="45" fillId="18" borderId="40" xfId="0" applyFont="1" applyFill="1" applyBorder="1" applyAlignment="1" applyProtection="1">
      <alignment horizontal="center" vertical="center"/>
    </xf>
    <xf numFmtId="165" fontId="34" fillId="0" borderId="40" xfId="0" applyNumberFormat="1" applyFont="1" applyFill="1" applyBorder="1" applyAlignment="1" applyProtection="1">
      <alignment horizontal="center" vertical="center" wrapText="1"/>
    </xf>
    <xf numFmtId="165" fontId="35" fillId="19" borderId="40" xfId="0" applyNumberFormat="1" applyFont="1" applyFill="1" applyBorder="1" applyAlignment="1" applyProtection="1">
      <alignment horizontal="center" vertical="center"/>
    </xf>
    <xf numFmtId="39" fontId="34" fillId="0" borderId="40" xfId="2" applyNumberFormat="1" applyFont="1" applyBorder="1" applyAlignment="1" applyProtection="1">
      <alignment horizontal="center" vertical="center"/>
    </xf>
    <xf numFmtId="2" fontId="34" fillId="5" borderId="40" xfId="0" applyNumberFormat="1" applyFont="1" applyFill="1" applyBorder="1" applyAlignment="1" applyProtection="1">
      <alignment horizontal="center" vertical="center"/>
    </xf>
    <xf numFmtId="39" fontId="35" fillId="23" borderId="40" xfId="0" applyNumberFormat="1" applyFont="1" applyFill="1" applyBorder="1" applyAlignment="1" applyProtection="1">
      <alignment horizontal="center" vertical="center"/>
    </xf>
    <xf numFmtId="167" fontId="46" fillId="0" borderId="40" xfId="0" applyNumberFormat="1" applyFont="1" applyBorder="1" applyAlignment="1" applyProtection="1">
      <alignment horizontal="left" vertical="center"/>
    </xf>
    <xf numFmtId="39" fontId="35" fillId="9" borderId="40" xfId="2" applyNumberFormat="1" applyFont="1" applyFill="1" applyBorder="1" applyAlignment="1" applyProtection="1">
      <alignment horizontal="center" vertical="center"/>
    </xf>
    <xf numFmtId="0" fontId="9" fillId="0" borderId="2" xfId="5" applyBorder="1" applyAlignment="1" applyProtection="1">
      <alignment horizontal="center" vertical="center"/>
      <protection locked="0"/>
    </xf>
    <xf numFmtId="0" fontId="0" fillId="24" borderId="0" xfId="0" applyFill="1" applyProtection="1"/>
    <xf numFmtId="0" fontId="46" fillId="18" borderId="0" xfId="7" applyFont="1" applyFill="1" applyBorder="1" applyProtection="1"/>
    <xf numFmtId="0" fontId="57" fillId="18" borderId="0" xfId="0" applyFont="1" applyFill="1" applyProtection="1"/>
    <xf numFmtId="0" fontId="15" fillId="4" borderId="0" xfId="6" applyFont="1" applyFill="1" applyBorder="1" applyAlignment="1" applyProtection="1">
      <alignment horizontal="right"/>
    </xf>
    <xf numFmtId="0" fontId="0" fillId="0" borderId="0" xfId="0" applyFill="1" applyProtection="1"/>
    <xf numFmtId="0" fontId="53" fillId="4" borderId="0" xfId="0" applyFont="1" applyFill="1" applyProtection="1"/>
    <xf numFmtId="1" fontId="0" fillId="0" borderId="0" xfId="0" applyNumberFormat="1" applyProtection="1"/>
    <xf numFmtId="0" fontId="27" fillId="4" borderId="0" xfId="0" applyFont="1" applyFill="1" applyBorder="1" applyAlignment="1" applyProtection="1">
      <alignment horizontal="center" vertical="center" wrapText="1"/>
    </xf>
    <xf numFmtId="0" fontId="0" fillId="25" borderId="0" xfId="0" applyFill="1" applyProtection="1"/>
    <xf numFmtId="0" fontId="0" fillId="25" borderId="0" xfId="0" applyFill="1" applyBorder="1" applyAlignment="1" applyProtection="1"/>
    <xf numFmtId="1" fontId="65" fillId="0" borderId="40" xfId="0" quotePrefix="1" applyNumberFormat="1" applyFont="1" applyBorder="1" applyAlignment="1" applyProtection="1">
      <alignment horizontal="center"/>
      <protection locked="0"/>
    </xf>
    <xf numFmtId="0" fontId="66" fillId="0" borderId="40" xfId="0" applyNumberFormat="1" applyFont="1" applyFill="1" applyBorder="1" applyAlignment="1" applyProtection="1">
      <alignment horizontal="left" vertical="top"/>
      <protection locked="0"/>
    </xf>
    <xf numFmtId="0" fontId="66" fillId="0" borderId="40" xfId="0" applyNumberFormat="1" applyFont="1" applyFill="1" applyBorder="1" applyAlignment="1" applyProtection="1">
      <alignment horizontal="center" vertical="top"/>
      <protection locked="0"/>
    </xf>
    <xf numFmtId="0" fontId="68" fillId="9" borderId="40" xfId="8" applyFont="1" applyFill="1" applyBorder="1" applyAlignment="1" applyProtection="1">
      <alignment horizontal="center" vertical="center"/>
      <protection locked="0"/>
    </xf>
    <xf numFmtId="0" fontId="0" fillId="0" borderId="0" xfId="0" applyFill="1" applyBorder="1" applyProtection="1"/>
    <xf numFmtId="0" fontId="0" fillId="4" borderId="0" xfId="0" applyFill="1" applyAlignment="1" applyProtection="1">
      <alignment horizontal="center" vertical="center"/>
    </xf>
    <xf numFmtId="0" fontId="0" fillId="0" borderId="0" xfId="0" applyNumberFormat="1" applyFill="1" applyProtection="1"/>
    <xf numFmtId="1" fontId="40" fillId="6" borderId="43" xfId="0" applyNumberFormat="1" applyFont="1" applyFill="1" applyBorder="1" applyAlignment="1" applyProtection="1">
      <alignment horizontal="center" vertical="center" wrapText="1"/>
    </xf>
    <xf numFmtId="1" fontId="40" fillId="6" borderId="40" xfId="0" applyNumberFormat="1" applyFont="1" applyFill="1" applyBorder="1" applyAlignment="1" applyProtection="1">
      <alignment horizontal="center" vertical="center" wrapText="1"/>
    </xf>
    <xf numFmtId="49" fontId="13" fillId="9" borderId="6" xfId="4" applyNumberFormat="1" applyFont="1" applyFill="1" applyBorder="1" applyAlignment="1" applyProtection="1">
      <alignment horizontal="left"/>
      <protection locked="0"/>
    </xf>
    <xf numFmtId="0" fontId="9" fillId="0" borderId="4" xfId="6" applyFill="1" applyBorder="1" applyProtection="1"/>
    <xf numFmtId="0" fontId="9" fillId="0" borderId="6" xfId="6" applyFill="1" applyBorder="1" applyProtection="1"/>
    <xf numFmtId="170" fontId="9" fillId="0" borderId="2" xfId="5" applyNumberFormat="1" applyBorder="1" applyAlignment="1" applyProtection="1">
      <alignment horizontal="left"/>
      <protection locked="0"/>
    </xf>
    <xf numFmtId="169" fontId="43" fillId="9" borderId="40" xfId="0" applyNumberFormat="1" applyFont="1" applyFill="1" applyBorder="1" applyAlignment="1" applyProtection="1">
      <alignment horizontal="center" vertical="center" wrapText="1"/>
      <protection locked="0"/>
    </xf>
    <xf numFmtId="169" fontId="39" fillId="6" borderId="40" xfId="1" applyNumberFormat="1" applyFont="1" applyFill="1" applyBorder="1" applyAlignment="1" applyProtection="1">
      <alignment horizontal="center" vertical="center"/>
    </xf>
    <xf numFmtId="0" fontId="0" fillId="9" borderId="0" xfId="0" applyFill="1" applyProtection="1"/>
    <xf numFmtId="49" fontId="13" fillId="0" borderId="5" xfId="4" applyNumberFormat="1" applyFont="1" applyFill="1" applyBorder="1" applyAlignment="1" applyProtection="1">
      <alignment horizontal="left"/>
      <protection locked="0"/>
    </xf>
    <xf numFmtId="49" fontId="13" fillId="10" borderId="5" xfId="4" applyNumberFormat="1" applyFont="1" applyFill="1" applyBorder="1" applyAlignment="1" applyProtection="1">
      <alignment horizontal="left"/>
      <protection locked="0"/>
    </xf>
    <xf numFmtId="49" fontId="13" fillId="28" borderId="6" xfId="4" applyNumberFormat="1" applyFont="1" applyFill="1" applyBorder="1" applyAlignment="1" applyProtection="1">
      <alignment horizontal="left"/>
      <protection locked="0"/>
    </xf>
    <xf numFmtId="0" fontId="68" fillId="9" borderId="40" xfId="0" quotePrefix="1" applyFont="1" applyFill="1" applyBorder="1" applyAlignment="1" applyProtection="1">
      <alignment horizontal="center" vertical="center"/>
      <protection locked="0"/>
    </xf>
    <xf numFmtId="0" fontId="23" fillId="22" borderId="32" xfId="0" applyFont="1" applyFill="1" applyBorder="1" applyAlignment="1" applyProtection="1">
      <alignment horizontal="center" vertical="center"/>
    </xf>
    <xf numFmtId="0" fontId="23" fillId="22" borderId="37" xfId="0" applyFont="1" applyFill="1" applyBorder="1" applyAlignment="1" applyProtection="1">
      <alignment horizontal="center" vertical="center"/>
    </xf>
    <xf numFmtId="0" fontId="23" fillId="22" borderId="0" xfId="0" applyFont="1" applyFill="1" applyBorder="1" applyAlignment="1" applyProtection="1">
      <alignment horizontal="center" vertical="center"/>
    </xf>
    <xf numFmtId="1" fontId="65" fillId="0" borderId="2" xfId="0" quotePrefix="1" applyNumberFormat="1" applyFont="1" applyBorder="1" applyAlignment="1" applyProtection="1">
      <alignment horizontal="center"/>
      <protection locked="0"/>
    </xf>
    <xf numFmtId="0" fontId="66" fillId="0" borderId="2" xfId="0" applyNumberFormat="1" applyFont="1" applyFill="1" applyBorder="1" applyAlignment="1" applyProtection="1">
      <alignment horizontal="left" vertical="top"/>
      <protection locked="0"/>
    </xf>
    <xf numFmtId="0" fontId="66" fillId="0" borderId="2" xfId="0" applyNumberFormat="1" applyFont="1" applyFill="1" applyBorder="1" applyAlignment="1" applyProtection="1">
      <alignment horizontal="center" vertical="top"/>
      <protection locked="0"/>
    </xf>
    <xf numFmtId="0" fontId="0" fillId="30" borderId="0" xfId="0" applyFill="1" applyProtection="1"/>
    <xf numFmtId="0" fontId="49" fillId="30" borderId="0" xfId="0" applyFont="1" applyFill="1" applyBorder="1" applyAlignment="1" applyProtection="1">
      <alignment horizontal="center" vertical="center" textRotation="180" wrapText="1"/>
    </xf>
    <xf numFmtId="1" fontId="40" fillId="30" borderId="0" xfId="0" applyNumberFormat="1" applyFont="1" applyFill="1" applyBorder="1" applyAlignment="1" applyProtection="1">
      <alignment horizontal="center" vertical="center" wrapText="1"/>
    </xf>
    <xf numFmtId="169" fontId="39" fillId="30" borderId="0" xfId="1" applyNumberFormat="1" applyFont="1" applyFill="1" applyBorder="1" applyAlignment="1" applyProtection="1">
      <alignment horizontal="center" vertical="center"/>
    </xf>
    <xf numFmtId="166" fontId="41" fillId="30" borderId="0" xfId="0" applyNumberFormat="1" applyFont="1" applyFill="1" applyBorder="1" applyAlignment="1" applyProtection="1">
      <alignment horizontal="center" vertical="center" wrapText="1"/>
    </xf>
    <xf numFmtId="166" fontId="42" fillId="30" borderId="0" xfId="0" applyNumberFormat="1" applyFont="1" applyFill="1" applyBorder="1" applyAlignment="1" applyProtection="1">
      <alignment horizontal="left" vertical="center" wrapText="1"/>
    </xf>
    <xf numFmtId="0" fontId="78" fillId="4" borderId="0" xfId="0" applyFont="1" applyFill="1" applyProtection="1"/>
    <xf numFmtId="49" fontId="65" fillId="0" borderId="2" xfId="0" quotePrefix="1" applyNumberFormat="1" applyFont="1" applyBorder="1" applyAlignment="1" applyProtection="1">
      <alignment horizontal="center"/>
      <protection locked="0"/>
    </xf>
    <xf numFmtId="0" fontId="5" fillId="30" borderId="0" xfId="0" applyFont="1" applyFill="1" applyBorder="1" applyAlignment="1" applyProtection="1">
      <alignment vertical="center"/>
    </xf>
    <xf numFmtId="0" fontId="26" fillId="30" borderId="0" xfId="0" applyFont="1" applyFill="1" applyAlignment="1" applyProtection="1">
      <alignment vertical="center"/>
    </xf>
    <xf numFmtId="0" fontId="5" fillId="30" borderId="0" xfId="0" applyFont="1" applyFill="1" applyAlignment="1" applyProtection="1">
      <alignment vertical="center"/>
    </xf>
    <xf numFmtId="37" fontId="5" fillId="30" borderId="8" xfId="0" applyNumberFormat="1" applyFont="1" applyFill="1" applyBorder="1" applyAlignment="1" applyProtection="1">
      <alignment horizontal="center" vertical="center" wrapText="1"/>
    </xf>
    <xf numFmtId="37" fontId="48" fillId="30" borderId="8" xfId="0" applyNumberFormat="1" applyFont="1" applyFill="1" applyBorder="1" applyAlignment="1" applyProtection="1">
      <alignment horizontal="left" vertical="center" wrapText="1"/>
    </xf>
    <xf numFmtId="37" fontId="5" fillId="30" borderId="0" xfId="0" applyNumberFormat="1" applyFont="1" applyFill="1" applyBorder="1" applyAlignment="1" applyProtection="1">
      <alignment horizontal="center" vertical="center"/>
    </xf>
    <xf numFmtId="37" fontId="6" fillId="30" borderId="0" xfId="0" applyNumberFormat="1" applyFont="1" applyFill="1" applyBorder="1" applyAlignment="1" applyProtection="1">
      <alignment horizontal="center" vertical="center"/>
    </xf>
    <xf numFmtId="39" fontId="35" fillId="30" borderId="0" xfId="2" applyNumberFormat="1" applyFont="1" applyFill="1" applyBorder="1" applyAlignment="1" applyProtection="1">
      <alignment horizontal="center" vertical="center"/>
    </xf>
    <xf numFmtId="0" fontId="27" fillId="30" borderId="0" xfId="0" applyFont="1" applyFill="1" applyAlignment="1" applyProtection="1">
      <alignment horizontal="center" vertical="center" wrapText="1"/>
    </xf>
    <xf numFmtId="0" fontId="27" fillId="30" borderId="0" xfId="0" applyFont="1" applyFill="1" applyBorder="1" applyAlignment="1" applyProtection="1">
      <alignment horizontal="center" vertical="center" wrapText="1"/>
    </xf>
    <xf numFmtId="0" fontId="29" fillId="30" borderId="0" xfId="0" applyFont="1" applyFill="1" applyBorder="1" applyAlignment="1" applyProtection="1">
      <alignment horizontal="center" vertical="center"/>
    </xf>
    <xf numFmtId="0" fontId="30" fillId="30" borderId="0" xfId="0" applyFont="1" applyFill="1" applyBorder="1" applyAlignment="1" applyProtection="1">
      <alignment horizontal="center" vertical="center"/>
    </xf>
    <xf numFmtId="0" fontId="32" fillId="30" borderId="0" xfId="0" applyFont="1" applyFill="1" applyBorder="1" applyAlignment="1" applyProtection="1">
      <alignment horizontal="center" vertical="center"/>
    </xf>
    <xf numFmtId="0" fontId="33" fillId="30" borderId="0" xfId="0" applyFont="1" applyFill="1" applyBorder="1" applyAlignment="1" applyProtection="1">
      <alignment horizontal="center" vertical="center"/>
    </xf>
    <xf numFmtId="0" fontId="0" fillId="30" borderId="0" xfId="0" applyFill="1" applyAlignment="1" applyProtection="1">
      <alignment vertical="center"/>
    </xf>
    <xf numFmtId="0" fontId="45" fillId="30" borderId="0" xfId="0" applyFont="1" applyFill="1" applyBorder="1" applyAlignment="1" applyProtection="1">
      <alignment horizontal="center" vertical="center"/>
    </xf>
    <xf numFmtId="167" fontId="46" fillId="30" borderId="0" xfId="0" applyNumberFormat="1" applyFont="1" applyFill="1" applyBorder="1" applyAlignment="1" applyProtection="1">
      <alignment horizontal="center" vertical="center"/>
    </xf>
    <xf numFmtId="167" fontId="46" fillId="30" borderId="0" xfId="0" applyNumberFormat="1" applyFont="1" applyFill="1" applyBorder="1" applyAlignment="1" applyProtection="1">
      <alignment horizontal="left" vertical="center"/>
    </xf>
    <xf numFmtId="167" fontId="35" fillId="30" borderId="0" xfId="0" applyNumberFormat="1" applyFont="1" applyFill="1" applyBorder="1" applyAlignment="1" applyProtection="1">
      <alignment horizontal="center" vertical="center"/>
    </xf>
    <xf numFmtId="165" fontId="34" fillId="30" borderId="0" xfId="0" applyNumberFormat="1" applyFont="1" applyFill="1" applyBorder="1" applyAlignment="1" applyProtection="1">
      <alignment horizontal="center" vertical="center" wrapText="1"/>
    </xf>
    <xf numFmtId="165" fontId="35" fillId="30" borderId="0" xfId="0" applyNumberFormat="1" applyFont="1" applyFill="1" applyBorder="1" applyAlignment="1" applyProtection="1">
      <alignment horizontal="center" vertical="center"/>
    </xf>
    <xf numFmtId="39" fontId="34" fillId="30" borderId="0" xfId="2" applyNumberFormat="1" applyFont="1" applyFill="1" applyBorder="1" applyAlignment="1" applyProtection="1">
      <alignment horizontal="center" vertical="center"/>
    </xf>
    <xf numFmtId="2" fontId="34" fillId="30" borderId="0" xfId="0" applyNumberFormat="1" applyFont="1" applyFill="1" applyBorder="1" applyAlignment="1" applyProtection="1">
      <alignment horizontal="center" vertical="center"/>
    </xf>
    <xf numFmtId="0" fontId="26" fillId="30" borderId="0" xfId="0" applyFont="1" applyFill="1" applyBorder="1" applyAlignment="1" applyProtection="1">
      <alignment horizontal="center" vertical="top"/>
    </xf>
    <xf numFmtId="0" fontId="32" fillId="30" borderId="0" xfId="0" applyFont="1" applyFill="1" applyBorder="1" applyAlignment="1" applyProtection="1">
      <alignment horizontal="center" vertical="center" wrapText="1"/>
    </xf>
    <xf numFmtId="0" fontId="44" fillId="30" borderId="0" xfId="0" applyFont="1" applyFill="1" applyBorder="1" applyAlignment="1" applyProtection="1">
      <alignment horizontal="center" vertical="center"/>
    </xf>
    <xf numFmtId="0" fontId="45" fillId="31" borderId="40" xfId="0" applyFont="1" applyFill="1" applyBorder="1" applyAlignment="1" applyProtection="1">
      <alignment horizontal="center" vertical="center"/>
    </xf>
    <xf numFmtId="167" fontId="46" fillId="31" borderId="40" xfId="0" applyNumberFormat="1" applyFont="1" applyFill="1" applyBorder="1" applyAlignment="1" applyProtection="1">
      <alignment horizontal="center" vertical="center"/>
    </xf>
    <xf numFmtId="167" fontId="46" fillId="31" borderId="40" xfId="0" applyNumberFormat="1" applyFont="1" applyFill="1" applyBorder="1" applyAlignment="1" applyProtection="1">
      <alignment horizontal="left" vertical="center"/>
    </xf>
    <xf numFmtId="0" fontId="9" fillId="9" borderId="5" xfId="6" applyFill="1" applyBorder="1" applyProtection="1"/>
    <xf numFmtId="0" fontId="50" fillId="0" borderId="0" xfId="0" applyFont="1" applyFill="1" applyAlignment="1" applyProtection="1"/>
    <xf numFmtId="0" fontId="23" fillId="22" borderId="39" xfId="0" applyFont="1" applyFill="1" applyBorder="1" applyAlignment="1" applyProtection="1">
      <alignment horizontal="center" vertical="center"/>
    </xf>
    <xf numFmtId="0" fontId="82" fillId="4" borderId="0" xfId="9" applyFont="1" applyFill="1" applyProtection="1"/>
    <xf numFmtId="0" fontId="69" fillId="4" borderId="0" xfId="0" applyFont="1" applyFill="1" applyProtection="1"/>
    <xf numFmtId="0" fontId="69" fillId="0" borderId="0" xfId="0" applyFont="1" applyProtection="1"/>
    <xf numFmtId="0" fontId="0" fillId="4" borderId="0" xfId="0" applyNumberFormat="1" applyFill="1" applyProtection="1"/>
    <xf numFmtId="0" fontId="0" fillId="4" borderId="0" xfId="0" applyFill="1" applyBorder="1" applyProtection="1"/>
    <xf numFmtId="0" fontId="51" fillId="9" borderId="0" xfId="0" applyFont="1" applyFill="1" applyProtection="1"/>
    <xf numFmtId="0" fontId="62" fillId="9" borderId="0" xfId="0" applyFont="1" applyFill="1" applyAlignment="1" applyProtection="1">
      <alignment horizontal="center" vertical="top" wrapText="1"/>
    </xf>
    <xf numFmtId="0" fontId="50" fillId="9" borderId="0" xfId="0" applyFont="1" applyFill="1" applyProtection="1"/>
    <xf numFmtId="0" fontId="86" fillId="9" borderId="0" xfId="0" applyFont="1" applyFill="1" applyProtection="1"/>
    <xf numFmtId="0" fontId="54" fillId="9" borderId="0" xfId="0" applyFont="1" applyFill="1" applyBorder="1" applyAlignment="1" applyProtection="1">
      <alignment horizontal="center" vertical="center" wrapText="1"/>
    </xf>
    <xf numFmtId="0" fontId="54" fillId="9" borderId="54" xfId="0" applyFont="1" applyFill="1" applyBorder="1" applyAlignment="1" applyProtection="1">
      <alignment vertical="center"/>
    </xf>
    <xf numFmtId="0" fontId="54" fillId="9" borderId="95" xfId="0" applyNumberFormat="1" applyFont="1" applyFill="1" applyBorder="1" applyAlignment="1" applyProtection="1">
      <alignment vertical="center"/>
    </xf>
    <xf numFmtId="0" fontId="54" fillId="9" borderId="95" xfId="0" applyFont="1" applyFill="1" applyBorder="1" applyAlignment="1" applyProtection="1">
      <alignment vertical="center"/>
    </xf>
    <xf numFmtId="0" fontId="54" fillId="9" borderId="96" xfId="0" applyFont="1" applyFill="1" applyBorder="1" applyAlignment="1" applyProtection="1">
      <alignment vertical="center"/>
    </xf>
    <xf numFmtId="0" fontId="54" fillId="9" borderId="0" xfId="0" applyFont="1" applyFill="1" applyBorder="1" applyAlignment="1" applyProtection="1">
      <alignment vertical="center"/>
    </xf>
    <xf numFmtId="0" fontId="86" fillId="9" borderId="70" xfId="0" applyFont="1" applyFill="1" applyBorder="1" applyAlignment="1" applyProtection="1">
      <alignment vertical="center"/>
    </xf>
    <xf numFmtId="37" fontId="86" fillId="9" borderId="0" xfId="0" applyNumberFormat="1" applyFont="1" applyFill="1" applyBorder="1" applyAlignment="1" applyProtection="1">
      <alignment horizontal="center" vertical="center"/>
    </xf>
    <xf numFmtId="0" fontId="54" fillId="9" borderId="70" xfId="0" applyFont="1" applyFill="1" applyBorder="1" applyAlignment="1" applyProtection="1">
      <alignment vertical="center"/>
    </xf>
    <xf numFmtId="0" fontId="54" fillId="9" borderId="71" xfId="0" applyFont="1" applyFill="1" applyBorder="1" applyAlignment="1" applyProtection="1">
      <alignment vertical="center"/>
    </xf>
    <xf numFmtId="0" fontId="54" fillId="9" borderId="0" xfId="0" applyFont="1" applyFill="1" applyBorder="1" applyAlignment="1" applyProtection="1">
      <alignment horizontal="left" vertical="center"/>
    </xf>
    <xf numFmtId="0" fontId="54" fillId="9" borderId="0" xfId="0" applyFont="1" applyFill="1" applyBorder="1" applyAlignment="1" applyProtection="1">
      <alignment horizontal="left" vertical="center" wrapText="1"/>
    </xf>
    <xf numFmtId="0" fontId="86" fillId="9" borderId="70" xfId="0" applyNumberFormat="1" applyFont="1" applyFill="1" applyBorder="1" applyAlignment="1" applyProtection="1">
      <alignment vertical="center"/>
    </xf>
    <xf numFmtId="0" fontId="86" fillId="9" borderId="74" xfId="0" applyNumberFormat="1" applyFont="1" applyFill="1" applyBorder="1" applyAlignment="1" applyProtection="1">
      <alignment vertical="center"/>
    </xf>
    <xf numFmtId="1" fontId="99" fillId="9" borderId="0" xfId="0" quotePrefix="1" applyNumberFormat="1" applyFont="1" applyFill="1" applyBorder="1" applyAlignment="1" applyProtection="1">
      <alignment horizontal="center" vertical="center"/>
    </xf>
    <xf numFmtId="0" fontId="50" fillId="9" borderId="0" xfId="0" applyFont="1" applyFill="1" applyBorder="1" applyProtection="1"/>
    <xf numFmtId="0" fontId="86" fillId="9" borderId="0" xfId="0" applyFont="1" applyFill="1" applyBorder="1" applyProtection="1"/>
    <xf numFmtId="0" fontId="89" fillId="9" borderId="0" xfId="0" applyFont="1" applyFill="1" applyProtection="1"/>
    <xf numFmtId="0" fontId="101" fillId="9" borderId="0" xfId="0" applyFont="1" applyFill="1" applyProtection="1"/>
    <xf numFmtId="0" fontId="86" fillId="9" borderId="0" xfId="0" applyFont="1" applyFill="1" applyAlignment="1" applyProtection="1">
      <alignment horizontal="left" vertical="center"/>
    </xf>
    <xf numFmtId="0" fontId="82" fillId="9" borderId="0" xfId="9" applyFont="1" applyFill="1" applyProtection="1"/>
    <xf numFmtId="0" fontId="84" fillId="9" borderId="0" xfId="10" applyFill="1" applyProtection="1"/>
    <xf numFmtId="0" fontId="85" fillId="9" borderId="0" xfId="9" applyFont="1" applyFill="1" applyAlignment="1" applyProtection="1">
      <alignment horizontal="center"/>
    </xf>
    <xf numFmtId="0" fontId="102" fillId="9" borderId="0" xfId="9" applyFont="1" applyFill="1" applyAlignment="1" applyProtection="1">
      <alignment vertical="center"/>
    </xf>
    <xf numFmtId="0" fontId="86" fillId="9" borderId="0" xfId="9" applyFont="1" applyFill="1" applyAlignment="1" applyProtection="1">
      <alignment vertical="center"/>
    </xf>
    <xf numFmtId="0" fontId="95" fillId="9" borderId="0" xfId="9" applyFont="1" applyFill="1" applyAlignment="1" applyProtection="1">
      <alignment horizontal="left" vertical="center"/>
    </xf>
    <xf numFmtId="0" fontId="96" fillId="9" borderId="0" xfId="9" applyFont="1" applyFill="1" applyAlignment="1" applyProtection="1">
      <alignment vertical="center"/>
    </xf>
    <xf numFmtId="2" fontId="97" fillId="9" borderId="0" xfId="9" applyNumberFormat="1" applyFont="1" applyFill="1" applyBorder="1" applyAlignment="1" applyProtection="1">
      <alignment vertical="center"/>
    </xf>
    <xf numFmtId="2" fontId="96" fillId="9" borderId="0" xfId="9" applyNumberFormat="1" applyFont="1" applyFill="1" applyBorder="1" applyAlignment="1" applyProtection="1">
      <alignment vertical="center"/>
    </xf>
    <xf numFmtId="0" fontId="102" fillId="9" borderId="0" xfId="9" applyFont="1" applyFill="1" applyAlignment="1" applyProtection="1">
      <alignment horizontal="left" vertical="center"/>
    </xf>
    <xf numFmtId="0" fontId="54" fillId="9" borderId="0" xfId="9" applyFont="1" applyFill="1" applyAlignment="1" applyProtection="1">
      <alignment horizontal="center" vertical="center"/>
    </xf>
    <xf numFmtId="0" fontId="86" fillId="9" borderId="0" xfId="9" applyFont="1" applyFill="1" applyAlignment="1" applyProtection="1">
      <alignment horizontal="justify"/>
    </xf>
    <xf numFmtId="0" fontId="86" fillId="9" borderId="0" xfId="9" applyFont="1" applyFill="1" applyProtection="1"/>
    <xf numFmtId="0" fontId="86" fillId="9" borderId="0" xfId="9" applyFont="1" applyFill="1" applyAlignment="1" applyProtection="1"/>
    <xf numFmtId="0" fontId="102" fillId="9" borderId="0" xfId="9" applyFont="1" applyFill="1" applyAlignment="1" applyProtection="1"/>
    <xf numFmtId="0" fontId="102" fillId="9" borderId="0" xfId="9" applyFont="1" applyFill="1" applyProtection="1"/>
    <xf numFmtId="0" fontId="88" fillId="9" borderId="0" xfId="9" applyFont="1" applyFill="1" applyAlignment="1" applyProtection="1">
      <alignment vertical="center"/>
    </xf>
    <xf numFmtId="0" fontId="61" fillId="9" borderId="0" xfId="0" applyFont="1" applyFill="1" applyProtection="1"/>
    <xf numFmtId="0" fontId="86" fillId="9" borderId="0" xfId="9" applyFont="1" applyFill="1" applyBorder="1" applyAlignment="1" applyProtection="1">
      <alignment vertical="center"/>
    </xf>
    <xf numFmtId="0" fontId="86" fillId="9" borderId="0" xfId="9" applyFont="1" applyFill="1" applyBorder="1" applyProtection="1"/>
    <xf numFmtId="0" fontId="68" fillId="9" borderId="0" xfId="0" applyFont="1" applyFill="1" applyProtection="1"/>
    <xf numFmtId="0" fontId="86" fillId="9" borderId="0" xfId="9" applyFont="1" applyFill="1" applyAlignment="1" applyProtection="1">
      <alignment horizontal="right"/>
    </xf>
    <xf numFmtId="0" fontId="69" fillId="4" borderId="0" xfId="0" applyFont="1" applyFill="1" applyBorder="1" applyAlignment="1" applyProtection="1">
      <alignment vertical="center" wrapText="1"/>
    </xf>
    <xf numFmtId="0" fontId="53" fillId="4" borderId="0" xfId="0" applyFont="1" applyFill="1" applyBorder="1" applyProtection="1"/>
    <xf numFmtId="0" fontId="69" fillId="4" borderId="0" xfId="0" applyFont="1" applyFill="1" applyBorder="1" applyAlignment="1" applyProtection="1"/>
    <xf numFmtId="0" fontId="81" fillId="4" borderId="0" xfId="0" applyFont="1" applyFill="1" applyProtection="1"/>
    <xf numFmtId="0" fontId="0" fillId="0" borderId="0" xfId="0" applyFill="1" applyAlignment="1" applyProtection="1">
      <alignment vertical="top"/>
    </xf>
    <xf numFmtId="0" fontId="0" fillId="4" borderId="0" xfId="0" applyFill="1" applyAlignment="1" applyProtection="1">
      <alignment vertical="top"/>
    </xf>
    <xf numFmtId="0" fontId="0" fillId="0" borderId="0" xfId="0" applyAlignment="1" applyProtection="1">
      <alignment vertical="top"/>
    </xf>
    <xf numFmtId="0" fontId="72" fillId="4" borderId="0" xfId="0" applyFont="1" applyFill="1" applyBorder="1" applyAlignment="1" applyProtection="1">
      <alignment vertical="center" wrapText="1"/>
    </xf>
    <xf numFmtId="0" fontId="50" fillId="9" borderId="0" xfId="0" applyFont="1" applyFill="1" applyAlignment="1" applyProtection="1">
      <alignment horizontal="center"/>
    </xf>
    <xf numFmtId="0" fontId="49" fillId="9" borderId="0" xfId="0" applyFont="1" applyFill="1" applyAlignment="1" applyProtection="1"/>
    <xf numFmtId="0" fontId="20" fillId="9" borderId="0" xfId="0" applyNumberFormat="1" applyFont="1" applyFill="1" applyBorder="1" applyAlignment="1" applyProtection="1"/>
    <xf numFmtId="168" fontId="20" fillId="9" borderId="0" xfId="0" applyNumberFormat="1" applyFont="1" applyFill="1" applyBorder="1" applyAlignment="1" applyProtection="1"/>
    <xf numFmtId="168" fontId="50" fillId="9" borderId="0" xfId="0" applyNumberFormat="1" applyFont="1" applyFill="1" applyProtection="1"/>
    <xf numFmtId="0" fontId="63" fillId="9" borderId="0" xfId="0" applyFont="1" applyFill="1" applyBorder="1" applyAlignment="1" applyProtection="1">
      <alignment horizontal="center" vertical="center" wrapText="1"/>
    </xf>
    <xf numFmtId="0" fontId="50" fillId="9" borderId="0" xfId="0" applyFont="1" applyFill="1" applyAlignment="1" applyProtection="1">
      <alignment vertical="top"/>
    </xf>
    <xf numFmtId="0" fontId="63" fillId="9" borderId="0" xfId="0" applyFont="1" applyFill="1" applyBorder="1" applyAlignment="1" applyProtection="1">
      <alignment horizontal="center" vertical="top" wrapText="1"/>
    </xf>
    <xf numFmtId="0" fontId="51" fillId="9" borderId="95" xfId="0" applyNumberFormat="1" applyFont="1" applyFill="1" applyBorder="1" applyAlignment="1" applyProtection="1">
      <alignment vertical="center"/>
    </xf>
    <xf numFmtId="0" fontId="51" fillId="9" borderId="0" xfId="0" applyFont="1" applyFill="1" applyBorder="1" applyAlignment="1" applyProtection="1">
      <alignment vertical="center"/>
    </xf>
    <xf numFmtId="0" fontId="50" fillId="9" borderId="70" xfId="0" applyFont="1" applyFill="1" applyBorder="1" applyAlignment="1" applyProtection="1">
      <alignment vertical="center"/>
    </xf>
    <xf numFmtId="37" fontId="50" fillId="9" borderId="0" xfId="0" applyNumberFormat="1" applyFont="1" applyFill="1" applyBorder="1" applyAlignment="1" applyProtection="1">
      <alignment horizontal="center" vertical="center"/>
    </xf>
    <xf numFmtId="0" fontId="51" fillId="9" borderId="70" xfId="0" applyFont="1" applyFill="1" applyBorder="1" applyAlignment="1" applyProtection="1">
      <alignment vertical="center"/>
    </xf>
    <xf numFmtId="0" fontId="51" fillId="9" borderId="0" xfId="0" applyFont="1" applyFill="1" applyBorder="1" applyAlignment="1" applyProtection="1">
      <alignment horizontal="left" vertical="center"/>
    </xf>
    <xf numFmtId="0" fontId="51" fillId="9" borderId="0" xfId="0" applyFont="1" applyFill="1" applyBorder="1" applyAlignment="1" applyProtection="1">
      <alignment horizontal="left" vertical="center" wrapText="1"/>
    </xf>
    <xf numFmtId="1" fontId="19" fillId="9" borderId="0" xfId="0" quotePrefix="1" applyNumberFormat="1" applyFont="1" applyFill="1" applyBorder="1" applyAlignment="1" applyProtection="1">
      <alignment horizontal="center" vertical="center"/>
    </xf>
    <xf numFmtId="0" fontId="51" fillId="9" borderId="0" xfId="0" applyFont="1" applyFill="1" applyBorder="1" applyAlignment="1" applyProtection="1">
      <alignment horizontal="center" vertical="center" wrapText="1"/>
    </xf>
    <xf numFmtId="2" fontId="50" fillId="9" borderId="0" xfId="0" applyNumberFormat="1" applyFont="1" applyFill="1" applyBorder="1" applyAlignment="1" applyProtection="1">
      <alignment horizontal="center"/>
    </xf>
    <xf numFmtId="0" fontId="50" fillId="9" borderId="0" xfId="0" applyFont="1" applyFill="1" applyBorder="1" applyAlignment="1" applyProtection="1">
      <alignment horizontal="left"/>
    </xf>
    <xf numFmtId="168" fontId="50" fillId="9" borderId="84" xfId="0" applyNumberFormat="1" applyFont="1" applyFill="1" applyBorder="1" applyAlignment="1" applyProtection="1"/>
    <xf numFmtId="0" fontId="50" fillId="9" borderId="81" xfId="0" applyFont="1" applyFill="1" applyBorder="1" applyProtection="1"/>
    <xf numFmtId="0" fontId="50" fillId="9" borderId="82" xfId="0" applyFont="1" applyFill="1" applyBorder="1" applyProtection="1"/>
    <xf numFmtId="0" fontId="51" fillId="9" borderId="0" xfId="0" applyFont="1" applyFill="1" applyBorder="1" applyAlignment="1" applyProtection="1">
      <alignment horizontal="center"/>
    </xf>
    <xf numFmtId="169" fontId="51" fillId="9" borderId="0" xfId="0" applyNumberFormat="1" applyFont="1" applyFill="1" applyBorder="1" applyAlignment="1" applyProtection="1">
      <alignment horizontal="center"/>
    </xf>
    <xf numFmtId="0" fontId="43" fillId="9" borderId="0" xfId="0" applyFont="1" applyFill="1" applyProtection="1"/>
    <xf numFmtId="0" fontId="38" fillId="9" borderId="0" xfId="0" applyFont="1" applyFill="1" applyAlignment="1" applyProtection="1">
      <alignment horizontal="center"/>
    </xf>
    <xf numFmtId="0" fontId="38" fillId="9" borderId="0" xfId="0" applyFont="1" applyFill="1" applyAlignment="1" applyProtection="1"/>
    <xf numFmtId="0" fontId="50" fillId="9" borderId="0" xfId="0" applyFont="1" applyFill="1" applyAlignment="1" applyProtection="1">
      <alignment vertical="center"/>
    </xf>
    <xf numFmtId="0" fontId="43" fillId="9" borderId="0" xfId="0" applyFont="1" applyFill="1" applyAlignment="1" applyProtection="1">
      <alignment vertical="center"/>
    </xf>
    <xf numFmtId="0" fontId="43" fillId="9" borderId="0" xfId="0" applyFont="1" applyFill="1" applyAlignment="1" applyProtection="1">
      <alignment horizontal="center" vertical="center"/>
    </xf>
    <xf numFmtId="0" fontId="0" fillId="4" borderId="0" xfId="0" applyFill="1" applyBorder="1" applyAlignment="1" applyProtection="1">
      <alignment vertical="center" wrapText="1"/>
    </xf>
    <xf numFmtId="0" fontId="53" fillId="4" borderId="0" xfId="0" applyFont="1" applyFill="1" applyBorder="1" applyAlignment="1" applyProtection="1">
      <alignment vertical="center" wrapText="1"/>
    </xf>
    <xf numFmtId="0" fontId="0" fillId="0" borderId="0" xfId="0" applyAlignment="1" applyProtection="1">
      <alignment vertical="center" wrapText="1"/>
    </xf>
    <xf numFmtId="0" fontId="0" fillId="4" borderId="0" xfId="0" applyFill="1" applyAlignment="1" applyProtection="1">
      <alignment vertical="center" wrapText="1"/>
    </xf>
    <xf numFmtId="1" fontId="0" fillId="0" borderId="0" xfId="0" applyNumberFormat="1" applyAlignment="1" applyProtection="1">
      <alignment vertical="center" wrapText="1"/>
    </xf>
    <xf numFmtId="0" fontId="0" fillId="9" borderId="0" xfId="0" applyFill="1" applyAlignment="1" applyProtection="1">
      <alignment vertical="center" wrapText="1"/>
    </xf>
    <xf numFmtId="1" fontId="0" fillId="9" borderId="0" xfId="0" applyNumberFormat="1" applyFill="1" applyProtection="1"/>
    <xf numFmtId="0" fontId="0" fillId="9" borderId="0" xfId="0" applyFill="1" applyAlignment="1" applyProtection="1">
      <alignment vertical="top"/>
    </xf>
    <xf numFmtId="0" fontId="0" fillId="4" borderId="0" xfId="0" applyFill="1" applyBorder="1" applyAlignment="1" applyProtection="1"/>
    <xf numFmtId="168" fontId="59" fillId="4" borderId="0" xfId="7" applyNumberFormat="1" applyFont="1" applyFill="1" applyBorder="1" applyAlignment="1" applyProtection="1">
      <alignment vertical="center"/>
    </xf>
    <xf numFmtId="168" fontId="59" fillId="4" borderId="59" xfId="7" applyNumberFormat="1" applyFont="1" applyFill="1" applyBorder="1" applyAlignment="1" applyProtection="1">
      <alignment vertical="center"/>
    </xf>
    <xf numFmtId="169" fontId="5" fillId="0" borderId="23" xfId="0" applyNumberFormat="1" applyFont="1" applyFill="1" applyBorder="1" applyAlignment="1" applyProtection="1">
      <alignment horizontal="center" vertical="center"/>
      <protection locked="0"/>
    </xf>
    <xf numFmtId="169" fontId="5" fillId="0" borderId="26" xfId="0" applyNumberFormat="1" applyFont="1" applyFill="1" applyBorder="1" applyAlignment="1" applyProtection="1">
      <alignment horizontal="center" vertical="center"/>
      <protection locked="0"/>
    </xf>
    <xf numFmtId="169" fontId="5" fillId="0" borderId="24" xfId="0" applyNumberFormat="1" applyFont="1" applyFill="1" applyBorder="1" applyAlignment="1" applyProtection="1">
      <alignment horizontal="center" vertical="center"/>
      <protection locked="0"/>
    </xf>
    <xf numFmtId="0" fontId="43" fillId="9" borderId="0" xfId="0" applyFont="1" applyFill="1" applyAlignment="1" applyProtection="1">
      <alignment horizontal="center"/>
    </xf>
    <xf numFmtId="0" fontId="108" fillId="9" borderId="0" xfId="0" applyNumberFormat="1" applyFont="1" applyFill="1" applyBorder="1" applyAlignment="1" applyProtection="1"/>
    <xf numFmtId="168" fontId="108" fillId="9" borderId="0" xfId="0" applyNumberFormat="1" applyFont="1" applyFill="1" applyBorder="1" applyAlignment="1" applyProtection="1"/>
    <xf numFmtId="168" fontId="43" fillId="9" borderId="0" xfId="0" applyNumberFormat="1" applyFont="1" applyFill="1" applyProtection="1"/>
    <xf numFmtId="0" fontId="51" fillId="9" borderId="81" xfId="0" applyFont="1" applyFill="1" applyBorder="1" applyAlignment="1" applyProtection="1">
      <alignment vertical="top" wrapText="1"/>
    </xf>
    <xf numFmtId="0" fontId="62" fillId="9" borderId="81" xfId="0" applyFont="1" applyFill="1" applyBorder="1" applyAlignment="1" applyProtection="1">
      <alignment vertical="center" wrapText="1"/>
    </xf>
    <xf numFmtId="169" fontId="43" fillId="9" borderId="88" xfId="0" applyNumberFormat="1" applyFont="1" applyFill="1" applyBorder="1" applyAlignment="1" applyProtection="1">
      <alignment horizontal="center"/>
    </xf>
    <xf numFmtId="168" fontId="43" fillId="9" borderId="84" xfId="0" applyNumberFormat="1" applyFont="1" applyFill="1" applyBorder="1" applyAlignment="1" applyProtection="1"/>
    <xf numFmtId="169" fontId="43" fillId="9" borderId="76" xfId="0" applyNumberFormat="1" applyFont="1" applyFill="1" applyBorder="1" applyAlignment="1" applyProtection="1">
      <alignment horizontal="center"/>
    </xf>
    <xf numFmtId="169" fontId="109" fillId="9" borderId="73" xfId="0" applyNumberFormat="1" applyFont="1" applyFill="1" applyBorder="1" applyAlignment="1" applyProtection="1">
      <alignment horizontal="center"/>
    </xf>
    <xf numFmtId="0" fontId="43" fillId="9" borderId="80" xfId="0" applyFont="1" applyFill="1" applyBorder="1" applyProtection="1"/>
    <xf numFmtId="0" fontId="43" fillId="9" borderId="81" xfId="0" applyFont="1" applyFill="1" applyBorder="1" applyProtection="1"/>
    <xf numFmtId="0" fontId="43" fillId="9" borderId="82" xfId="0" applyFont="1" applyFill="1" applyBorder="1" applyProtection="1"/>
    <xf numFmtId="0" fontId="111" fillId="9" borderId="0" xfId="0" applyFont="1" applyFill="1" applyProtection="1"/>
    <xf numFmtId="49" fontId="43" fillId="9" borderId="0" xfId="0" applyNumberFormat="1" applyFont="1" applyFill="1" applyProtection="1"/>
    <xf numFmtId="49" fontId="12" fillId="9" borderId="6" xfId="6" applyNumberFormat="1" applyFont="1" applyFill="1" applyBorder="1" applyAlignment="1" applyProtection="1">
      <alignment horizontal="left" vertical="center"/>
      <protection locked="0"/>
    </xf>
    <xf numFmtId="49" fontId="12" fillId="10" borderId="5" xfId="6" applyNumberFormat="1" applyFont="1" applyFill="1" applyBorder="1" applyAlignment="1" applyProtection="1">
      <alignment horizontal="left" vertical="center"/>
      <protection locked="0"/>
    </xf>
    <xf numFmtId="49" fontId="12" fillId="9" borderId="5" xfId="6" applyNumberFormat="1" applyFont="1" applyFill="1" applyBorder="1" applyAlignment="1" applyProtection="1">
      <alignment horizontal="left" vertical="center"/>
      <protection locked="0"/>
    </xf>
    <xf numFmtId="0" fontId="47" fillId="25" borderId="0" xfId="0" applyFont="1" applyFill="1" applyAlignment="1" applyProtection="1">
      <alignment vertical="center" wrapText="1"/>
    </xf>
    <xf numFmtId="49" fontId="12" fillId="9" borderId="5" xfId="6" applyNumberFormat="1" applyFont="1" applyFill="1" applyBorder="1" applyAlignment="1" applyProtection="1">
      <alignment vertical="center"/>
      <protection locked="0"/>
    </xf>
    <xf numFmtId="49" fontId="12" fillId="10" borderId="5" xfId="6" applyNumberFormat="1" applyFont="1" applyFill="1" applyBorder="1" applyAlignment="1" applyProtection="1">
      <alignment vertical="center"/>
      <protection locked="0"/>
    </xf>
    <xf numFmtId="0" fontId="11" fillId="8" borderId="40" xfId="6" applyFont="1" applyFill="1" applyBorder="1" applyAlignment="1" applyProtection="1">
      <alignment horizontal="center" vertical="center"/>
    </xf>
    <xf numFmtId="0" fontId="11" fillId="8" borderId="5" xfId="6" applyFont="1" applyFill="1" applyBorder="1" applyAlignment="1" applyProtection="1">
      <alignment horizontal="center" vertical="center"/>
    </xf>
    <xf numFmtId="0" fontId="14" fillId="0" borderId="5" xfId="6" applyFont="1" applyFill="1" applyBorder="1" applyProtection="1"/>
    <xf numFmtId="0" fontId="14" fillId="9" borderId="6" xfId="6" applyFont="1" applyFill="1" applyBorder="1" applyProtection="1"/>
    <xf numFmtId="0" fontId="11" fillId="8" borderId="5" xfId="6" applyFont="1" applyFill="1" applyBorder="1" applyAlignment="1" applyProtection="1">
      <alignment horizontal="center" vertical="center"/>
      <protection locked="0"/>
    </xf>
    <xf numFmtId="49" fontId="11" fillId="8" borderId="5" xfId="6" applyNumberFormat="1" applyFont="1" applyFill="1" applyBorder="1" applyAlignment="1" applyProtection="1">
      <alignment horizontal="center" vertical="center"/>
      <protection locked="0"/>
    </xf>
    <xf numFmtId="49" fontId="12" fillId="10" borderId="3" xfId="6" applyNumberFormat="1" applyFont="1" applyFill="1" applyBorder="1" applyAlignment="1" applyProtection="1">
      <alignment vertical="center"/>
      <protection locked="0"/>
    </xf>
    <xf numFmtId="0" fontId="11" fillId="8" borderId="40" xfId="6" applyFont="1" applyFill="1" applyBorder="1" applyAlignment="1" applyProtection="1">
      <alignment horizontal="center" vertical="center"/>
      <protection locked="0"/>
    </xf>
    <xf numFmtId="1" fontId="41" fillId="6" borderId="40" xfId="0" applyNumberFormat="1" applyFont="1" applyFill="1" applyBorder="1" applyAlignment="1" applyProtection="1">
      <alignment horizontal="center" vertical="center" wrapText="1"/>
    </xf>
    <xf numFmtId="49" fontId="41" fillId="6" borderId="40" xfId="0" applyNumberFormat="1" applyFont="1" applyFill="1" applyBorder="1" applyAlignment="1" applyProtection="1">
      <alignment horizontal="center" vertical="center" wrapText="1"/>
    </xf>
    <xf numFmtId="49" fontId="42" fillId="6" borderId="40" xfId="0" applyNumberFormat="1" applyFont="1" applyFill="1" applyBorder="1" applyAlignment="1" applyProtection="1">
      <alignment horizontal="left" vertical="center" wrapText="1"/>
    </xf>
    <xf numFmtId="0" fontId="51" fillId="9" borderId="54" xfId="0" applyNumberFormat="1" applyFont="1" applyFill="1" applyBorder="1" applyAlignment="1" applyProtection="1">
      <alignment horizontal="center" vertical="center"/>
    </xf>
    <xf numFmtId="0" fontId="50" fillId="9" borderId="72" xfId="0" applyFont="1" applyFill="1" applyBorder="1" applyAlignment="1" applyProtection="1">
      <alignment horizontal="center"/>
    </xf>
    <xf numFmtId="0" fontId="50" fillId="9" borderId="52" xfId="0" applyFont="1" applyFill="1" applyBorder="1" applyAlignment="1" applyProtection="1">
      <alignment horizontal="center" vertical="center" wrapText="1"/>
    </xf>
    <xf numFmtId="37" fontId="50" fillId="9" borderId="40" xfId="0" applyNumberFormat="1" applyFont="1" applyFill="1" applyBorder="1" applyAlignment="1" applyProtection="1">
      <alignment horizontal="center" vertical="center"/>
    </xf>
    <xf numFmtId="37" fontId="50" fillId="9" borderId="53" xfId="0" applyNumberFormat="1" applyFont="1" applyFill="1" applyBorder="1" applyAlignment="1" applyProtection="1">
      <alignment horizontal="center" vertical="center"/>
    </xf>
    <xf numFmtId="0" fontId="51" fillId="9" borderId="40" xfId="0" applyFont="1" applyFill="1" applyBorder="1" applyAlignment="1" applyProtection="1">
      <alignment vertical="center"/>
    </xf>
    <xf numFmtId="0" fontId="51" fillId="9" borderId="53" xfId="0" applyFont="1" applyFill="1" applyBorder="1" applyAlignment="1" applyProtection="1">
      <alignment vertical="center"/>
    </xf>
    <xf numFmtId="0" fontId="50" fillId="9" borderId="120" xfId="0" applyFont="1" applyFill="1" applyBorder="1" applyAlignment="1" applyProtection="1">
      <alignment horizontal="center" vertical="center" wrapText="1"/>
    </xf>
    <xf numFmtId="0" fontId="50" fillId="9" borderId="121" xfId="0" applyFont="1" applyFill="1" applyBorder="1" applyAlignment="1" applyProtection="1">
      <alignment horizontal="center" vertical="center" wrapText="1"/>
    </xf>
    <xf numFmtId="0" fontId="50" fillId="9" borderId="122" xfId="0" applyFont="1" applyFill="1" applyBorder="1" applyAlignment="1" applyProtection="1">
      <alignment horizontal="center" vertical="center" wrapText="1"/>
    </xf>
    <xf numFmtId="37" fontId="50" fillId="9" borderId="118" xfId="0" applyNumberFormat="1" applyFont="1" applyFill="1" applyBorder="1" applyAlignment="1" applyProtection="1">
      <alignment horizontal="center" vertical="center"/>
    </xf>
    <xf numFmtId="37" fontId="50" fillId="9" borderId="119" xfId="0" applyNumberFormat="1" applyFont="1" applyFill="1" applyBorder="1" applyAlignment="1" applyProtection="1">
      <alignment horizontal="center" vertical="center"/>
    </xf>
    <xf numFmtId="1" fontId="19" fillId="9" borderId="124" xfId="0" quotePrefix="1" applyNumberFormat="1" applyFont="1" applyFill="1" applyBorder="1" applyAlignment="1" applyProtection="1">
      <alignment horizontal="center" vertical="center"/>
    </xf>
    <xf numFmtId="1" fontId="19" fillId="9" borderId="125" xfId="0" quotePrefix="1" applyNumberFormat="1" applyFont="1" applyFill="1" applyBorder="1" applyAlignment="1" applyProtection="1">
      <alignment horizontal="center" vertical="center"/>
    </xf>
    <xf numFmtId="0" fontId="51" fillId="9" borderId="126" xfId="0" applyFont="1" applyFill="1" applyBorder="1" applyAlignment="1" applyProtection="1">
      <alignment wrapText="1"/>
    </xf>
    <xf numFmtId="0" fontId="51" fillId="9" borderId="128" xfId="0" applyFont="1" applyFill="1" applyBorder="1" applyAlignment="1" applyProtection="1">
      <alignment vertical="top" wrapText="1"/>
    </xf>
    <xf numFmtId="0" fontId="50" fillId="9" borderId="41" xfId="0" applyFont="1" applyFill="1" applyBorder="1" applyAlignment="1" applyProtection="1">
      <alignment vertical="center"/>
    </xf>
    <xf numFmtId="0" fontId="50" fillId="9" borderId="43" xfId="0" applyFont="1" applyFill="1" applyBorder="1" applyAlignment="1" applyProtection="1">
      <alignment vertical="center"/>
    </xf>
    <xf numFmtId="0" fontId="51" fillId="9" borderId="43" xfId="0" applyFont="1" applyFill="1" applyBorder="1" applyAlignment="1" applyProtection="1">
      <alignment vertical="center"/>
    </xf>
    <xf numFmtId="0" fontId="50" fillId="9" borderId="72" xfId="0" applyNumberFormat="1" applyFont="1" applyFill="1" applyBorder="1" applyAlignment="1" applyProtection="1">
      <alignment horizontal="center"/>
    </xf>
    <xf numFmtId="37" fontId="86" fillId="9" borderId="71" xfId="0" applyNumberFormat="1" applyFont="1" applyFill="1" applyBorder="1" applyAlignment="1" applyProtection="1">
      <alignment horizontal="center" vertical="center"/>
    </xf>
    <xf numFmtId="37" fontId="86" fillId="9" borderId="40" xfId="0" applyNumberFormat="1" applyFont="1" applyFill="1" applyBorder="1" applyAlignment="1" applyProtection="1">
      <alignment horizontal="center" vertical="center"/>
    </xf>
    <xf numFmtId="37" fontId="86" fillId="9" borderId="75" xfId="0" applyNumberFormat="1" applyFont="1" applyFill="1" applyBorder="1" applyAlignment="1" applyProtection="1">
      <alignment horizontal="center" vertical="center"/>
    </xf>
    <xf numFmtId="1" fontId="99" fillId="9" borderId="68" xfId="0" quotePrefix="1" applyNumberFormat="1" applyFont="1" applyFill="1" applyBorder="1" applyAlignment="1" applyProtection="1">
      <alignment horizontal="center" vertical="center"/>
    </xf>
    <xf numFmtId="37" fontId="86" fillId="9" borderId="118" xfId="0" applyNumberFormat="1" applyFont="1" applyFill="1" applyBorder="1" applyAlignment="1" applyProtection="1">
      <alignment horizontal="center" vertical="center"/>
    </xf>
    <xf numFmtId="1" fontId="99" fillId="9" borderId="124" xfId="0" quotePrefix="1" applyNumberFormat="1" applyFont="1" applyFill="1" applyBorder="1" applyAlignment="1" applyProtection="1">
      <alignment horizontal="center" vertical="center"/>
    </xf>
    <xf numFmtId="49" fontId="86" fillId="9" borderId="52" xfId="0" applyNumberFormat="1" applyFont="1" applyFill="1" applyBorder="1" applyAlignment="1" applyProtection="1">
      <alignment horizontal="center" vertical="center" wrapText="1"/>
    </xf>
    <xf numFmtId="49" fontId="86" fillId="9" borderId="72" xfId="0" applyNumberFormat="1" applyFont="1" applyFill="1" applyBorder="1" applyAlignment="1" applyProtection="1">
      <alignment horizontal="left" vertical="center"/>
    </xf>
    <xf numFmtId="49" fontId="86" fillId="9" borderId="120" xfId="0" applyNumberFormat="1" applyFont="1" applyFill="1" applyBorder="1" applyAlignment="1" applyProtection="1">
      <alignment horizontal="center" vertical="center" wrapText="1"/>
    </xf>
    <xf numFmtId="49" fontId="86" fillId="9" borderId="130" xfId="0" applyNumberFormat="1" applyFont="1" applyFill="1" applyBorder="1" applyAlignment="1" applyProtection="1">
      <alignment horizontal="center" vertical="center" wrapText="1"/>
    </xf>
    <xf numFmtId="49" fontId="86" fillId="9" borderId="121" xfId="0" applyNumberFormat="1" applyFont="1" applyFill="1" applyBorder="1" applyAlignment="1" applyProtection="1">
      <alignment horizontal="center" vertical="center" wrapText="1"/>
    </xf>
    <xf numFmtId="49" fontId="86" fillId="9" borderId="72" xfId="0" applyNumberFormat="1" applyFont="1" applyFill="1" applyBorder="1" applyAlignment="1" applyProtection="1">
      <alignment vertical="center"/>
    </xf>
    <xf numFmtId="49" fontId="86" fillId="9" borderId="120" xfId="0" applyNumberFormat="1" applyFont="1" applyFill="1" applyBorder="1" applyAlignment="1" applyProtection="1">
      <alignment horizontal="center" vertical="center"/>
    </xf>
    <xf numFmtId="49" fontId="86" fillId="9" borderId="117" xfId="0" applyNumberFormat="1" applyFont="1" applyFill="1" applyBorder="1" applyAlignment="1" applyProtection="1">
      <alignment horizontal="center" vertical="center" wrapText="1"/>
    </xf>
    <xf numFmtId="0" fontId="51" fillId="9" borderId="70" xfId="0" applyFont="1" applyFill="1" applyBorder="1" applyAlignment="1" applyProtection="1">
      <alignment vertical="center" wrapText="1"/>
    </xf>
    <xf numFmtId="0" fontId="51" fillId="9" borderId="71" xfId="0" applyFont="1" applyFill="1" applyBorder="1" applyAlignment="1" applyProtection="1">
      <alignment vertical="center" wrapText="1"/>
    </xf>
    <xf numFmtId="0" fontId="51" fillId="9" borderId="96" xfId="0" applyFont="1" applyFill="1" applyBorder="1" applyAlignment="1" applyProtection="1">
      <alignment vertical="center"/>
    </xf>
    <xf numFmtId="0" fontId="51" fillId="9" borderId="95" xfId="0" applyFont="1" applyFill="1" applyBorder="1" applyAlignment="1" applyProtection="1">
      <alignment vertical="center"/>
    </xf>
    <xf numFmtId="0" fontId="51" fillId="9" borderId="71" xfId="0" applyFont="1" applyFill="1" applyBorder="1" applyAlignment="1" applyProtection="1">
      <alignment vertical="center"/>
    </xf>
    <xf numFmtId="169" fontId="50" fillId="9" borderId="44" xfId="0" applyNumberFormat="1" applyFont="1" applyFill="1" applyBorder="1" applyAlignment="1" applyProtection="1">
      <alignment horizontal="center"/>
    </xf>
    <xf numFmtId="169" fontId="50" fillId="9" borderId="118" xfId="0" applyNumberFormat="1" applyFont="1" applyFill="1" applyBorder="1" applyAlignment="1" applyProtection="1">
      <alignment horizontal="center"/>
    </xf>
    <xf numFmtId="169" fontId="51" fillId="9" borderId="141" xfId="0" applyNumberFormat="1" applyFont="1" applyFill="1" applyBorder="1" applyAlignment="1" applyProtection="1">
      <alignment horizontal="center"/>
    </xf>
    <xf numFmtId="1" fontId="34" fillId="5" borderId="40" xfId="0" applyNumberFormat="1" applyFont="1" applyFill="1" applyBorder="1" applyAlignment="1" applyProtection="1">
      <alignment horizontal="center" vertical="center"/>
    </xf>
    <xf numFmtId="0" fontId="39" fillId="6" borderId="44" xfId="0" applyFont="1" applyFill="1" applyBorder="1" applyAlignment="1" applyProtection="1">
      <alignment horizontal="center" vertical="center" wrapText="1"/>
    </xf>
    <xf numFmtId="0" fontId="32" fillId="22" borderId="40" xfId="0" applyFont="1" applyFill="1" applyBorder="1" applyAlignment="1" applyProtection="1">
      <alignment horizontal="center" vertical="center"/>
    </xf>
    <xf numFmtId="0" fontId="26" fillId="4" borderId="0" xfId="0" applyFont="1" applyFill="1" applyAlignment="1" applyProtection="1">
      <alignment horizontal="center"/>
    </xf>
    <xf numFmtId="0" fontId="26" fillId="4" borderId="0" xfId="0" applyFont="1" applyFill="1" applyAlignment="1" applyProtection="1">
      <alignment horizontal="center" vertical="center"/>
    </xf>
    <xf numFmtId="0" fontId="75" fillId="9" borderId="0" xfId="0" applyFont="1" applyFill="1" applyAlignment="1" applyProtection="1">
      <alignment horizontal="center" vertical="top"/>
    </xf>
    <xf numFmtId="0" fontId="74" fillId="9" borderId="0" xfId="0" applyFont="1" applyFill="1" applyAlignment="1" applyProtection="1">
      <alignment horizontal="center" vertical="top"/>
    </xf>
    <xf numFmtId="0" fontId="76" fillId="9" borderId="0" xfId="0" applyFont="1" applyFill="1" applyAlignment="1" applyProtection="1">
      <alignment horizontal="center" vertical="top"/>
    </xf>
    <xf numFmtId="0" fontId="52" fillId="9" borderId="0" xfId="0" applyFont="1" applyFill="1" applyAlignment="1" applyProtection="1">
      <alignment horizontal="center" vertical="top" wrapText="1"/>
    </xf>
    <xf numFmtId="0" fontId="18" fillId="9" borderId="0" xfId="0" quotePrefix="1" applyNumberFormat="1" applyFont="1" applyFill="1" applyBorder="1" applyAlignment="1" applyProtection="1">
      <alignment horizontal="left"/>
    </xf>
    <xf numFmtId="0" fontId="20" fillId="9" borderId="0" xfId="0" quotePrefix="1" applyNumberFormat="1" applyFont="1" applyFill="1" applyBorder="1" applyAlignment="1" applyProtection="1">
      <alignment horizontal="left" vertical="top"/>
    </xf>
    <xf numFmtId="0" fontId="20" fillId="9" borderId="0" xfId="0" quotePrefix="1" applyNumberFormat="1" applyFont="1" applyFill="1" applyBorder="1" applyAlignment="1" applyProtection="1">
      <alignment horizontal="left"/>
    </xf>
    <xf numFmtId="0" fontId="49" fillId="9" borderId="0" xfId="0" applyFont="1" applyFill="1" applyAlignment="1" applyProtection="1">
      <alignment horizontal="center"/>
    </xf>
    <xf numFmtId="0" fontId="11" fillId="9" borderId="0" xfId="0" quotePrefix="1" applyNumberFormat="1" applyFont="1" applyFill="1" applyBorder="1" applyAlignment="1" applyProtection="1">
      <alignment horizontal="left"/>
    </xf>
    <xf numFmtId="0" fontId="108" fillId="9" borderId="0" xfId="0" quotePrefix="1" applyNumberFormat="1" applyFont="1" applyFill="1" applyBorder="1" applyAlignment="1" applyProtection="1">
      <alignment horizontal="left" vertical="center"/>
    </xf>
    <xf numFmtId="0" fontId="108" fillId="9" borderId="0" xfId="0" quotePrefix="1" applyNumberFormat="1" applyFont="1" applyFill="1" applyBorder="1" applyAlignment="1" applyProtection="1">
      <alignment horizontal="left"/>
    </xf>
    <xf numFmtId="0" fontId="108" fillId="9" borderId="0" xfId="0" quotePrefix="1" applyNumberFormat="1" applyFont="1" applyFill="1" applyBorder="1" applyAlignment="1" applyProtection="1">
      <alignment horizontal="left" vertical="top"/>
    </xf>
    <xf numFmtId="0" fontId="16" fillId="9" borderId="0" xfId="0" quotePrefix="1" applyNumberFormat="1" applyFont="1" applyFill="1" applyBorder="1" applyAlignment="1" applyProtection="1">
      <alignment horizontal="left"/>
    </xf>
    <xf numFmtId="0" fontId="76" fillId="9" borderId="0" xfId="9" applyFont="1" applyFill="1" applyAlignment="1" applyProtection="1">
      <alignment horizontal="center" vertical="center"/>
    </xf>
    <xf numFmtId="0" fontId="86" fillId="9" borderId="0" xfId="9" applyFont="1" applyFill="1" applyAlignment="1" applyProtection="1">
      <alignment horizontal="justify" vertical="top"/>
    </xf>
    <xf numFmtId="0" fontId="81" fillId="4" borderId="0" xfId="0" applyFont="1" applyFill="1" applyAlignment="1" applyProtection="1">
      <alignment horizontal="center" vertical="center"/>
    </xf>
    <xf numFmtId="0" fontId="5"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xf>
    <xf numFmtId="0" fontId="5" fillId="30" borderId="0" xfId="0" applyFont="1" applyFill="1" applyAlignment="1" applyProtection="1">
      <alignment horizontal="center" vertical="center"/>
    </xf>
    <xf numFmtId="0" fontId="4" fillId="30" borderId="0" xfId="0" applyFont="1" applyFill="1" applyAlignment="1" applyProtection="1">
      <alignment horizontal="center" vertical="center"/>
    </xf>
    <xf numFmtId="0" fontId="4" fillId="30" borderId="0" xfId="0" applyFont="1" applyFill="1" applyBorder="1" applyAlignment="1" applyProtection="1">
      <alignment horizontal="center" vertical="center"/>
    </xf>
    <xf numFmtId="0" fontId="6" fillId="5" borderId="2" xfId="0" applyFont="1" applyFill="1" applyBorder="1" applyAlignment="1" applyProtection="1">
      <alignment horizontal="center" vertical="center" wrapText="1"/>
    </xf>
    <xf numFmtId="0" fontId="6" fillId="30" borderId="0" xfId="0" applyFont="1" applyFill="1" applyBorder="1" applyAlignment="1" applyProtection="1">
      <alignment horizontal="center" vertical="center" wrapText="1"/>
    </xf>
    <xf numFmtId="0" fontId="7" fillId="6" borderId="2" xfId="0" applyFont="1" applyFill="1" applyBorder="1" applyAlignment="1" applyProtection="1">
      <alignment horizontal="center" vertical="center"/>
    </xf>
    <xf numFmtId="0" fontId="7" fillId="30" borderId="0" xfId="0" applyFont="1" applyFill="1" applyBorder="1" applyAlignment="1" applyProtection="1">
      <alignment horizontal="center" vertical="center"/>
    </xf>
    <xf numFmtId="0" fontId="8" fillId="0" borderId="2" xfId="0" applyFont="1" applyFill="1" applyBorder="1" applyAlignment="1" applyProtection="1">
      <alignment horizontal="center" vertical="center"/>
    </xf>
    <xf numFmtId="0" fontId="9" fillId="30" borderId="0" xfId="5" applyFill="1" applyBorder="1" applyProtection="1"/>
    <xf numFmtId="0" fontId="5" fillId="0" borderId="2" xfId="0" applyFont="1" applyFill="1" applyBorder="1" applyAlignment="1" applyProtection="1">
      <alignment horizontal="center" vertical="center"/>
    </xf>
    <xf numFmtId="0" fontId="5" fillId="30" borderId="8" xfId="0" applyFont="1" applyFill="1" applyBorder="1" applyAlignment="1" applyProtection="1">
      <alignment horizontal="center" vertical="center"/>
    </xf>
    <xf numFmtId="0" fontId="5" fillId="30" borderId="8" xfId="0" applyFont="1" applyFill="1" applyBorder="1" applyAlignment="1" applyProtection="1">
      <alignment vertical="center"/>
    </xf>
    <xf numFmtId="0" fontId="5" fillId="0" borderId="0" xfId="0" applyFont="1" applyAlignment="1" applyProtection="1">
      <alignment horizontal="center" vertical="center"/>
    </xf>
    <xf numFmtId="169" fontId="43" fillId="30" borderId="0" xfId="0" applyNumberFormat="1" applyFont="1" applyFill="1" applyBorder="1" applyAlignment="1" applyProtection="1">
      <alignment horizontal="center" vertical="center" wrapText="1"/>
    </xf>
    <xf numFmtId="169" fontId="23" fillId="30" borderId="0" xfId="0" applyNumberFormat="1" applyFont="1" applyFill="1" applyBorder="1" applyAlignment="1" applyProtection="1">
      <alignment horizontal="center" vertical="center" wrapText="1"/>
    </xf>
    <xf numFmtId="169" fontId="0" fillId="30" borderId="0" xfId="0" applyNumberFormat="1" applyFont="1" applyFill="1" applyBorder="1" applyAlignment="1" applyProtection="1">
      <alignment horizontal="center"/>
    </xf>
    <xf numFmtId="0" fontId="0" fillId="4" borderId="0" xfId="0" applyFill="1" applyProtection="1">
      <protection locked="0"/>
    </xf>
    <xf numFmtId="49" fontId="13" fillId="10" borderId="142" xfId="4" applyNumberFormat="1" applyFont="1" applyFill="1" applyBorder="1" applyAlignment="1" applyProtection="1">
      <alignment horizontal="left"/>
      <protection locked="0"/>
    </xf>
    <xf numFmtId="0" fontId="26" fillId="4" borderId="0" xfId="0" applyFont="1" applyFill="1" applyAlignment="1" applyProtection="1"/>
    <xf numFmtId="0" fontId="26" fillId="25" borderId="143" xfId="0" applyFont="1" applyFill="1" applyBorder="1" applyAlignment="1" applyProtection="1"/>
    <xf numFmtId="0" fontId="36" fillId="4" borderId="0" xfId="0" applyFont="1" applyFill="1" applyAlignment="1" applyProtection="1"/>
    <xf numFmtId="0" fontId="37" fillId="4" borderId="0" xfId="0" applyFont="1" applyFill="1" applyAlignment="1" applyProtection="1"/>
    <xf numFmtId="0" fontId="4" fillId="4" borderId="0" xfId="0" applyFont="1" applyFill="1" applyAlignment="1" applyProtection="1">
      <alignment vertical="center"/>
    </xf>
    <xf numFmtId="0" fontId="4" fillId="4" borderId="1" xfId="0" applyFont="1" applyFill="1" applyBorder="1" applyAlignment="1" applyProtection="1">
      <alignment vertical="center"/>
    </xf>
    <xf numFmtId="0" fontId="120" fillId="10" borderId="143" xfId="0" applyFont="1" applyFill="1" applyBorder="1" applyAlignment="1" applyProtection="1">
      <alignment vertical="center"/>
    </xf>
    <xf numFmtId="0" fontId="120" fillId="10" borderId="144" xfId="0" applyFont="1" applyFill="1" applyBorder="1" applyAlignment="1" applyProtection="1">
      <alignment vertical="center"/>
    </xf>
    <xf numFmtId="2" fontId="5" fillId="30" borderId="0" xfId="2" applyNumberFormat="1" applyFont="1" applyFill="1" applyBorder="1" applyAlignment="1" applyProtection="1">
      <alignment horizontal="center" vertical="center"/>
    </xf>
    <xf numFmtId="0" fontId="5" fillId="4" borderId="0" xfId="0" applyFont="1" applyFill="1" applyBorder="1" applyAlignment="1" applyProtection="1">
      <alignment vertical="center"/>
      <protection locked="0"/>
    </xf>
    <xf numFmtId="37" fontId="5" fillId="28" borderId="40" xfId="0" applyNumberFormat="1" applyFont="1" applyFill="1" applyBorder="1" applyAlignment="1" applyProtection="1">
      <alignment horizontal="center" vertical="center" wrapText="1"/>
    </xf>
    <xf numFmtId="37" fontId="48" fillId="28" borderId="40" xfId="0" applyNumberFormat="1" applyFont="1" applyFill="1" applyBorder="1" applyAlignment="1" applyProtection="1">
      <alignment horizontal="left" vertical="center" wrapText="1"/>
    </xf>
    <xf numFmtId="37" fontId="5" fillId="28" borderId="28" xfId="0" applyNumberFormat="1" applyFont="1" applyFill="1" applyBorder="1" applyAlignment="1" applyProtection="1">
      <alignment horizontal="center" vertical="center"/>
    </xf>
    <xf numFmtId="37" fontId="6" fillId="28" borderId="49" xfId="0" applyNumberFormat="1" applyFont="1" applyFill="1" applyBorder="1" applyAlignment="1" applyProtection="1">
      <alignment horizontal="center" vertical="center"/>
    </xf>
    <xf numFmtId="0" fontId="0" fillId="4" borderId="0" xfId="0" applyFill="1" applyAlignment="1" applyProtection="1">
      <alignment vertical="center"/>
      <protection locked="0"/>
    </xf>
    <xf numFmtId="0" fontId="0" fillId="4" borderId="0" xfId="0" applyFill="1" applyAlignment="1" applyProtection="1"/>
    <xf numFmtId="1" fontId="59" fillId="26" borderId="112" xfId="7" applyNumberFormat="1" applyFont="1" applyFill="1" applyBorder="1" applyAlignment="1" applyProtection="1">
      <alignment horizontal="center" vertical="center"/>
      <protection locked="0"/>
    </xf>
    <xf numFmtId="0" fontId="91" fillId="4" borderId="0" xfId="0" applyFont="1" applyFill="1" applyBorder="1" applyAlignment="1" applyProtection="1">
      <alignment vertical="center"/>
    </xf>
    <xf numFmtId="0" fontId="60" fillId="9" borderId="0" xfId="0" applyFont="1" applyFill="1" applyBorder="1" applyAlignment="1" applyProtection="1">
      <alignment vertical="center"/>
    </xf>
    <xf numFmtId="0" fontId="58" fillId="21" borderId="42" xfId="0" applyFont="1" applyFill="1" applyBorder="1" applyAlignment="1" applyProtection="1">
      <alignment vertical="center"/>
    </xf>
    <xf numFmtId="0" fontId="121" fillId="4" borderId="0" xfId="0" applyFont="1" applyFill="1" applyProtection="1"/>
    <xf numFmtId="0" fontId="0" fillId="4" borderId="58" xfId="0" applyFill="1" applyBorder="1" applyProtection="1"/>
    <xf numFmtId="0" fontId="0" fillId="4" borderId="86" xfId="0" applyFill="1" applyBorder="1" applyProtection="1"/>
    <xf numFmtId="0" fontId="46" fillId="4" borderId="86" xfId="7" applyFont="1" applyFill="1" applyBorder="1" applyProtection="1"/>
    <xf numFmtId="0" fontId="0" fillId="4" borderId="87" xfId="0" applyFill="1" applyBorder="1" applyProtection="1"/>
    <xf numFmtId="1" fontId="59" fillId="26" borderId="149" xfId="7" applyNumberFormat="1" applyFont="1" applyFill="1" applyBorder="1" applyAlignment="1" applyProtection="1">
      <alignment horizontal="center" vertical="center"/>
    </xf>
    <xf numFmtId="0" fontId="57" fillId="4" borderId="150" xfId="0" applyFont="1" applyFill="1" applyBorder="1" applyProtection="1"/>
    <xf numFmtId="0" fontId="58" fillId="4" borderId="150" xfId="0" applyFont="1" applyFill="1" applyBorder="1" applyAlignment="1" applyProtection="1">
      <alignment vertical="center"/>
    </xf>
    <xf numFmtId="168" fontId="59" fillId="4" borderId="150" xfId="7" applyNumberFormat="1" applyFont="1" applyFill="1" applyBorder="1" applyAlignment="1" applyProtection="1">
      <alignment vertical="center"/>
    </xf>
    <xf numFmtId="0" fontId="104" fillId="4" borderId="0" xfId="0" applyFont="1" applyFill="1" applyBorder="1" applyAlignment="1" applyProtection="1"/>
    <xf numFmtId="0" fontId="104" fillId="4" borderId="0" xfId="0" applyFont="1" applyFill="1" applyProtection="1"/>
    <xf numFmtId="0" fontId="0" fillId="4" borderId="61" xfId="0" applyFill="1" applyBorder="1" applyProtection="1"/>
    <xf numFmtId="0" fontId="57" fillId="4" borderId="86" xfId="0" applyFont="1" applyFill="1" applyBorder="1" applyProtection="1"/>
    <xf numFmtId="0" fontId="55" fillId="6" borderId="0" xfId="7" applyFont="1" applyFill="1" applyBorder="1" applyAlignment="1" applyProtection="1">
      <alignment horizontal="center" vertical="center"/>
    </xf>
    <xf numFmtId="0" fontId="58" fillId="21" borderId="0" xfId="0" applyFont="1" applyFill="1" applyBorder="1" applyAlignment="1" applyProtection="1">
      <alignment horizontal="center" vertical="center"/>
    </xf>
    <xf numFmtId="0" fontId="0" fillId="4" borderId="62" xfId="0" applyFill="1" applyBorder="1" applyProtection="1"/>
    <xf numFmtId="0" fontId="58" fillId="21" borderId="154" xfId="0" applyFont="1" applyFill="1" applyBorder="1" applyAlignment="1" applyProtection="1">
      <alignment horizontal="center" vertical="center"/>
    </xf>
    <xf numFmtId="0" fontId="60" fillId="9" borderId="155" xfId="0" applyFont="1" applyFill="1" applyBorder="1" applyAlignment="1" applyProtection="1">
      <alignment vertical="center"/>
    </xf>
    <xf numFmtId="0" fontId="3" fillId="2" borderId="0" xfId="3" applyProtection="1"/>
    <xf numFmtId="0" fontId="9" fillId="12" borderId="0" xfId="6" applyFill="1" applyAlignment="1" applyProtection="1"/>
    <xf numFmtId="0" fontId="9" fillId="0" borderId="0" xfId="6" applyProtection="1"/>
    <xf numFmtId="0" fontId="9" fillId="9" borderId="9" xfId="6" applyFill="1" applyBorder="1" applyProtection="1"/>
    <xf numFmtId="0" fontId="9" fillId="9" borderId="10" xfId="6" applyFill="1" applyBorder="1" applyProtection="1"/>
    <xf numFmtId="0" fontId="18" fillId="15" borderId="19" xfId="6" applyFont="1" applyFill="1" applyBorder="1" applyProtection="1"/>
    <xf numFmtId="0" fontId="18" fillId="15" borderId="18" xfId="6" applyFont="1" applyFill="1" applyBorder="1" applyProtection="1"/>
    <xf numFmtId="0" fontId="18" fillId="15" borderId="16" xfId="6" applyFont="1" applyFill="1" applyBorder="1" applyProtection="1"/>
    <xf numFmtId="0" fontId="19" fillId="13" borderId="14" xfId="6" applyFont="1" applyFill="1" applyBorder="1" applyAlignment="1" applyProtection="1">
      <alignment horizontal="center" vertical="center" wrapText="1"/>
    </xf>
    <xf numFmtId="0" fontId="19" fillId="13" borderId="15" xfId="6" applyFont="1" applyFill="1" applyBorder="1" applyAlignment="1" applyProtection="1">
      <alignment horizontal="center" vertical="center" wrapText="1"/>
    </xf>
    <xf numFmtId="2" fontId="20" fillId="27" borderId="23" xfId="6" applyNumberFormat="1" applyFont="1" applyFill="1" applyBorder="1" applyAlignment="1" applyProtection="1">
      <alignment horizontal="center" vertical="center"/>
    </xf>
    <xf numFmtId="0" fontId="3" fillId="2" borderId="0" xfId="3" applyAlignment="1" applyProtection="1">
      <alignment horizontal="center" vertical="center"/>
    </xf>
    <xf numFmtId="0" fontId="64" fillId="2" borderId="0" xfId="3" applyFont="1" applyAlignment="1" applyProtection="1">
      <alignment horizontal="center" vertical="center"/>
    </xf>
    <xf numFmtId="0" fontId="9" fillId="0" borderId="0" xfId="6" applyFill="1" applyProtection="1"/>
    <xf numFmtId="0" fontId="9" fillId="0" borderId="0" xfId="6" applyAlignment="1" applyProtection="1">
      <alignment horizontal="center" vertical="center"/>
    </xf>
    <xf numFmtId="0" fontId="9" fillId="14" borderId="0" xfId="6" applyFill="1" applyProtection="1"/>
    <xf numFmtId="0" fontId="9" fillId="12" borderId="0" xfId="6" applyFill="1" applyAlignment="1" applyProtection="1">
      <protection locked="0"/>
    </xf>
    <xf numFmtId="0" fontId="49" fillId="9" borderId="0" xfId="0" applyFont="1" applyFill="1" applyAlignment="1" applyProtection="1">
      <alignment horizontal="center" vertical="center"/>
    </xf>
    <xf numFmtId="0" fontId="75" fillId="9" borderId="0" xfId="0" applyFont="1" applyFill="1" applyAlignment="1" applyProtection="1">
      <alignment horizontal="center" vertical="top"/>
    </xf>
    <xf numFmtId="0" fontId="74" fillId="9" borderId="0" xfId="0" applyFont="1" applyFill="1" applyAlignment="1" applyProtection="1">
      <alignment horizontal="center" vertical="top"/>
    </xf>
    <xf numFmtId="0" fontId="76" fillId="9" borderId="0" xfId="0" applyFont="1" applyFill="1" applyAlignment="1" applyProtection="1">
      <alignment horizontal="center" vertical="top"/>
    </xf>
    <xf numFmtId="0" fontId="52" fillId="9" borderId="0" xfId="0" applyFont="1" applyFill="1" applyAlignment="1" applyProtection="1">
      <alignment horizontal="center" vertical="top" wrapText="1"/>
    </xf>
    <xf numFmtId="0" fontId="20" fillId="9" borderId="0" xfId="0" quotePrefix="1" applyNumberFormat="1" applyFont="1" applyFill="1" applyBorder="1" applyAlignment="1" applyProtection="1">
      <alignment horizontal="left"/>
    </xf>
    <xf numFmtId="0" fontId="18" fillId="9" borderId="0" xfId="0" quotePrefix="1" applyNumberFormat="1" applyFont="1" applyFill="1" applyBorder="1" applyAlignment="1" applyProtection="1">
      <alignment horizontal="left"/>
    </xf>
    <xf numFmtId="0" fontId="20" fillId="9" borderId="0" xfId="0" quotePrefix="1" applyNumberFormat="1" applyFont="1" applyFill="1" applyBorder="1" applyAlignment="1" applyProtection="1">
      <alignment horizontal="left" vertical="top"/>
    </xf>
    <xf numFmtId="0" fontId="49" fillId="9" borderId="0" xfId="0" applyFont="1" applyFill="1" applyAlignment="1" applyProtection="1">
      <alignment horizontal="center"/>
    </xf>
    <xf numFmtId="0" fontId="11" fillId="9" borderId="0" xfId="0" quotePrefix="1" applyNumberFormat="1" applyFont="1" applyFill="1" applyBorder="1" applyAlignment="1" applyProtection="1">
      <alignment horizontal="left"/>
    </xf>
    <xf numFmtId="0" fontId="0" fillId="9" borderId="0" xfId="0" applyFill="1" applyAlignment="1" applyProtection="1">
      <alignment horizontal="center"/>
    </xf>
    <xf numFmtId="0" fontId="0" fillId="4" borderId="0" xfId="0" applyFill="1" applyAlignment="1" applyProtection="1">
      <alignment horizontal="center"/>
    </xf>
    <xf numFmtId="0" fontId="25" fillId="16" borderId="0" xfId="0" applyFont="1" applyFill="1" applyAlignment="1" applyProtection="1">
      <alignment horizontal="center" vertical="center"/>
    </xf>
    <xf numFmtId="0" fontId="23" fillId="9" borderId="33" xfId="0" applyFont="1" applyFill="1" applyBorder="1" applyAlignment="1" applyProtection="1">
      <alignment horizontal="left" vertical="top"/>
      <protection locked="0"/>
    </xf>
    <xf numFmtId="0" fontId="23" fillId="9" borderId="34" xfId="0" applyFont="1" applyFill="1" applyBorder="1" applyAlignment="1" applyProtection="1">
      <alignment horizontal="left" vertical="top"/>
      <protection locked="0"/>
    </xf>
    <xf numFmtId="0" fontId="23" fillId="9" borderId="35" xfId="0" applyFont="1" applyFill="1" applyBorder="1" applyAlignment="1" applyProtection="1">
      <alignment horizontal="left" vertical="top"/>
      <protection locked="0"/>
    </xf>
    <xf numFmtId="0" fontId="23" fillId="22" borderId="36" xfId="0" applyFont="1" applyFill="1" applyBorder="1" applyAlignment="1" applyProtection="1">
      <alignment horizontal="right" vertical="center"/>
    </xf>
    <xf numFmtId="0" fontId="23" fillId="22" borderId="0" xfId="0" applyFont="1" applyFill="1" applyBorder="1" applyAlignment="1" applyProtection="1">
      <alignment horizontal="right" vertical="center"/>
    </xf>
    <xf numFmtId="49" fontId="23" fillId="9" borderId="33" xfId="0" applyNumberFormat="1" applyFont="1" applyFill="1" applyBorder="1" applyAlignment="1" applyProtection="1">
      <alignment horizontal="left" vertical="center"/>
      <protection locked="0"/>
    </xf>
    <xf numFmtId="49" fontId="23" fillId="9" borderId="34" xfId="0" applyNumberFormat="1" applyFont="1" applyFill="1" applyBorder="1" applyAlignment="1" applyProtection="1">
      <alignment horizontal="left" vertical="center"/>
      <protection locked="0"/>
    </xf>
    <xf numFmtId="49" fontId="23" fillId="9" borderId="35" xfId="0" applyNumberFormat="1" applyFont="1" applyFill="1" applyBorder="1" applyAlignment="1" applyProtection="1">
      <alignment horizontal="left" vertical="center"/>
      <protection locked="0"/>
    </xf>
    <xf numFmtId="170" fontId="23" fillId="9" borderId="33" xfId="0" applyNumberFormat="1" applyFont="1" applyFill="1" applyBorder="1" applyAlignment="1" applyProtection="1">
      <alignment horizontal="left" vertical="center"/>
      <protection locked="0"/>
    </xf>
    <xf numFmtId="170" fontId="23" fillId="9" borderId="34" xfId="0" applyNumberFormat="1" applyFont="1" applyFill="1" applyBorder="1" applyAlignment="1" applyProtection="1">
      <alignment horizontal="left" vertical="center"/>
      <protection locked="0"/>
    </xf>
    <xf numFmtId="170" fontId="23" fillId="9" borderId="35" xfId="0" applyNumberFormat="1" applyFont="1" applyFill="1" applyBorder="1" applyAlignment="1" applyProtection="1">
      <alignment horizontal="left" vertical="center"/>
      <protection locked="0"/>
    </xf>
    <xf numFmtId="0" fontId="23" fillId="22" borderId="38" xfId="0" applyFont="1" applyFill="1" applyBorder="1" applyAlignment="1" applyProtection="1">
      <alignment horizontal="right" vertical="center"/>
    </xf>
    <xf numFmtId="0" fontId="23" fillId="22" borderId="29" xfId="0" applyFont="1" applyFill="1" applyBorder="1" applyAlignment="1" applyProtection="1">
      <alignment horizontal="right" vertical="center"/>
    </xf>
    <xf numFmtId="0" fontId="23" fillId="9" borderId="33" xfId="0" applyFont="1" applyFill="1" applyBorder="1" applyAlignment="1" applyProtection="1">
      <alignment horizontal="left" vertical="center"/>
      <protection locked="0"/>
    </xf>
    <xf numFmtId="0" fontId="23" fillId="9" borderId="34" xfId="0" applyFont="1" applyFill="1" applyBorder="1" applyAlignment="1" applyProtection="1">
      <alignment horizontal="left" vertical="center"/>
      <protection locked="0"/>
    </xf>
    <xf numFmtId="0" fontId="23" fillId="9" borderId="35" xfId="0" applyFont="1" applyFill="1" applyBorder="1" applyAlignment="1" applyProtection="1">
      <alignment horizontal="left" vertical="center"/>
      <protection locked="0"/>
    </xf>
    <xf numFmtId="0" fontId="23" fillId="9" borderId="33" xfId="0" applyFont="1" applyFill="1" applyBorder="1" applyAlignment="1" applyProtection="1">
      <alignment horizontal="left" vertical="center" wrapText="1"/>
      <protection locked="0"/>
    </xf>
    <xf numFmtId="0" fontId="23" fillId="9" borderId="34" xfId="0" applyFont="1" applyFill="1" applyBorder="1" applyAlignment="1" applyProtection="1">
      <alignment horizontal="left" vertical="center" wrapText="1"/>
      <protection locked="0"/>
    </xf>
    <xf numFmtId="0" fontId="23" fillId="9" borderId="35" xfId="0" applyFont="1" applyFill="1" applyBorder="1" applyAlignment="1" applyProtection="1">
      <alignment horizontal="left" vertical="center" wrapText="1"/>
      <protection locked="0"/>
    </xf>
    <xf numFmtId="0" fontId="23" fillId="22" borderId="30" xfId="0" applyFont="1" applyFill="1" applyBorder="1" applyAlignment="1" applyProtection="1">
      <alignment horizontal="right" vertical="center"/>
    </xf>
    <xf numFmtId="0" fontId="23" fillId="22" borderId="31" xfId="0" applyFont="1" applyFill="1" applyBorder="1" applyAlignment="1" applyProtection="1">
      <alignment horizontal="right" vertical="center"/>
    </xf>
    <xf numFmtId="0" fontId="23" fillId="9" borderId="31" xfId="0" applyFont="1" applyFill="1" applyBorder="1" applyAlignment="1" applyProtection="1">
      <alignment horizontal="left" vertical="center" wrapText="1"/>
      <protection locked="0"/>
    </xf>
    <xf numFmtId="0" fontId="23" fillId="9" borderId="32" xfId="0" applyFont="1" applyFill="1" applyBorder="1" applyAlignment="1" applyProtection="1">
      <alignment horizontal="left" vertical="center" wrapText="1"/>
      <protection locked="0"/>
    </xf>
    <xf numFmtId="0" fontId="23" fillId="9" borderId="29" xfId="0" applyFont="1" applyFill="1" applyBorder="1" applyAlignment="1" applyProtection="1">
      <alignment horizontal="left" vertical="center" wrapText="1"/>
      <protection locked="0"/>
    </xf>
    <xf numFmtId="0" fontId="23" fillId="9" borderId="39" xfId="0" applyFont="1" applyFill="1" applyBorder="1" applyAlignment="1" applyProtection="1">
      <alignment horizontal="left" vertical="center" wrapText="1"/>
      <protection locked="0"/>
    </xf>
    <xf numFmtId="0" fontId="21" fillId="17" borderId="0" xfId="0" applyFont="1" applyFill="1" applyAlignment="1" applyProtection="1">
      <alignment horizontal="center" vertical="center" wrapText="1"/>
    </xf>
    <xf numFmtId="0" fontId="22" fillId="18" borderId="0" xfId="0" applyFont="1" applyFill="1" applyAlignment="1" applyProtection="1">
      <alignment horizontal="center" vertical="center"/>
    </xf>
    <xf numFmtId="0" fontId="73" fillId="4" borderId="0" xfId="0" applyFont="1" applyFill="1" applyAlignment="1" applyProtection="1">
      <alignment horizontal="center" vertical="center"/>
    </xf>
    <xf numFmtId="0" fontId="73" fillId="4" borderId="29" xfId="0" applyFont="1" applyFill="1" applyBorder="1" applyAlignment="1" applyProtection="1">
      <alignment horizontal="center" vertical="center"/>
    </xf>
    <xf numFmtId="0" fontId="23" fillId="22" borderId="37" xfId="0" applyFont="1" applyFill="1" applyBorder="1" applyAlignment="1" applyProtection="1">
      <alignment horizontal="center" vertical="center" wrapText="1"/>
    </xf>
    <xf numFmtId="0" fontId="120" fillId="10" borderId="144" xfId="0" applyFont="1" applyFill="1" applyBorder="1" applyAlignment="1" applyProtection="1">
      <alignment horizontal="center" vertical="center" wrapText="1"/>
    </xf>
    <xf numFmtId="0" fontId="120" fillId="10" borderId="145" xfId="0" applyFont="1" applyFill="1" applyBorder="1" applyAlignment="1" applyProtection="1">
      <alignment horizontal="center" vertical="center" wrapText="1"/>
    </xf>
    <xf numFmtId="0" fontId="71" fillId="29" borderId="97" xfId="6" applyFont="1" applyFill="1" applyBorder="1" applyAlignment="1" applyProtection="1">
      <alignment horizontal="center" vertical="center" wrapText="1"/>
    </xf>
    <xf numFmtId="0" fontId="71" fillId="29" borderId="98" xfId="6" applyFont="1" applyFill="1" applyBorder="1" applyAlignment="1" applyProtection="1">
      <alignment horizontal="center" vertical="center" wrapText="1"/>
    </xf>
    <xf numFmtId="0" fontId="116" fillId="26" borderId="131" xfId="6" applyFont="1" applyFill="1" applyBorder="1" applyAlignment="1" applyProtection="1">
      <alignment horizontal="center" vertical="center" wrapText="1"/>
    </xf>
    <xf numFmtId="0" fontId="116" fillId="26" borderId="0" xfId="6" applyFont="1" applyFill="1" applyBorder="1" applyAlignment="1" applyProtection="1">
      <alignment horizontal="center" vertical="center" wrapText="1"/>
    </xf>
    <xf numFmtId="0" fontId="112" fillId="28" borderId="132" xfId="0" applyFont="1" applyFill="1" applyBorder="1" applyAlignment="1" applyProtection="1">
      <alignment horizontal="center" vertical="center" wrapText="1"/>
    </xf>
    <xf numFmtId="0" fontId="112" fillId="28" borderId="133" xfId="0" applyFont="1" applyFill="1" applyBorder="1" applyAlignment="1" applyProtection="1">
      <alignment horizontal="center" vertical="center" wrapText="1"/>
    </xf>
    <xf numFmtId="0" fontId="112" fillId="28" borderId="134" xfId="0" applyFont="1" applyFill="1" applyBorder="1" applyAlignment="1" applyProtection="1">
      <alignment horizontal="center" vertical="center" wrapText="1"/>
    </xf>
    <xf numFmtId="0" fontId="112" fillId="28" borderId="135" xfId="0" applyFont="1" applyFill="1" applyBorder="1" applyAlignment="1" applyProtection="1">
      <alignment horizontal="center" vertical="center" wrapText="1"/>
    </xf>
    <xf numFmtId="0" fontId="112" fillId="28" borderId="0" xfId="0" applyFont="1" applyFill="1" applyBorder="1" applyAlignment="1" applyProtection="1">
      <alignment horizontal="center" vertical="center" wrapText="1"/>
    </xf>
    <xf numFmtId="0" fontId="112" fillId="28" borderId="136" xfId="0" applyFont="1" applyFill="1" applyBorder="1" applyAlignment="1" applyProtection="1">
      <alignment horizontal="center" vertical="center" wrapText="1"/>
    </xf>
    <xf numFmtId="0" fontId="115" fillId="28" borderId="137" xfId="0" applyFont="1" applyFill="1" applyBorder="1" applyAlignment="1" applyProtection="1">
      <alignment horizontal="center" wrapText="1"/>
    </xf>
    <xf numFmtId="0" fontId="115" fillId="28" borderId="138" xfId="0" applyFont="1" applyFill="1" applyBorder="1" applyAlignment="1" applyProtection="1">
      <alignment horizontal="center" wrapText="1"/>
    </xf>
    <xf numFmtId="0" fontId="115" fillId="28" borderId="139" xfId="0" applyFont="1" applyFill="1" applyBorder="1" applyAlignment="1" applyProtection="1">
      <alignment horizontal="center" wrapText="1"/>
    </xf>
    <xf numFmtId="0" fontId="0" fillId="6" borderId="40" xfId="0" applyFill="1" applyBorder="1" applyAlignment="1" applyProtection="1">
      <alignment horizontal="center" vertical="center" wrapText="1"/>
    </xf>
    <xf numFmtId="0" fontId="24" fillId="10" borderId="143" xfId="0" applyFont="1" applyFill="1" applyBorder="1" applyAlignment="1" applyProtection="1">
      <alignment horizontal="center" vertical="center"/>
    </xf>
    <xf numFmtId="0" fontId="24" fillId="10" borderId="144" xfId="0" applyFont="1" applyFill="1" applyBorder="1" applyAlignment="1" applyProtection="1">
      <alignment horizontal="center" vertical="center"/>
    </xf>
    <xf numFmtId="0" fontId="24" fillId="10" borderId="145" xfId="0" applyFont="1" applyFill="1" applyBorder="1" applyAlignment="1" applyProtection="1">
      <alignment horizontal="center" vertical="center"/>
    </xf>
    <xf numFmtId="0" fontId="49" fillId="6" borderId="42" xfId="0" applyFont="1" applyFill="1" applyBorder="1" applyAlignment="1" applyProtection="1">
      <alignment horizontal="center" vertical="center" textRotation="180" wrapText="1"/>
    </xf>
    <xf numFmtId="0" fontId="49" fillId="6" borderId="45" xfId="0" applyFont="1" applyFill="1" applyBorder="1" applyAlignment="1" applyProtection="1">
      <alignment horizontal="center" vertical="center" textRotation="180" wrapText="1"/>
    </xf>
    <xf numFmtId="0" fontId="49" fillId="6" borderId="44" xfId="0" applyFont="1" applyFill="1" applyBorder="1" applyAlignment="1" applyProtection="1">
      <alignment horizontal="center" vertical="center" textRotation="180" wrapText="1"/>
    </xf>
    <xf numFmtId="0" fontId="39" fillId="6" borderId="42" xfId="0" applyFont="1" applyFill="1" applyBorder="1" applyAlignment="1" applyProtection="1">
      <alignment horizontal="center" vertical="center" wrapText="1"/>
    </xf>
    <xf numFmtId="0" fontId="39" fillId="6" borderId="44" xfId="0" applyFont="1" applyFill="1" applyBorder="1" applyAlignment="1" applyProtection="1">
      <alignment horizontal="center" vertical="center" wrapText="1"/>
    </xf>
    <xf numFmtId="0" fontId="39" fillId="6" borderId="45" xfId="0" applyFont="1" applyFill="1" applyBorder="1" applyAlignment="1" applyProtection="1">
      <alignment horizontal="center" vertical="center" wrapText="1"/>
    </xf>
    <xf numFmtId="0" fontId="10" fillId="6" borderId="40" xfId="0" applyFont="1" applyFill="1" applyBorder="1" applyAlignment="1" applyProtection="1">
      <alignment horizontal="center" vertical="center" wrapText="1"/>
    </xf>
    <xf numFmtId="0" fontId="49" fillId="6" borderId="45" xfId="0" applyNumberFormat="1" applyFont="1" applyFill="1" applyBorder="1" applyAlignment="1" applyProtection="1">
      <alignment horizontal="center" vertical="center" textRotation="180" wrapText="1"/>
    </xf>
    <xf numFmtId="0" fontId="49" fillId="6" borderId="44" xfId="0" applyNumberFormat="1" applyFont="1" applyFill="1" applyBorder="1" applyAlignment="1" applyProtection="1">
      <alignment horizontal="center" vertical="center" textRotation="180" wrapText="1"/>
    </xf>
    <xf numFmtId="0" fontId="40" fillId="6" borderId="45" xfId="0" applyNumberFormat="1" applyFont="1" applyFill="1" applyBorder="1" applyAlignment="1" applyProtection="1">
      <alignment horizontal="center" vertical="center" textRotation="180" wrapText="1"/>
    </xf>
    <xf numFmtId="0" fontId="40" fillId="6" borderId="44" xfId="0" applyNumberFormat="1" applyFont="1" applyFill="1" applyBorder="1" applyAlignment="1" applyProtection="1">
      <alignment horizontal="center" vertical="center" textRotation="180" wrapText="1"/>
    </xf>
    <xf numFmtId="0" fontId="27" fillId="4" borderId="0" xfId="0" applyFont="1" applyFill="1" applyBorder="1" applyAlignment="1" applyProtection="1">
      <alignment horizontal="center" vertical="center" wrapText="1"/>
    </xf>
    <xf numFmtId="0" fontId="31" fillId="21" borderId="42" xfId="0" applyFont="1" applyFill="1" applyBorder="1" applyAlignment="1" applyProtection="1">
      <alignment horizontal="center" vertical="center" wrapText="1"/>
    </xf>
    <xf numFmtId="0" fontId="31" fillId="21" borderId="45" xfId="0" applyFont="1" applyFill="1" applyBorder="1" applyAlignment="1" applyProtection="1">
      <alignment horizontal="center" vertical="center" wrapText="1"/>
    </xf>
    <xf numFmtId="0" fontId="30" fillId="21" borderId="43" xfId="0" applyFont="1" applyFill="1" applyBorder="1" applyAlignment="1" applyProtection="1">
      <alignment horizontal="center" vertical="center" wrapText="1"/>
    </xf>
    <xf numFmtId="0" fontId="30" fillId="21" borderId="40" xfId="0" applyFont="1" applyFill="1" applyBorder="1" applyAlignment="1" applyProtection="1">
      <alignment horizontal="center" vertical="center"/>
    </xf>
    <xf numFmtId="0" fontId="30" fillId="21" borderId="23" xfId="0" applyFont="1" applyFill="1" applyBorder="1" applyAlignment="1" applyProtection="1">
      <alignment horizontal="center" vertical="center"/>
    </xf>
    <xf numFmtId="0" fontId="5" fillId="21" borderId="23" xfId="0" applyFont="1" applyFill="1" applyBorder="1" applyAlignment="1" applyProtection="1">
      <alignment vertical="center"/>
    </xf>
    <xf numFmtId="0" fontId="30" fillId="21" borderId="43" xfId="0" applyFont="1" applyFill="1" applyBorder="1" applyAlignment="1" applyProtection="1">
      <alignment horizontal="center" vertical="center"/>
    </xf>
    <xf numFmtId="0" fontId="30" fillId="21" borderId="41" xfId="0" applyFont="1" applyFill="1" applyBorder="1" applyAlignment="1" applyProtection="1">
      <alignment horizontal="center" vertical="center"/>
    </xf>
    <xf numFmtId="0" fontId="30" fillId="21" borderId="92" xfId="0" applyFont="1" applyFill="1" applyBorder="1" applyAlignment="1" applyProtection="1">
      <alignment horizontal="center" vertical="center" wrapText="1"/>
    </xf>
    <xf numFmtId="0" fontId="30" fillId="21" borderId="47" xfId="0" applyFont="1" applyFill="1" applyBorder="1" applyAlignment="1" applyProtection="1">
      <alignment horizontal="center" vertical="center" wrapText="1"/>
    </xf>
    <xf numFmtId="0" fontId="119" fillId="25" borderId="132" xfId="0" applyFont="1" applyFill="1" applyBorder="1" applyAlignment="1" applyProtection="1">
      <alignment horizontal="center" vertical="center"/>
    </xf>
    <xf numFmtId="0" fontId="119" fillId="25" borderId="133" xfId="0" applyFont="1" applyFill="1" applyBorder="1" applyAlignment="1" applyProtection="1">
      <alignment horizontal="center" vertical="center"/>
    </xf>
    <xf numFmtId="0" fontId="119" fillId="25" borderId="134" xfId="0" applyFont="1" applyFill="1" applyBorder="1" applyAlignment="1" applyProtection="1">
      <alignment horizontal="center" vertical="center"/>
    </xf>
    <xf numFmtId="0" fontId="119" fillId="25" borderId="137" xfId="0" applyFont="1" applyFill="1" applyBorder="1" applyAlignment="1" applyProtection="1">
      <alignment horizontal="center" vertical="center"/>
    </xf>
    <xf numFmtId="0" fontId="119" fillId="25" borderId="138" xfId="0" applyFont="1" applyFill="1" applyBorder="1" applyAlignment="1" applyProtection="1">
      <alignment horizontal="center" vertical="center"/>
    </xf>
    <xf numFmtId="0" fontId="119" fillId="25" borderId="139" xfId="0" applyFont="1" applyFill="1" applyBorder="1" applyAlignment="1" applyProtection="1">
      <alignment horizontal="center" vertical="center"/>
    </xf>
    <xf numFmtId="0" fontId="29" fillId="5" borderId="42" xfId="0" applyFont="1" applyFill="1" applyBorder="1" applyAlignment="1" applyProtection="1">
      <alignment horizontal="center" vertical="center" wrapText="1"/>
    </xf>
    <xf numFmtId="0" fontId="29" fillId="5" borderId="45" xfId="0" applyFont="1" applyFill="1" applyBorder="1" applyAlignment="1" applyProtection="1">
      <alignment horizontal="center" vertical="center" wrapText="1"/>
    </xf>
    <xf numFmtId="0" fontId="29" fillId="5" borderId="44" xfId="0" applyFont="1" applyFill="1" applyBorder="1" applyAlignment="1" applyProtection="1">
      <alignment horizontal="center" vertical="center" wrapText="1"/>
    </xf>
    <xf numFmtId="0" fontId="32" fillId="5" borderId="40" xfId="0" applyFont="1" applyFill="1" applyBorder="1" applyAlignment="1" applyProtection="1">
      <alignment horizontal="center" vertical="center" wrapText="1"/>
    </xf>
    <xf numFmtId="0" fontId="114" fillId="5" borderId="45" xfId="0" applyNumberFormat="1" applyFont="1" applyFill="1" applyBorder="1" applyAlignment="1" applyProtection="1">
      <alignment horizontal="center" vertical="center" textRotation="180" wrapText="1"/>
    </xf>
    <xf numFmtId="0" fontId="114" fillId="5" borderId="44" xfId="0" applyNumberFormat="1" applyFont="1" applyFill="1" applyBorder="1" applyAlignment="1" applyProtection="1">
      <alignment horizontal="center" vertical="center" textRotation="180" wrapText="1"/>
    </xf>
    <xf numFmtId="0" fontId="113" fillId="5" borderId="45" xfId="0" applyNumberFormat="1" applyFont="1" applyFill="1" applyBorder="1" applyAlignment="1" applyProtection="1">
      <alignment horizontal="center" vertical="center" textRotation="180" wrapText="1"/>
    </xf>
    <xf numFmtId="0" fontId="113" fillId="5" borderId="44" xfId="0" applyNumberFormat="1" applyFont="1" applyFill="1" applyBorder="1" applyAlignment="1" applyProtection="1">
      <alignment horizontal="center" vertical="center" textRotation="180" wrapText="1"/>
    </xf>
    <xf numFmtId="0" fontId="32" fillId="19" borderId="40" xfId="0" applyFont="1" applyFill="1" applyBorder="1" applyAlignment="1" applyProtection="1">
      <alignment horizontal="center" vertical="center" wrapText="1"/>
    </xf>
    <xf numFmtId="0" fontId="26" fillId="30" borderId="1" xfId="0" applyFont="1" applyFill="1" applyBorder="1" applyAlignment="1" applyProtection="1">
      <alignment horizontal="center" vertical="top"/>
    </xf>
    <xf numFmtId="0" fontId="32" fillId="19" borderId="40" xfId="0" applyFont="1" applyFill="1" applyBorder="1" applyAlignment="1" applyProtection="1">
      <alignment horizontal="center" vertical="center"/>
    </xf>
    <xf numFmtId="0" fontId="32" fillId="5" borderId="40" xfId="0" applyFont="1" applyFill="1" applyBorder="1" applyAlignment="1" applyProtection="1">
      <alignment horizontal="center" vertical="center"/>
    </xf>
    <xf numFmtId="0" fontId="118" fillId="25" borderId="144" xfId="0" applyFont="1" applyFill="1" applyBorder="1" applyAlignment="1" applyProtection="1">
      <alignment horizontal="center" vertical="center" wrapText="1"/>
    </xf>
    <xf numFmtId="0" fontId="118" fillId="25" borderId="145" xfId="0" applyFont="1" applyFill="1" applyBorder="1" applyAlignment="1" applyProtection="1">
      <alignment horizontal="center" vertical="center" wrapText="1"/>
    </xf>
    <xf numFmtId="0" fontId="113" fillId="19" borderId="45" xfId="0" applyNumberFormat="1" applyFont="1" applyFill="1" applyBorder="1" applyAlignment="1" applyProtection="1">
      <alignment horizontal="center" vertical="center" textRotation="180" wrapText="1"/>
    </xf>
    <xf numFmtId="0" fontId="113" fillId="19" borderId="44" xfId="0" applyNumberFormat="1" applyFont="1" applyFill="1" applyBorder="1" applyAlignment="1" applyProtection="1">
      <alignment horizontal="center" vertical="center" textRotation="180" wrapText="1"/>
    </xf>
    <xf numFmtId="0" fontId="114" fillId="19" borderId="45" xfId="0" applyNumberFormat="1" applyFont="1" applyFill="1" applyBorder="1" applyAlignment="1" applyProtection="1">
      <alignment horizontal="center" vertical="center" textRotation="180" wrapText="1"/>
    </xf>
    <xf numFmtId="0" fontId="114" fillId="19" borderId="44" xfId="0" applyNumberFormat="1" applyFont="1" applyFill="1" applyBorder="1" applyAlignment="1" applyProtection="1">
      <alignment horizontal="center" vertical="center" textRotation="180" wrapText="1"/>
    </xf>
    <xf numFmtId="0" fontId="32" fillId="18" borderId="40" xfId="0" applyFont="1" applyFill="1" applyBorder="1" applyAlignment="1" applyProtection="1">
      <alignment horizontal="center" vertical="center" wrapText="1"/>
    </xf>
    <xf numFmtId="0" fontId="32" fillId="18" borderId="40" xfId="0" applyFont="1" applyFill="1" applyBorder="1" applyAlignment="1" applyProtection="1">
      <alignment horizontal="center" vertical="center"/>
    </xf>
    <xf numFmtId="0" fontId="29" fillId="18" borderId="40" xfId="0" applyFont="1" applyFill="1" applyBorder="1" applyAlignment="1" applyProtection="1">
      <alignment horizontal="center" vertical="center" wrapText="1"/>
    </xf>
    <xf numFmtId="0" fontId="32" fillId="22" borderId="40" xfId="0" applyFont="1" applyFill="1" applyBorder="1" applyAlignment="1" applyProtection="1">
      <alignment horizontal="center" vertical="center"/>
    </xf>
    <xf numFmtId="0" fontId="44" fillId="22" borderId="40" xfId="0" applyFont="1" applyFill="1" applyBorder="1" applyAlignment="1" applyProtection="1">
      <alignment horizontal="center" vertical="center" wrapText="1"/>
    </xf>
    <xf numFmtId="0" fontId="0" fillId="9" borderId="0" xfId="0" applyFill="1" applyAlignment="1" applyProtection="1">
      <alignment horizontal="center"/>
    </xf>
    <xf numFmtId="0" fontId="51" fillId="9" borderId="81" xfId="0" applyFont="1" applyFill="1" applyBorder="1" applyAlignment="1" applyProtection="1">
      <alignment horizontal="center" vertical="top" wrapText="1"/>
    </xf>
    <xf numFmtId="0" fontId="51" fillId="9" borderId="129" xfId="0" applyFont="1" applyFill="1" applyBorder="1" applyAlignment="1" applyProtection="1">
      <alignment horizontal="center" vertical="top" wrapText="1"/>
    </xf>
    <xf numFmtId="0" fontId="51" fillId="9" borderId="78" xfId="0" applyFont="1" applyFill="1" applyBorder="1" applyAlignment="1" applyProtection="1">
      <alignment horizontal="center" wrapText="1"/>
    </xf>
    <xf numFmtId="0" fontId="51" fillId="9" borderId="127" xfId="0" applyFont="1" applyFill="1" applyBorder="1" applyAlignment="1" applyProtection="1">
      <alignment horizontal="center" wrapText="1"/>
    </xf>
    <xf numFmtId="0" fontId="51" fillId="9" borderId="116" xfId="0" applyFont="1" applyFill="1" applyBorder="1" applyAlignment="1" applyProtection="1">
      <alignment horizontal="center" vertical="center" wrapText="1"/>
    </xf>
    <xf numFmtId="0" fontId="51" fillId="9" borderId="117" xfId="0" applyFont="1" applyFill="1" applyBorder="1" applyAlignment="1" applyProtection="1">
      <alignment horizontal="center" vertical="center" wrapText="1"/>
    </xf>
    <xf numFmtId="0" fontId="51" fillId="9" borderId="66" xfId="0" applyFont="1" applyFill="1" applyBorder="1" applyAlignment="1" applyProtection="1">
      <alignment horizontal="center"/>
    </xf>
    <xf numFmtId="0" fontId="51" fillId="9" borderId="81" xfId="0" applyFont="1" applyFill="1" applyBorder="1" applyAlignment="1" applyProtection="1">
      <alignment horizontal="center"/>
    </xf>
    <xf numFmtId="168" fontId="50" fillId="9" borderId="74" xfId="0" applyNumberFormat="1" applyFont="1" applyFill="1" applyBorder="1" applyAlignment="1" applyProtection="1">
      <alignment horizontal="left"/>
    </xf>
    <xf numFmtId="0" fontId="62" fillId="9" borderId="69" xfId="0" applyFont="1" applyFill="1" applyBorder="1" applyAlignment="1" applyProtection="1">
      <alignment horizontal="center" vertical="center" wrapText="1"/>
    </xf>
    <xf numFmtId="0" fontId="62" fillId="9" borderId="77" xfId="0" applyFont="1" applyFill="1" applyBorder="1" applyAlignment="1" applyProtection="1">
      <alignment horizontal="center" vertical="center" wrapText="1"/>
    </xf>
    <xf numFmtId="0" fontId="62" fillId="9" borderId="73" xfId="0" applyFont="1" applyFill="1" applyBorder="1" applyAlignment="1" applyProtection="1">
      <alignment horizontal="center" vertical="center" wrapText="1"/>
    </xf>
    <xf numFmtId="0" fontId="62" fillId="9" borderId="80" xfId="0" applyFont="1" applyFill="1" applyBorder="1" applyAlignment="1" applyProtection="1">
      <alignment horizontal="center" vertical="center" wrapText="1"/>
    </xf>
    <xf numFmtId="0" fontId="50" fillId="9" borderId="83" xfId="0" applyFont="1" applyFill="1" applyBorder="1" applyAlignment="1" applyProtection="1">
      <alignment horizontal="left"/>
    </xf>
    <xf numFmtId="0" fontId="50" fillId="9" borderId="1" xfId="0" applyFont="1" applyFill="1" applyBorder="1" applyAlignment="1" applyProtection="1">
      <alignment horizontal="left"/>
    </xf>
    <xf numFmtId="0" fontId="50" fillId="9" borderId="72" xfId="0" applyFont="1" applyFill="1" applyBorder="1" applyAlignment="1" applyProtection="1">
      <alignment horizontal="left"/>
    </xf>
    <xf numFmtId="0" fontId="50" fillId="9" borderId="70" xfId="0" applyFont="1" applyFill="1" applyBorder="1" applyAlignment="1" applyProtection="1">
      <alignment horizontal="left"/>
    </xf>
    <xf numFmtId="2" fontId="50" fillId="9" borderId="74" xfId="0" applyNumberFormat="1" applyFont="1" applyFill="1" applyBorder="1" applyAlignment="1" applyProtection="1">
      <alignment horizontal="center"/>
    </xf>
    <xf numFmtId="2" fontId="50" fillId="9" borderId="75" xfId="0" applyNumberFormat="1" applyFont="1" applyFill="1" applyBorder="1" applyAlignment="1" applyProtection="1">
      <alignment horizontal="center"/>
    </xf>
    <xf numFmtId="0" fontId="51" fillId="9" borderId="78" xfId="0" applyFont="1" applyFill="1" applyBorder="1" applyAlignment="1" applyProtection="1">
      <alignment horizontal="center" vertical="center" wrapText="1"/>
    </xf>
    <xf numFmtId="0" fontId="51" fillId="9" borderId="79" xfId="0" applyFont="1" applyFill="1" applyBorder="1" applyAlignment="1" applyProtection="1">
      <alignment horizontal="center" vertical="center" wrapText="1"/>
    </xf>
    <xf numFmtId="0" fontId="51" fillId="9" borderId="81" xfId="0" applyFont="1" applyFill="1" applyBorder="1" applyAlignment="1" applyProtection="1">
      <alignment horizontal="center" vertical="center" wrapText="1"/>
    </xf>
    <xf numFmtId="0" fontId="51" fillId="9" borderId="82" xfId="0" applyFont="1" applyFill="1" applyBorder="1" applyAlignment="1" applyProtection="1">
      <alignment horizontal="center" vertical="center" wrapText="1"/>
    </xf>
    <xf numFmtId="0" fontId="51" fillId="9" borderId="123" xfId="0" applyFont="1" applyFill="1" applyBorder="1" applyAlignment="1" applyProtection="1">
      <alignment horizontal="center" vertical="center"/>
    </xf>
    <xf numFmtId="0" fontId="51" fillId="9" borderId="124" xfId="0" applyFont="1" applyFill="1" applyBorder="1" applyAlignment="1" applyProtection="1">
      <alignment horizontal="center" vertical="center"/>
    </xf>
    <xf numFmtId="0" fontId="72" fillId="24" borderId="77" xfId="0" applyFont="1" applyFill="1" applyBorder="1" applyAlignment="1" applyProtection="1">
      <alignment horizontal="center"/>
    </xf>
    <xf numFmtId="0" fontId="72" fillId="24" borderId="78" xfId="0" applyFont="1" applyFill="1" applyBorder="1" applyAlignment="1" applyProtection="1">
      <alignment horizontal="center"/>
    </xf>
    <xf numFmtId="0" fontId="72" fillId="24" borderId="79" xfId="0" applyFont="1" applyFill="1" applyBorder="1" applyAlignment="1" applyProtection="1">
      <alignment horizontal="center"/>
    </xf>
    <xf numFmtId="0" fontId="72" fillId="17" borderId="0" xfId="0" applyFont="1" applyFill="1" applyBorder="1" applyAlignment="1" applyProtection="1">
      <alignment horizontal="center" vertical="center" wrapText="1"/>
    </xf>
    <xf numFmtId="0" fontId="69" fillId="27" borderId="77" xfId="0" applyFont="1" applyFill="1" applyBorder="1" applyAlignment="1" applyProtection="1">
      <alignment horizontal="center" vertical="center" wrapText="1"/>
    </xf>
    <xf numFmtId="0" fontId="69" fillId="27" borderId="78" xfId="0" applyFont="1" applyFill="1" applyBorder="1" applyAlignment="1" applyProtection="1">
      <alignment horizontal="center" vertical="center" wrapText="1"/>
    </xf>
    <xf numFmtId="0" fontId="69" fillId="27" borderId="79" xfId="0" applyFont="1" applyFill="1" applyBorder="1" applyAlignment="1" applyProtection="1">
      <alignment horizontal="center" vertical="center" wrapText="1"/>
    </xf>
    <xf numFmtId="0" fontId="69" fillId="27" borderId="93" xfId="0" applyFont="1" applyFill="1" applyBorder="1" applyAlignment="1" applyProtection="1">
      <alignment horizontal="center" vertical="center" wrapText="1"/>
    </xf>
    <xf numFmtId="0" fontId="69" fillId="27" borderId="0" xfId="0" applyFont="1" applyFill="1" applyBorder="1" applyAlignment="1" applyProtection="1">
      <alignment horizontal="center" vertical="center" wrapText="1"/>
    </xf>
    <xf numFmtId="0" fontId="69" fillId="27" borderId="94" xfId="0" applyFont="1" applyFill="1" applyBorder="1" applyAlignment="1" applyProtection="1">
      <alignment horizontal="center" vertical="center" wrapText="1"/>
    </xf>
    <xf numFmtId="0" fontId="69" fillId="27" borderId="80" xfId="0" applyFont="1" applyFill="1" applyBorder="1" applyAlignment="1" applyProtection="1">
      <alignment horizontal="center" vertical="center" wrapText="1"/>
    </xf>
    <xf numFmtId="0" fontId="69" fillId="27" borderId="81" xfId="0" applyFont="1" applyFill="1" applyBorder="1" applyAlignment="1" applyProtection="1">
      <alignment horizontal="center" vertical="center" wrapText="1"/>
    </xf>
    <xf numFmtId="0" fontId="69" fillId="27" borderId="82" xfId="0" applyFont="1" applyFill="1" applyBorder="1" applyAlignment="1" applyProtection="1">
      <alignment horizontal="center" vertical="center" wrapText="1"/>
    </xf>
    <xf numFmtId="0" fontId="20" fillId="9" borderId="0" xfId="0" quotePrefix="1" applyNumberFormat="1" applyFont="1" applyFill="1" applyBorder="1" applyAlignment="1" applyProtection="1">
      <alignment horizontal="left"/>
    </xf>
    <xf numFmtId="0" fontId="49" fillId="9" borderId="0" xfId="0" applyFont="1" applyFill="1" applyAlignment="1" applyProtection="1">
      <alignment horizontal="center"/>
    </xf>
    <xf numFmtId="0" fontId="11" fillId="9" borderId="0" xfId="0" quotePrefix="1" applyNumberFormat="1" applyFont="1" applyFill="1" applyBorder="1" applyAlignment="1" applyProtection="1">
      <alignment horizontal="left"/>
    </xf>
    <xf numFmtId="0" fontId="18" fillId="9" borderId="0" xfId="0" quotePrefix="1" applyNumberFormat="1" applyFont="1" applyFill="1" applyBorder="1" applyAlignment="1" applyProtection="1">
      <alignment horizontal="left"/>
    </xf>
    <xf numFmtId="0" fontId="49" fillId="9" borderId="0" xfId="0" applyFont="1" applyFill="1" applyAlignment="1" applyProtection="1">
      <alignment horizontal="center" vertical="center"/>
    </xf>
    <xf numFmtId="0" fontId="0" fillId="9" borderId="113" xfId="0" applyFill="1" applyBorder="1" applyAlignment="1" applyProtection="1">
      <alignment horizontal="center"/>
    </xf>
    <xf numFmtId="0" fontId="0" fillId="9" borderId="114" xfId="0" applyFill="1" applyBorder="1" applyAlignment="1" applyProtection="1">
      <alignment horizontal="center"/>
    </xf>
    <xf numFmtId="0" fontId="0" fillId="9" borderId="115" xfId="0" applyFill="1" applyBorder="1" applyAlignment="1" applyProtection="1">
      <alignment horizontal="center"/>
    </xf>
    <xf numFmtId="0" fontId="55" fillId="6" borderId="42" xfId="7" applyFont="1" applyFill="1" applyBorder="1" applyAlignment="1" applyProtection="1">
      <alignment horizontal="center" vertical="center"/>
    </xf>
    <xf numFmtId="0" fontId="55" fillId="6" borderId="44" xfId="7" applyFont="1" applyFill="1" applyBorder="1" applyAlignment="1" applyProtection="1">
      <alignment horizontal="center" vertical="center"/>
    </xf>
    <xf numFmtId="167" fontId="56" fillId="6" borderId="64" xfId="7" applyNumberFormat="1" applyFont="1" applyFill="1" applyBorder="1" applyAlignment="1" applyProtection="1">
      <alignment horizontal="center" vertical="center"/>
    </xf>
    <xf numFmtId="167" fontId="56" fillId="6" borderId="0" xfId="7" applyNumberFormat="1" applyFont="1" applyFill="1" applyBorder="1" applyAlignment="1" applyProtection="1">
      <alignment horizontal="center" vertical="center"/>
    </xf>
    <xf numFmtId="167" fontId="56" fillId="6" borderId="10" xfId="7" applyNumberFormat="1" applyFont="1" applyFill="1" applyBorder="1" applyAlignment="1" applyProtection="1">
      <alignment horizontal="center" vertical="center"/>
    </xf>
    <xf numFmtId="167" fontId="56" fillId="6" borderId="7" xfId="7" applyNumberFormat="1" applyFont="1" applyFill="1" applyBorder="1" applyAlignment="1" applyProtection="1">
      <alignment horizontal="center" vertical="center"/>
    </xf>
    <xf numFmtId="167" fontId="56" fillId="6" borderId="1" xfId="7" applyNumberFormat="1" applyFont="1" applyFill="1" applyBorder="1" applyAlignment="1" applyProtection="1">
      <alignment horizontal="center" vertical="center"/>
    </xf>
    <xf numFmtId="167" fontId="56" fillId="6" borderId="48" xfId="7" applyNumberFormat="1" applyFont="1" applyFill="1" applyBorder="1" applyAlignment="1" applyProtection="1">
      <alignment horizontal="center" vertical="center"/>
    </xf>
    <xf numFmtId="0" fontId="20" fillId="9" borderId="0" xfId="0" quotePrefix="1" applyNumberFormat="1" applyFont="1" applyFill="1" applyBorder="1" applyAlignment="1" applyProtection="1">
      <alignment horizontal="left" vertical="top"/>
    </xf>
    <xf numFmtId="0" fontId="50" fillId="9" borderId="0" xfId="0" applyFont="1" applyFill="1" applyAlignment="1" applyProtection="1">
      <alignment horizontal="left" vertical="center" wrapText="1"/>
    </xf>
    <xf numFmtId="0" fontId="75" fillId="9" borderId="0" xfId="0" applyFont="1" applyFill="1" applyAlignment="1" applyProtection="1">
      <alignment horizontal="center" vertical="top"/>
    </xf>
    <xf numFmtId="0" fontId="74" fillId="9" borderId="0" xfId="0" applyFont="1" applyFill="1" applyAlignment="1" applyProtection="1">
      <alignment horizontal="center" vertical="top"/>
    </xf>
    <xf numFmtId="0" fontId="76" fillId="9" borderId="0" xfId="0" applyFont="1" applyFill="1" applyAlignment="1" applyProtection="1">
      <alignment horizontal="center" vertical="top"/>
    </xf>
    <xf numFmtId="0" fontId="52" fillId="9" borderId="0" xfId="0" applyFont="1" applyFill="1" applyAlignment="1" applyProtection="1">
      <alignment horizontal="center" vertical="top" wrapText="1"/>
    </xf>
    <xf numFmtId="0" fontId="50" fillId="9" borderId="90" xfId="0" applyFont="1" applyFill="1" applyBorder="1" applyAlignment="1" applyProtection="1">
      <alignment horizontal="left"/>
    </xf>
    <xf numFmtId="0" fontId="50" fillId="9" borderId="8" xfId="0" applyFont="1" applyFill="1" applyBorder="1" applyAlignment="1" applyProtection="1">
      <alignment horizontal="left"/>
    </xf>
    <xf numFmtId="0" fontId="50" fillId="9" borderId="91" xfId="0" applyFont="1" applyFill="1" applyBorder="1" applyAlignment="1" applyProtection="1">
      <alignment horizontal="left"/>
    </xf>
    <xf numFmtId="0" fontId="51" fillId="9" borderId="140" xfId="0" applyFont="1" applyFill="1" applyBorder="1" applyAlignment="1" applyProtection="1">
      <alignment horizontal="center" vertical="center"/>
    </xf>
    <xf numFmtId="0" fontId="51" fillId="9" borderId="141" xfId="0" applyFont="1" applyFill="1" applyBorder="1" applyAlignment="1" applyProtection="1">
      <alignment horizontal="center" vertical="center"/>
    </xf>
    <xf numFmtId="2" fontId="50" fillId="9" borderId="70" xfId="0" applyNumberFormat="1" applyFont="1" applyFill="1" applyBorder="1" applyAlignment="1" applyProtection="1">
      <alignment horizontal="center"/>
    </xf>
    <xf numFmtId="2" fontId="50" fillId="9" borderId="71" xfId="0" applyNumberFormat="1" applyFont="1" applyFill="1" applyBorder="1" applyAlignment="1" applyProtection="1">
      <alignment horizontal="center"/>
    </xf>
    <xf numFmtId="0" fontId="62" fillId="9" borderId="50" xfId="0" applyFont="1" applyFill="1" applyBorder="1" applyAlignment="1" applyProtection="1">
      <alignment horizontal="center" vertical="center" wrapText="1"/>
    </xf>
    <xf numFmtId="0" fontId="62" fillId="9" borderId="118" xfId="0" applyFont="1" applyFill="1" applyBorder="1" applyAlignment="1" applyProtection="1">
      <alignment horizontal="center" vertical="center" wrapText="1"/>
    </xf>
    <xf numFmtId="0" fontId="62" fillId="9" borderId="51" xfId="0" applyFont="1" applyFill="1" applyBorder="1" applyAlignment="1" applyProtection="1">
      <alignment horizontal="center" vertical="center" wrapText="1"/>
    </xf>
    <xf numFmtId="0" fontId="62" fillId="9" borderId="119" xfId="0" applyFont="1" applyFill="1" applyBorder="1" applyAlignment="1" applyProtection="1">
      <alignment horizontal="center" vertical="center" wrapText="1"/>
    </xf>
    <xf numFmtId="0" fontId="69" fillId="28" borderId="77" xfId="0" applyFont="1" applyFill="1" applyBorder="1" applyAlignment="1" applyProtection="1">
      <alignment horizontal="center" vertical="center"/>
    </xf>
    <xf numFmtId="0" fontId="69" fillId="28" borderId="78" xfId="0" applyFont="1" applyFill="1" applyBorder="1" applyAlignment="1" applyProtection="1">
      <alignment horizontal="center" vertical="center"/>
    </xf>
    <xf numFmtId="0" fontId="69" fillId="28" borderId="79" xfId="0" applyFont="1" applyFill="1" applyBorder="1" applyAlignment="1" applyProtection="1">
      <alignment horizontal="center" vertical="center"/>
    </xf>
    <xf numFmtId="0" fontId="69" fillId="28" borderId="80" xfId="0" applyFont="1" applyFill="1" applyBorder="1" applyAlignment="1" applyProtection="1">
      <alignment horizontal="center" vertical="center"/>
    </xf>
    <xf numFmtId="0" fontId="69" fillId="28" borderId="81" xfId="0" applyFont="1" applyFill="1" applyBorder="1" applyAlignment="1" applyProtection="1">
      <alignment horizontal="center" vertical="center"/>
    </xf>
    <xf numFmtId="0" fontId="69" fillId="28" borderId="82" xfId="0" applyFont="1" applyFill="1" applyBorder="1" applyAlignment="1" applyProtection="1">
      <alignment horizontal="center" vertical="center"/>
    </xf>
    <xf numFmtId="0" fontId="60" fillId="9" borderId="8" xfId="0" applyFont="1" applyFill="1" applyBorder="1" applyAlignment="1" applyProtection="1">
      <alignment horizontal="center" vertical="center"/>
    </xf>
    <xf numFmtId="0" fontId="60" fillId="9" borderId="9" xfId="0" applyFont="1" applyFill="1" applyBorder="1" applyAlignment="1" applyProtection="1">
      <alignment horizontal="center" vertical="center"/>
    </xf>
    <xf numFmtId="0" fontId="47" fillId="20" borderId="0" xfId="0" applyFont="1" applyFill="1" applyAlignment="1" applyProtection="1">
      <alignment horizontal="center" vertical="center" wrapText="1"/>
    </xf>
    <xf numFmtId="0" fontId="57" fillId="0" borderId="0" xfId="0" applyFont="1" applyFill="1" applyAlignment="1" applyProtection="1">
      <alignment horizontal="center" vertical="center"/>
      <protection locked="0"/>
    </xf>
    <xf numFmtId="0" fontId="54" fillId="19" borderId="85" xfId="7" applyFont="1" applyFill="1" applyBorder="1" applyAlignment="1" applyProtection="1">
      <alignment horizontal="center" vertical="center"/>
    </xf>
    <xf numFmtId="0" fontId="54" fillId="19" borderId="64" xfId="7" applyFont="1" applyFill="1" applyBorder="1" applyAlignment="1" applyProtection="1">
      <alignment horizontal="center" vertical="center"/>
    </xf>
    <xf numFmtId="0" fontId="54" fillId="19" borderId="7" xfId="7" applyFont="1" applyFill="1" applyBorder="1" applyAlignment="1" applyProtection="1">
      <alignment horizontal="center" vertical="center"/>
    </xf>
    <xf numFmtId="0" fontId="70" fillId="20" borderId="59" xfId="7" applyFont="1" applyFill="1" applyBorder="1" applyAlignment="1" applyProtection="1">
      <alignment horizontal="center" vertical="center"/>
      <protection locked="0"/>
    </xf>
    <xf numFmtId="0" fontId="70" fillId="20" borderId="0" xfId="7" applyFont="1" applyFill="1" applyBorder="1" applyAlignment="1" applyProtection="1">
      <alignment horizontal="center" vertical="center"/>
      <protection locked="0"/>
    </xf>
    <xf numFmtId="0" fontId="92" fillId="10" borderId="106" xfId="0" applyFont="1" applyFill="1" applyBorder="1" applyAlignment="1" applyProtection="1">
      <alignment horizontal="center" vertical="center" wrapText="1"/>
    </xf>
    <xf numFmtId="0" fontId="92" fillId="10" borderId="107" xfId="0" applyFont="1" applyFill="1" applyBorder="1" applyAlignment="1" applyProtection="1">
      <alignment horizontal="center" vertical="center" wrapText="1"/>
    </xf>
    <xf numFmtId="0" fontId="92" fillId="10" borderId="108" xfId="0" applyFont="1" applyFill="1" applyBorder="1" applyAlignment="1" applyProtection="1">
      <alignment horizontal="center" vertical="center" wrapText="1"/>
    </xf>
    <xf numFmtId="0" fontId="92" fillId="10" borderId="109" xfId="0" applyFont="1" applyFill="1" applyBorder="1" applyAlignment="1" applyProtection="1">
      <alignment horizontal="center" vertical="center" wrapText="1"/>
    </xf>
    <xf numFmtId="0" fontId="106" fillId="26" borderId="110" xfId="0" applyFont="1" applyFill="1" applyBorder="1" applyAlignment="1" applyProtection="1">
      <alignment horizontal="center" vertical="center" wrapText="1"/>
    </xf>
    <xf numFmtId="0" fontId="106" fillId="26" borderId="111" xfId="0" applyFont="1" applyFill="1" applyBorder="1" applyAlignment="1" applyProtection="1">
      <alignment horizontal="center" vertical="center" wrapText="1"/>
    </xf>
    <xf numFmtId="0" fontId="106" fillId="26" borderId="110" xfId="0" applyFont="1" applyFill="1" applyBorder="1" applyAlignment="1" applyProtection="1">
      <alignment horizontal="center" vertical="center" wrapText="1"/>
      <protection locked="0"/>
    </xf>
    <xf numFmtId="0" fontId="106" fillId="26" borderId="111" xfId="0" applyFont="1" applyFill="1" applyBorder="1" applyAlignment="1" applyProtection="1">
      <alignment horizontal="center" vertical="center" wrapText="1"/>
      <protection locked="0"/>
    </xf>
    <xf numFmtId="0" fontId="69" fillId="20" borderId="93" xfId="0" applyFont="1" applyFill="1" applyBorder="1" applyAlignment="1" applyProtection="1">
      <alignment horizontal="center" vertical="top" wrapText="1"/>
    </xf>
    <xf numFmtId="0" fontId="69" fillId="20" borderId="0" xfId="0" applyFont="1" applyFill="1" applyBorder="1" applyAlignment="1" applyProtection="1">
      <alignment horizontal="center" vertical="top" wrapText="1"/>
    </xf>
    <xf numFmtId="0" fontId="69" fillId="20" borderId="94" xfId="0" applyFont="1" applyFill="1" applyBorder="1" applyAlignment="1" applyProtection="1">
      <alignment horizontal="center" vertical="top" wrapText="1"/>
    </xf>
    <xf numFmtId="0" fontId="69" fillId="20" borderId="80" xfId="0" applyFont="1" applyFill="1" applyBorder="1" applyAlignment="1" applyProtection="1">
      <alignment horizontal="center" vertical="top" wrapText="1"/>
    </xf>
    <xf numFmtId="0" fontId="69" fillId="20" borderId="81" xfId="0" applyFont="1" applyFill="1" applyBorder="1" applyAlignment="1" applyProtection="1">
      <alignment horizontal="center" vertical="top" wrapText="1"/>
    </xf>
    <xf numFmtId="0" fontId="69" fillId="20" borderId="82" xfId="0" applyFont="1" applyFill="1" applyBorder="1" applyAlignment="1" applyProtection="1">
      <alignment horizontal="center" vertical="top" wrapText="1"/>
    </xf>
    <xf numFmtId="0" fontId="0" fillId="28" borderId="132" xfId="0" applyFill="1" applyBorder="1" applyAlignment="1" applyProtection="1">
      <alignment horizontal="center" vertical="center" wrapText="1"/>
    </xf>
    <xf numFmtId="0" fontId="0" fillId="28" borderId="133" xfId="0" applyFill="1" applyBorder="1" applyAlignment="1" applyProtection="1">
      <alignment horizontal="center" vertical="center" wrapText="1"/>
    </xf>
    <xf numFmtId="0" fontId="0" fillId="28" borderId="134" xfId="0" applyFill="1" applyBorder="1" applyAlignment="1" applyProtection="1">
      <alignment horizontal="center" vertical="center" wrapText="1"/>
    </xf>
    <xf numFmtId="0" fontId="0" fillId="28" borderId="135" xfId="0" applyFill="1" applyBorder="1" applyAlignment="1" applyProtection="1">
      <alignment horizontal="center" vertical="center" wrapText="1"/>
    </xf>
    <xf numFmtId="0" fontId="0" fillId="28" borderId="0" xfId="0" applyFill="1" applyBorder="1" applyAlignment="1" applyProtection="1">
      <alignment horizontal="center" vertical="center" wrapText="1"/>
    </xf>
    <xf numFmtId="0" fontId="0" fillId="28" borderId="136" xfId="0" applyFill="1" applyBorder="1" applyAlignment="1" applyProtection="1">
      <alignment horizontal="center" vertical="center" wrapText="1"/>
    </xf>
    <xf numFmtId="0" fontId="0" fillId="28" borderId="137" xfId="0" applyFill="1" applyBorder="1" applyAlignment="1" applyProtection="1">
      <alignment horizontal="center" vertical="center" wrapText="1"/>
    </xf>
    <xf numFmtId="0" fontId="0" fillId="28" borderId="138" xfId="0" applyFill="1" applyBorder="1" applyAlignment="1" applyProtection="1">
      <alignment horizontal="center" vertical="center" wrapText="1"/>
    </xf>
    <xf numFmtId="0" fontId="0" fillId="28" borderId="139" xfId="0" applyFill="1" applyBorder="1" applyAlignment="1" applyProtection="1">
      <alignment horizontal="center" vertical="center" wrapText="1"/>
    </xf>
    <xf numFmtId="0" fontId="58" fillId="21" borderId="42" xfId="0" applyFont="1" applyFill="1" applyBorder="1" applyAlignment="1" applyProtection="1">
      <alignment horizontal="center" vertical="center"/>
    </xf>
    <xf numFmtId="0" fontId="58" fillId="21" borderId="44" xfId="0" applyFont="1" applyFill="1" applyBorder="1" applyAlignment="1" applyProtection="1">
      <alignment horizontal="center" vertical="center"/>
    </xf>
    <xf numFmtId="168" fontId="59" fillId="21" borderId="57" xfId="7" applyNumberFormat="1" applyFont="1" applyFill="1" applyBorder="1" applyAlignment="1" applyProtection="1">
      <alignment horizontal="center" vertical="center"/>
    </xf>
    <xf numFmtId="168" fontId="59" fillId="21" borderId="8" xfId="7" applyNumberFormat="1" applyFont="1" applyFill="1" applyBorder="1" applyAlignment="1" applyProtection="1">
      <alignment horizontal="center" vertical="center"/>
    </xf>
    <xf numFmtId="168" fontId="59" fillId="21" borderId="65" xfId="7" applyNumberFormat="1" applyFont="1" applyFill="1" applyBorder="1" applyAlignment="1" applyProtection="1">
      <alignment horizontal="center" vertical="center"/>
    </xf>
    <xf numFmtId="168" fontId="59" fillId="21" borderId="7" xfId="7" applyNumberFormat="1" applyFont="1" applyFill="1" applyBorder="1" applyAlignment="1" applyProtection="1">
      <alignment horizontal="center" vertical="center"/>
    </xf>
    <xf numFmtId="168" fontId="59" fillId="21" borderId="1" xfId="7" applyNumberFormat="1" applyFont="1" applyFill="1" applyBorder="1" applyAlignment="1" applyProtection="1">
      <alignment horizontal="center" vertical="center"/>
    </xf>
    <xf numFmtId="168" fontId="59" fillId="21" borderId="48" xfId="7" applyNumberFormat="1" applyFont="1" applyFill="1" applyBorder="1" applyAlignment="1" applyProtection="1">
      <alignment horizontal="center" vertical="center"/>
    </xf>
    <xf numFmtId="0" fontId="0" fillId="4" borderId="0" xfId="0" applyFill="1" applyAlignment="1" applyProtection="1">
      <alignment horizontal="center"/>
    </xf>
    <xf numFmtId="0" fontId="70" fillId="20" borderId="60" xfId="7" applyFont="1" applyFill="1" applyBorder="1" applyAlignment="1" applyProtection="1">
      <alignment horizontal="center" vertical="center"/>
      <protection locked="0"/>
    </xf>
    <xf numFmtId="0" fontId="70" fillId="20" borderId="87" xfId="7" applyFont="1" applyFill="1" applyBorder="1" applyAlignment="1" applyProtection="1">
      <alignment horizontal="center" vertical="center"/>
      <protection locked="0"/>
    </xf>
    <xf numFmtId="0" fontId="54" fillId="19" borderId="146" xfId="7" applyFont="1" applyFill="1" applyBorder="1" applyAlignment="1" applyProtection="1">
      <alignment horizontal="center" vertical="center"/>
    </xf>
    <xf numFmtId="167" fontId="56" fillId="6" borderId="87" xfId="7" applyNumberFormat="1" applyFont="1" applyFill="1" applyBorder="1" applyAlignment="1" applyProtection="1">
      <alignment horizontal="center" vertical="center"/>
    </xf>
    <xf numFmtId="167" fontId="56" fillId="6" borderId="147" xfId="7" applyNumberFormat="1" applyFont="1" applyFill="1" applyBorder="1" applyAlignment="1" applyProtection="1">
      <alignment horizontal="center" vertical="center"/>
    </xf>
    <xf numFmtId="0" fontId="58" fillId="25" borderId="149" xfId="0" applyFont="1" applyFill="1" applyBorder="1" applyAlignment="1" applyProtection="1">
      <alignment horizontal="center" vertical="center"/>
    </xf>
    <xf numFmtId="0" fontId="58" fillId="25" borderId="112" xfId="0" applyFont="1" applyFill="1" applyBorder="1" applyAlignment="1" applyProtection="1">
      <alignment horizontal="center" vertical="center"/>
    </xf>
    <xf numFmtId="0" fontId="60" fillId="4" borderId="0" xfId="0" applyFont="1" applyFill="1" applyBorder="1" applyAlignment="1" applyProtection="1">
      <alignment horizontal="center" vertical="center"/>
    </xf>
    <xf numFmtId="0" fontId="92" fillId="4" borderId="0" xfId="0" applyFont="1" applyFill="1" applyBorder="1" applyAlignment="1" applyProtection="1">
      <alignment horizontal="center" vertical="center" wrapText="1"/>
    </xf>
    <xf numFmtId="0" fontId="106" fillId="4" borderId="0" xfId="0" applyFont="1" applyFill="1" applyBorder="1" applyAlignment="1" applyProtection="1">
      <alignment horizontal="center" vertical="center" wrapText="1"/>
    </xf>
    <xf numFmtId="168" fontId="59" fillId="21" borderId="85" xfId="7" applyNumberFormat="1" applyFont="1" applyFill="1" applyBorder="1" applyAlignment="1" applyProtection="1">
      <alignment horizontal="center" vertical="center"/>
    </xf>
    <xf numFmtId="168" fontId="59" fillId="21" borderId="148" xfId="7" applyNumberFormat="1" applyFont="1" applyFill="1" applyBorder="1" applyAlignment="1" applyProtection="1">
      <alignment horizontal="center" vertical="center"/>
    </xf>
    <xf numFmtId="0" fontId="122" fillId="10" borderId="132" xfId="0" applyFont="1" applyFill="1" applyBorder="1" applyAlignment="1" applyProtection="1">
      <alignment horizontal="center" vertical="center" wrapText="1"/>
    </xf>
    <xf numFmtId="0" fontId="122" fillId="10" borderId="133" xfId="0" applyFont="1" applyFill="1" applyBorder="1" applyAlignment="1" applyProtection="1">
      <alignment horizontal="center" vertical="center" wrapText="1"/>
    </xf>
    <xf numFmtId="0" fontId="122" fillId="10" borderId="134" xfId="0" applyFont="1" applyFill="1" applyBorder="1" applyAlignment="1" applyProtection="1">
      <alignment horizontal="center" vertical="center" wrapText="1"/>
    </xf>
    <xf numFmtId="0" fontId="122" fillId="10" borderId="135" xfId="0" applyFont="1" applyFill="1" applyBorder="1" applyAlignment="1" applyProtection="1">
      <alignment horizontal="center" vertical="center" wrapText="1"/>
    </xf>
    <xf numFmtId="0" fontId="122" fillId="10" borderId="0" xfId="0" applyFont="1" applyFill="1" applyBorder="1" applyAlignment="1" applyProtection="1">
      <alignment horizontal="center" vertical="center" wrapText="1"/>
    </xf>
    <xf numFmtId="0" fontId="122" fillId="10" borderId="136" xfId="0" applyFont="1" applyFill="1" applyBorder="1" applyAlignment="1" applyProtection="1">
      <alignment horizontal="center" vertical="center" wrapText="1"/>
    </xf>
    <xf numFmtId="0" fontId="122" fillId="10" borderId="137" xfId="0" applyFont="1" applyFill="1" applyBorder="1" applyAlignment="1" applyProtection="1">
      <alignment horizontal="center" vertical="center" wrapText="1"/>
    </xf>
    <xf numFmtId="0" fontId="122" fillId="10" borderId="138" xfId="0" applyFont="1" applyFill="1" applyBorder="1" applyAlignment="1" applyProtection="1">
      <alignment horizontal="center" vertical="center" wrapText="1"/>
    </xf>
    <xf numFmtId="0" fontId="122" fillId="10" borderId="139" xfId="0" applyFont="1" applyFill="1" applyBorder="1" applyAlignment="1" applyProtection="1">
      <alignment horizontal="center" vertical="center" wrapText="1"/>
    </xf>
    <xf numFmtId="0" fontId="38" fillId="9" borderId="0" xfId="0" applyFont="1" applyFill="1" applyAlignment="1" applyProtection="1">
      <alignment horizontal="center" vertical="center"/>
    </xf>
    <xf numFmtId="0" fontId="16" fillId="9" borderId="0" xfId="0" quotePrefix="1" applyNumberFormat="1" applyFont="1" applyFill="1" applyBorder="1" applyAlignment="1" applyProtection="1">
      <alignment horizontal="left" vertical="center"/>
    </xf>
    <xf numFmtId="0" fontId="108" fillId="9" borderId="0" xfId="0" quotePrefix="1" applyNumberFormat="1" applyFont="1" applyFill="1" applyBorder="1" applyAlignment="1" applyProtection="1">
      <alignment horizontal="left" vertical="center"/>
    </xf>
    <xf numFmtId="0" fontId="43" fillId="9" borderId="0" xfId="0" applyFont="1" applyFill="1" applyAlignment="1" applyProtection="1">
      <alignment horizontal="left"/>
    </xf>
    <xf numFmtId="0" fontId="43" fillId="9" borderId="0" xfId="0" applyFont="1" applyFill="1" applyAlignment="1" applyProtection="1">
      <alignment horizontal="left" vertical="center" wrapText="1"/>
    </xf>
    <xf numFmtId="0" fontId="109" fillId="9" borderId="0" xfId="0" applyFont="1" applyFill="1" applyAlignment="1" applyProtection="1">
      <alignment horizontal="center" vertical="top"/>
    </xf>
    <xf numFmtId="0" fontId="69" fillId="10" borderId="132" xfId="0" applyFont="1" applyFill="1" applyBorder="1" applyAlignment="1" applyProtection="1">
      <alignment horizontal="center" vertical="center" wrapText="1"/>
    </xf>
    <xf numFmtId="0" fontId="69" fillId="10" borderId="133" xfId="0" applyFont="1" applyFill="1" applyBorder="1" applyAlignment="1" applyProtection="1">
      <alignment horizontal="center" vertical="center" wrapText="1"/>
    </xf>
    <xf numFmtId="0" fontId="69" fillId="10" borderId="134" xfId="0" applyFont="1" applyFill="1" applyBorder="1" applyAlignment="1" applyProtection="1">
      <alignment horizontal="center" vertical="center" wrapText="1"/>
    </xf>
    <xf numFmtId="0" fontId="69" fillId="10" borderId="135" xfId="0" applyFont="1" applyFill="1" applyBorder="1" applyAlignment="1" applyProtection="1">
      <alignment horizontal="center" vertical="center" wrapText="1"/>
    </xf>
    <xf numFmtId="0" fontId="69" fillId="10" borderId="0" xfId="0" applyFont="1" applyFill="1" applyBorder="1" applyAlignment="1" applyProtection="1">
      <alignment horizontal="center" vertical="center" wrapText="1"/>
    </xf>
    <xf numFmtId="0" fontId="69" fillId="10" borderId="136" xfId="0" applyFont="1" applyFill="1" applyBorder="1" applyAlignment="1" applyProtection="1">
      <alignment horizontal="center" vertical="center" wrapText="1"/>
    </xf>
    <xf numFmtId="0" fontId="69" fillId="10" borderId="137" xfId="0" applyFont="1" applyFill="1" applyBorder="1" applyAlignment="1" applyProtection="1">
      <alignment horizontal="center" vertical="center" wrapText="1"/>
    </xf>
    <xf numFmtId="0" fontId="69" fillId="10" borderId="138" xfId="0" applyFont="1" applyFill="1" applyBorder="1" applyAlignment="1" applyProtection="1">
      <alignment horizontal="center" vertical="center" wrapText="1"/>
    </xf>
    <xf numFmtId="0" fontId="69" fillId="10" borderId="139" xfId="0" applyFont="1" applyFill="1" applyBorder="1" applyAlignment="1" applyProtection="1">
      <alignment horizontal="center" vertical="center" wrapText="1"/>
    </xf>
    <xf numFmtId="0" fontId="24" fillId="9" borderId="0" xfId="0" applyFont="1" applyFill="1" applyAlignment="1" applyProtection="1">
      <alignment horizontal="center"/>
    </xf>
    <xf numFmtId="0" fontId="24" fillId="9" borderId="0" xfId="0" applyFont="1" applyFill="1" applyAlignment="1" applyProtection="1">
      <alignment horizontal="center" vertical="center"/>
    </xf>
    <xf numFmtId="0" fontId="16" fillId="9" borderId="0" xfId="0" quotePrefix="1" applyNumberFormat="1" applyFont="1" applyFill="1" applyBorder="1" applyAlignment="1" applyProtection="1">
      <alignment horizontal="left"/>
    </xf>
    <xf numFmtId="0" fontId="108" fillId="9" borderId="0" xfId="0" quotePrefix="1" applyNumberFormat="1" applyFont="1" applyFill="1" applyBorder="1" applyAlignment="1" applyProtection="1">
      <alignment horizontal="left"/>
    </xf>
    <xf numFmtId="0" fontId="108" fillId="9" borderId="0" xfId="0" quotePrefix="1" applyNumberFormat="1" applyFont="1" applyFill="1" applyBorder="1" applyAlignment="1" applyProtection="1">
      <alignment horizontal="left" vertical="top"/>
    </xf>
    <xf numFmtId="168" fontId="59" fillId="21" borderId="151" xfId="7" applyNumberFormat="1" applyFont="1" applyFill="1" applyBorder="1" applyAlignment="1" applyProtection="1">
      <alignment horizontal="center" vertical="center"/>
    </xf>
    <xf numFmtId="0" fontId="55" fillId="6" borderId="154" xfId="7" applyFont="1" applyFill="1" applyBorder="1" applyAlignment="1" applyProtection="1">
      <alignment horizontal="center" vertical="center"/>
    </xf>
    <xf numFmtId="0" fontId="60" fillId="9" borderId="156" xfId="0" applyFont="1" applyFill="1" applyBorder="1" applyAlignment="1" applyProtection="1">
      <alignment horizontal="center" vertical="center"/>
    </xf>
    <xf numFmtId="0" fontId="60" fillId="9" borderId="153" xfId="0" applyFont="1" applyFill="1" applyBorder="1" applyAlignment="1" applyProtection="1">
      <alignment horizontal="center" vertical="center"/>
    </xf>
    <xf numFmtId="0" fontId="60" fillId="9" borderId="152" xfId="0" applyFont="1" applyFill="1" applyBorder="1" applyAlignment="1" applyProtection="1">
      <alignment horizontal="center" vertical="center"/>
    </xf>
    <xf numFmtId="0" fontId="43" fillId="9" borderId="72" xfId="0" applyFont="1" applyFill="1" applyBorder="1" applyAlignment="1" applyProtection="1">
      <alignment horizontal="left"/>
    </xf>
    <xf numFmtId="0" fontId="43" fillId="9" borderId="70" xfId="0" applyFont="1" applyFill="1" applyBorder="1" applyAlignment="1" applyProtection="1">
      <alignment horizontal="left"/>
    </xf>
    <xf numFmtId="0" fontId="43" fillId="9" borderId="71" xfId="0" applyFont="1" applyFill="1" applyBorder="1" applyAlignment="1" applyProtection="1">
      <alignment horizontal="left"/>
    </xf>
    <xf numFmtId="0" fontId="43" fillId="9" borderId="90" xfId="0" applyFont="1" applyFill="1" applyBorder="1" applyAlignment="1" applyProtection="1">
      <alignment horizontal="left"/>
    </xf>
    <xf numFmtId="0" fontId="43" fillId="9" borderId="8" xfId="0" applyFont="1" applyFill="1" applyBorder="1" applyAlignment="1" applyProtection="1">
      <alignment horizontal="left"/>
    </xf>
    <xf numFmtId="0" fontId="43" fillId="9" borderId="91" xfId="0" applyFont="1" applyFill="1" applyBorder="1" applyAlignment="1" applyProtection="1">
      <alignment horizontal="left"/>
    </xf>
    <xf numFmtId="168" fontId="43" fillId="9" borderId="74" xfId="0" applyNumberFormat="1" applyFont="1" applyFill="1" applyBorder="1" applyAlignment="1" applyProtection="1">
      <alignment horizontal="left"/>
    </xf>
    <xf numFmtId="168" fontId="43" fillId="9" borderId="75" xfId="0" applyNumberFormat="1" applyFont="1" applyFill="1" applyBorder="1" applyAlignment="1" applyProtection="1">
      <alignment horizontal="left"/>
    </xf>
    <xf numFmtId="2" fontId="43" fillId="9" borderId="84" xfId="0" applyNumberFormat="1" applyFont="1" applyFill="1" applyBorder="1" applyAlignment="1" applyProtection="1">
      <alignment horizontal="center"/>
    </xf>
    <xf numFmtId="2" fontId="43" fillId="9" borderId="74" xfId="0" applyNumberFormat="1" applyFont="1" applyFill="1" applyBorder="1" applyAlignment="1" applyProtection="1">
      <alignment horizontal="center"/>
    </xf>
    <xf numFmtId="2" fontId="43" fillId="9" borderId="75" xfId="0" applyNumberFormat="1" applyFont="1" applyFill="1" applyBorder="1" applyAlignment="1" applyProtection="1">
      <alignment horizontal="center"/>
    </xf>
    <xf numFmtId="0" fontId="109" fillId="9" borderId="66" xfId="0" applyFont="1" applyFill="1" applyBorder="1" applyAlignment="1" applyProtection="1">
      <alignment horizontal="center"/>
    </xf>
    <xf numFmtId="0" fontId="109" fillId="9" borderId="81" xfId="0" applyFont="1" applyFill="1" applyBorder="1" applyAlignment="1" applyProtection="1">
      <alignment horizontal="center"/>
    </xf>
    <xf numFmtId="0" fontId="109" fillId="9" borderId="82" xfId="0" applyFont="1" applyFill="1" applyBorder="1" applyAlignment="1" applyProtection="1">
      <alignment horizontal="center"/>
    </xf>
    <xf numFmtId="2" fontId="43" fillId="9" borderId="72" xfId="0" applyNumberFormat="1" applyFont="1" applyFill="1" applyBorder="1" applyAlignment="1" applyProtection="1">
      <alignment horizontal="center"/>
    </xf>
    <xf numFmtId="2" fontId="43" fillId="9" borderId="70" xfId="0" applyNumberFormat="1" applyFont="1" applyFill="1" applyBorder="1" applyAlignment="1" applyProtection="1">
      <alignment horizontal="center"/>
    </xf>
    <xf numFmtId="2" fontId="43" fillId="9" borderId="71" xfId="0" applyNumberFormat="1" applyFont="1" applyFill="1" applyBorder="1" applyAlignment="1" applyProtection="1">
      <alignment horizontal="center"/>
    </xf>
    <xf numFmtId="0" fontId="110" fillId="9" borderId="0" xfId="0" applyFont="1" applyFill="1" applyAlignment="1" applyProtection="1">
      <alignment horizontal="center" vertical="center" wrapText="1"/>
    </xf>
    <xf numFmtId="0" fontId="43" fillId="9" borderId="83" xfId="0" applyFont="1" applyFill="1" applyBorder="1" applyAlignment="1" applyProtection="1">
      <alignment horizontal="left"/>
    </xf>
    <xf numFmtId="0" fontId="43" fillId="9" borderId="1" xfId="0" applyFont="1" applyFill="1" applyBorder="1" applyAlignment="1" applyProtection="1">
      <alignment horizontal="left"/>
    </xf>
    <xf numFmtId="0" fontId="43" fillId="9" borderId="89" xfId="0" applyFont="1" applyFill="1" applyBorder="1" applyAlignment="1" applyProtection="1">
      <alignment horizontal="left"/>
    </xf>
    <xf numFmtId="0" fontId="109" fillId="7" borderId="69" xfId="0" applyFont="1" applyFill="1" applyBorder="1" applyAlignment="1" applyProtection="1">
      <alignment horizontal="center" vertical="center" wrapText="1"/>
    </xf>
    <xf numFmtId="0" fontId="109" fillId="7" borderId="73" xfId="0" applyFont="1" applyFill="1" applyBorder="1" applyAlignment="1" applyProtection="1">
      <alignment horizontal="center" vertical="center" wrapText="1"/>
    </xf>
    <xf numFmtId="0" fontId="109" fillId="7" borderId="69" xfId="0" applyFont="1" applyFill="1" applyBorder="1" applyAlignment="1" applyProtection="1">
      <alignment horizontal="center" vertical="center"/>
    </xf>
    <xf numFmtId="0" fontId="109" fillId="7" borderId="73" xfId="0" applyFont="1" applyFill="1" applyBorder="1" applyAlignment="1" applyProtection="1">
      <alignment horizontal="center" vertical="center"/>
    </xf>
    <xf numFmtId="0" fontId="109" fillId="7" borderId="77" xfId="0" applyFont="1" applyFill="1" applyBorder="1" applyAlignment="1" applyProtection="1">
      <alignment horizontal="center" vertical="center" wrapText="1"/>
    </xf>
    <xf numFmtId="0" fontId="109" fillId="7" borderId="78" xfId="0" applyFont="1" applyFill="1" applyBorder="1" applyAlignment="1" applyProtection="1">
      <alignment horizontal="center" vertical="center" wrapText="1"/>
    </xf>
    <xf numFmtId="0" fontId="109" fillId="7" borderId="79" xfId="0" applyFont="1" applyFill="1" applyBorder="1" applyAlignment="1" applyProtection="1">
      <alignment horizontal="center" vertical="center" wrapText="1"/>
    </xf>
    <xf numFmtId="0" fontId="109" fillId="7" borderId="80" xfId="0" applyFont="1" applyFill="1" applyBorder="1" applyAlignment="1" applyProtection="1">
      <alignment horizontal="center" vertical="center" wrapText="1"/>
    </xf>
    <xf numFmtId="0" fontId="109" fillId="7" borderId="81" xfId="0" applyFont="1" applyFill="1" applyBorder="1" applyAlignment="1" applyProtection="1">
      <alignment horizontal="center" vertical="center" wrapText="1"/>
    </xf>
    <xf numFmtId="0" fontId="109" fillId="7" borderId="82" xfId="0" applyFont="1" applyFill="1" applyBorder="1" applyAlignment="1" applyProtection="1">
      <alignment horizontal="center" vertical="center" wrapText="1"/>
    </xf>
    <xf numFmtId="0" fontId="92" fillId="10" borderId="99" xfId="0" applyFont="1" applyFill="1" applyBorder="1" applyAlignment="1" applyProtection="1">
      <alignment horizontal="center" vertical="center" wrapText="1"/>
    </xf>
    <xf numFmtId="0" fontId="93" fillId="26" borderId="99" xfId="0" applyFont="1" applyFill="1" applyBorder="1" applyAlignment="1" applyProtection="1">
      <alignment horizontal="center" vertical="center"/>
      <protection locked="0"/>
    </xf>
    <xf numFmtId="0" fontId="105" fillId="26" borderId="100" xfId="0" applyFont="1" applyFill="1" applyBorder="1" applyAlignment="1" applyProtection="1">
      <alignment horizontal="center" vertical="center"/>
      <protection locked="0"/>
    </xf>
    <xf numFmtId="0" fontId="105" fillId="26" borderId="101" xfId="0" applyFont="1" applyFill="1" applyBorder="1" applyAlignment="1" applyProtection="1">
      <alignment horizontal="center" vertical="center"/>
      <protection locked="0"/>
    </xf>
    <xf numFmtId="0" fontId="105" fillId="26" borderId="102" xfId="0" applyFont="1" applyFill="1" applyBorder="1" applyAlignment="1" applyProtection="1">
      <alignment horizontal="center" vertical="center"/>
      <protection locked="0"/>
    </xf>
    <xf numFmtId="0" fontId="105" fillId="26" borderId="103" xfId="0" applyFont="1" applyFill="1" applyBorder="1" applyAlignment="1" applyProtection="1">
      <alignment horizontal="center" vertical="center"/>
      <protection locked="0"/>
    </xf>
    <xf numFmtId="0" fontId="105" fillId="26" borderId="104" xfId="0" applyFont="1" applyFill="1" applyBorder="1" applyAlignment="1" applyProtection="1">
      <alignment horizontal="center" vertical="center"/>
      <protection locked="0"/>
    </xf>
    <xf numFmtId="0" fontId="105" fillId="26" borderId="105" xfId="0" applyFont="1" applyFill="1" applyBorder="1" applyAlignment="1" applyProtection="1">
      <alignment horizontal="center" vertical="center"/>
      <protection locked="0"/>
    </xf>
    <xf numFmtId="0" fontId="83" fillId="9" borderId="0" xfId="9" applyFont="1" applyFill="1" applyAlignment="1" applyProtection="1">
      <alignment horizontal="center"/>
    </xf>
    <xf numFmtId="0" fontId="76" fillId="9" borderId="0" xfId="9" applyFont="1" applyFill="1" applyAlignment="1" applyProtection="1">
      <alignment horizontal="center" vertical="center"/>
    </xf>
    <xf numFmtId="0" fontId="103" fillId="9" borderId="0" xfId="9" applyFont="1" applyFill="1" applyAlignment="1" applyProtection="1">
      <alignment horizontal="center" wrapText="1"/>
    </xf>
    <xf numFmtId="0" fontId="85" fillId="9" borderId="0" xfId="9" applyFont="1" applyFill="1" applyAlignment="1" applyProtection="1">
      <alignment horizontal="center" wrapText="1"/>
    </xf>
    <xf numFmtId="0" fontId="86" fillId="9" borderId="0" xfId="9" applyFont="1" applyFill="1" applyAlignment="1" applyProtection="1">
      <alignment horizontal="justify" vertical="top"/>
    </xf>
    <xf numFmtId="0" fontId="81" fillId="4" borderId="0" xfId="0" applyFont="1" applyFill="1" applyAlignment="1" applyProtection="1">
      <alignment horizontal="center" vertical="center"/>
    </xf>
    <xf numFmtId="0" fontId="93" fillId="26" borderId="99" xfId="0" applyFont="1" applyFill="1" applyBorder="1" applyAlignment="1" applyProtection="1">
      <alignment horizontal="center" vertical="center"/>
    </xf>
    <xf numFmtId="0" fontId="102" fillId="9" borderId="0" xfId="9" applyFont="1" applyFill="1" applyAlignment="1" applyProtection="1">
      <alignment horizontal="left" wrapText="1"/>
    </xf>
    <xf numFmtId="2" fontId="94" fillId="9" borderId="0" xfId="9" applyNumberFormat="1" applyFont="1" applyFill="1" applyBorder="1" applyAlignment="1" applyProtection="1">
      <alignment horizontal="left" vertical="center"/>
    </xf>
    <xf numFmtId="2" fontId="90" fillId="9" borderId="0" xfId="9" applyNumberFormat="1" applyFont="1" applyFill="1" applyBorder="1" applyAlignment="1" applyProtection="1">
      <alignment horizontal="center" vertical="center"/>
    </xf>
    <xf numFmtId="0" fontId="90" fillId="9" borderId="0" xfId="9" applyFont="1" applyFill="1" applyBorder="1" applyAlignment="1" applyProtection="1">
      <alignment horizontal="center" vertical="center"/>
    </xf>
    <xf numFmtId="0" fontId="102" fillId="9" borderId="0" xfId="9" applyFont="1" applyFill="1" applyAlignment="1" applyProtection="1">
      <alignment horizontal="left" vertical="top" wrapText="1"/>
    </xf>
    <xf numFmtId="1" fontId="94" fillId="9" borderId="0" xfId="9" applyNumberFormat="1" applyFont="1" applyFill="1" applyBorder="1" applyAlignment="1" applyProtection="1">
      <alignment horizontal="left" vertical="center"/>
    </xf>
    <xf numFmtId="0" fontId="87" fillId="9" borderId="0" xfId="9" applyFont="1" applyFill="1" applyAlignment="1" applyProtection="1">
      <alignment horizontal="center" vertical="center"/>
    </xf>
    <xf numFmtId="0" fontId="69" fillId="27" borderId="93" xfId="0" applyFont="1" applyFill="1" applyBorder="1" applyAlignment="1" applyProtection="1">
      <alignment horizontal="center" vertical="top" wrapText="1"/>
    </xf>
    <xf numFmtId="0" fontId="69" fillId="27" borderId="0" xfId="0" applyFont="1" applyFill="1" applyBorder="1" applyAlignment="1" applyProtection="1">
      <alignment horizontal="center" vertical="top" wrapText="1"/>
    </xf>
    <xf numFmtId="0" fontId="69" fillId="27" borderId="94" xfId="0" applyFont="1" applyFill="1" applyBorder="1" applyAlignment="1" applyProtection="1">
      <alignment horizontal="center" vertical="top" wrapText="1"/>
    </xf>
    <xf numFmtId="0" fontId="69" fillId="27" borderId="80" xfId="0" applyFont="1" applyFill="1" applyBorder="1" applyAlignment="1" applyProtection="1">
      <alignment horizontal="center" vertical="top" wrapText="1"/>
    </xf>
    <xf numFmtId="0" fontId="69" fillId="27" borderId="81" xfId="0" applyFont="1" applyFill="1" applyBorder="1" applyAlignment="1" applyProtection="1">
      <alignment horizontal="center" vertical="top" wrapText="1"/>
    </xf>
    <xf numFmtId="0" fontId="69" fillId="27" borderId="82" xfId="0" applyFont="1" applyFill="1" applyBorder="1" applyAlignment="1" applyProtection="1">
      <alignment horizontal="center" vertical="top" wrapText="1"/>
    </xf>
    <xf numFmtId="0" fontId="0" fillId="28" borderId="66" xfId="0" applyFill="1" applyBorder="1" applyAlignment="1" applyProtection="1">
      <alignment horizontal="center" vertical="center"/>
    </xf>
    <xf numFmtId="0" fontId="0" fillId="28" borderId="67" xfId="0" applyFill="1" applyBorder="1" applyAlignment="1" applyProtection="1">
      <alignment horizontal="center" vertical="center"/>
    </xf>
    <xf numFmtId="0" fontId="0" fillId="28" borderId="68" xfId="0" applyFill="1" applyBorder="1" applyAlignment="1" applyProtection="1">
      <alignment horizontal="center" vertical="center"/>
    </xf>
    <xf numFmtId="0" fontId="54" fillId="9" borderId="66" xfId="0" applyFont="1" applyFill="1" applyBorder="1" applyAlignment="1" applyProtection="1">
      <alignment horizontal="center" vertical="center"/>
    </xf>
    <xf numFmtId="0" fontId="54" fillId="9" borderId="67" xfId="0" applyFont="1" applyFill="1" applyBorder="1" applyAlignment="1" applyProtection="1">
      <alignment horizontal="center" vertical="center"/>
    </xf>
    <xf numFmtId="0" fontId="54" fillId="9" borderId="50" xfId="0" applyFont="1" applyFill="1" applyBorder="1" applyAlignment="1" applyProtection="1">
      <alignment horizontal="center" vertical="center" wrapText="1"/>
    </xf>
    <xf numFmtId="0" fontId="54" fillId="9" borderId="118" xfId="0" applyFont="1" applyFill="1" applyBorder="1" applyAlignment="1" applyProtection="1">
      <alignment horizontal="center" vertical="center" wrapText="1"/>
    </xf>
    <xf numFmtId="0" fontId="54" fillId="9" borderId="96" xfId="0" applyFont="1" applyFill="1" applyBorder="1" applyAlignment="1" applyProtection="1">
      <alignment horizontal="center" vertical="center" wrapText="1"/>
    </xf>
    <xf numFmtId="0" fontId="54" fillId="9" borderId="75" xfId="0" applyFont="1" applyFill="1" applyBorder="1" applyAlignment="1" applyProtection="1">
      <alignment horizontal="center" vertical="center" wrapText="1"/>
    </xf>
    <xf numFmtId="0" fontId="54" fillId="9" borderId="81" xfId="0" applyFont="1" applyFill="1" applyBorder="1" applyAlignment="1" applyProtection="1">
      <alignment horizontal="center" vertical="top" wrapText="1"/>
    </xf>
    <xf numFmtId="0" fontId="54" fillId="9" borderId="116" xfId="0" applyFont="1" applyFill="1" applyBorder="1" applyAlignment="1" applyProtection="1">
      <alignment horizontal="center" vertical="center" wrapText="1"/>
    </xf>
    <xf numFmtId="0" fontId="54" fillId="9" borderId="117" xfId="0" applyFont="1" applyFill="1" applyBorder="1" applyAlignment="1" applyProtection="1">
      <alignment horizontal="center" vertical="center" wrapText="1"/>
    </xf>
    <xf numFmtId="0" fontId="107" fillId="26" borderId="99" xfId="0" applyFont="1" applyFill="1" applyBorder="1" applyAlignment="1" applyProtection="1">
      <alignment horizontal="center" vertical="center"/>
    </xf>
    <xf numFmtId="0" fontId="107" fillId="26" borderId="99" xfId="0" applyFont="1" applyFill="1" applyBorder="1" applyAlignment="1" applyProtection="1">
      <alignment horizontal="center" vertical="center"/>
      <protection locked="0"/>
    </xf>
    <xf numFmtId="167" fontId="59" fillId="6" borderId="1" xfId="7" applyNumberFormat="1" applyFont="1" applyFill="1" applyBorder="1" applyAlignment="1" applyProtection="1">
      <alignment horizontal="center" vertical="center"/>
    </xf>
    <xf numFmtId="167" fontId="59" fillId="6" borderId="147" xfId="7" applyNumberFormat="1" applyFont="1" applyFill="1" applyBorder="1" applyAlignment="1" applyProtection="1">
      <alignment horizontal="center" vertical="center"/>
    </xf>
    <xf numFmtId="0" fontId="100" fillId="9" borderId="0" xfId="0" quotePrefix="1" applyNumberFormat="1" applyFont="1" applyFill="1" applyBorder="1" applyAlignment="1" applyProtection="1">
      <alignment horizontal="left" vertical="center"/>
    </xf>
    <xf numFmtId="0" fontId="54" fillId="9" borderId="78" xfId="0" applyFont="1" applyFill="1" applyBorder="1" applyAlignment="1" applyProtection="1">
      <alignment horizontal="center" vertical="center" wrapText="1"/>
    </xf>
    <xf numFmtId="0" fontId="123" fillId="9" borderId="153" xfId="0" applyFont="1" applyFill="1" applyBorder="1" applyAlignment="1" applyProtection="1">
      <alignment horizontal="center"/>
    </xf>
    <xf numFmtId="0" fontId="123" fillId="9" borderId="152" xfId="0" applyFont="1" applyFill="1" applyBorder="1" applyAlignment="1" applyProtection="1">
      <alignment horizontal="center"/>
    </xf>
    <xf numFmtId="0" fontId="54" fillId="19" borderId="59" xfId="7" applyFont="1" applyFill="1" applyBorder="1" applyAlignment="1" applyProtection="1">
      <alignment horizontal="center" vertical="center"/>
    </xf>
    <xf numFmtId="0" fontId="54" fillId="19" borderId="0" xfId="7" applyFont="1" applyFill="1" applyBorder="1" applyAlignment="1" applyProtection="1">
      <alignment horizontal="center" vertical="center"/>
    </xf>
    <xf numFmtId="0" fontId="70" fillId="20" borderId="62" xfId="7" applyFont="1" applyFill="1" applyBorder="1" applyAlignment="1" applyProtection="1">
      <alignment horizontal="center" vertical="center"/>
      <protection locked="0"/>
    </xf>
    <xf numFmtId="0" fontId="70" fillId="20" borderId="63" xfId="7" applyFont="1" applyFill="1" applyBorder="1" applyAlignment="1" applyProtection="1">
      <alignment horizontal="center" vertical="center"/>
      <protection locked="0"/>
    </xf>
    <xf numFmtId="0" fontId="99" fillId="9" borderId="0" xfId="0" quotePrefix="1" applyNumberFormat="1" applyFont="1" applyFill="1" applyBorder="1" applyAlignment="1" applyProtection="1">
      <alignment horizontal="left" vertical="center"/>
    </xf>
    <xf numFmtId="0" fontId="98" fillId="9" borderId="0" xfId="0" applyFont="1" applyFill="1" applyAlignment="1" applyProtection="1">
      <alignment horizontal="center" vertical="center"/>
    </xf>
    <xf numFmtId="0" fontId="54" fillId="9" borderId="0" xfId="0" applyFont="1" applyFill="1" applyAlignment="1" applyProtection="1">
      <alignment horizontal="center" vertical="center"/>
    </xf>
    <xf numFmtId="0" fontId="54" fillId="9" borderId="0" xfId="0" applyFont="1" applyFill="1" applyAlignment="1" applyProtection="1">
      <alignment horizontal="center" vertical="center" wrapText="1"/>
    </xf>
    <xf numFmtId="0" fontId="16" fillId="15" borderId="27" xfId="6" applyFont="1" applyFill="1" applyBorder="1" applyAlignment="1" applyProtection="1">
      <alignment horizontal="center"/>
    </xf>
    <xf numFmtId="0" fontId="16" fillId="15" borderId="11" xfId="6" applyFont="1" applyFill="1" applyBorder="1" applyAlignment="1" applyProtection="1">
      <alignment horizontal="center"/>
    </xf>
    <xf numFmtId="0" fontId="17" fillId="15" borderId="12" xfId="6" applyFont="1" applyFill="1" applyBorder="1" applyAlignment="1" applyProtection="1">
      <alignment horizontal="center" vertical="center"/>
    </xf>
    <xf numFmtId="0" fontId="17" fillId="15" borderId="0" xfId="6" applyFont="1" applyFill="1" applyBorder="1" applyAlignment="1" applyProtection="1">
      <alignment horizontal="center" vertical="center"/>
    </xf>
    <xf numFmtId="0" fontId="9" fillId="12" borderId="0" xfId="6" applyFill="1" applyAlignment="1" applyProtection="1">
      <alignment horizontal="center"/>
    </xf>
    <xf numFmtId="0" fontId="19" fillId="13" borderId="55" xfId="6" applyFont="1" applyFill="1" applyBorder="1" applyAlignment="1" applyProtection="1">
      <alignment horizontal="center" vertical="center" wrapText="1"/>
    </xf>
    <xf numFmtId="0" fontId="19" fillId="13" borderId="56" xfId="6" applyFont="1" applyFill="1" applyBorder="1" applyAlignment="1" applyProtection="1">
      <alignment horizontal="center" vertical="center" wrapText="1"/>
    </xf>
    <xf numFmtId="0" fontId="19" fillId="13" borderId="25" xfId="6" applyFont="1" applyFill="1" applyBorder="1" applyAlignment="1" applyProtection="1">
      <alignment horizontal="center" vertical="center" wrapText="1"/>
    </xf>
    <xf numFmtId="0" fontId="19" fillId="13" borderId="13" xfId="6" applyFont="1" applyFill="1" applyBorder="1" applyAlignment="1" applyProtection="1">
      <alignment horizontal="center" vertical="center" wrapText="1"/>
    </xf>
    <xf numFmtId="0" fontId="19" fillId="13" borderId="17" xfId="6" applyFont="1" applyFill="1" applyBorder="1" applyAlignment="1" applyProtection="1">
      <alignment horizontal="center" vertical="center" wrapText="1"/>
    </xf>
    <xf numFmtId="0" fontId="19" fillId="13" borderId="21" xfId="6" applyFont="1" applyFill="1" applyBorder="1" applyAlignment="1" applyProtection="1">
      <alignment horizontal="center" vertical="center" wrapText="1"/>
    </xf>
    <xf numFmtId="0" fontId="19" fillId="13" borderId="22" xfId="6" applyFont="1" applyFill="1" applyBorder="1" applyAlignment="1" applyProtection="1">
      <alignment horizontal="center" vertical="center" wrapText="1"/>
    </xf>
    <xf numFmtId="0" fontId="19" fillId="13" borderId="20" xfId="6" applyFont="1" applyFill="1" applyBorder="1" applyAlignment="1" applyProtection="1">
      <alignment horizontal="center" vertical="center" wrapText="1"/>
    </xf>
    <xf numFmtId="0" fontId="19" fillId="13" borderId="16" xfId="6" applyFont="1" applyFill="1" applyBorder="1" applyAlignment="1" applyProtection="1">
      <alignment horizontal="center" vertical="center" wrapText="1"/>
    </xf>
    <xf numFmtId="0" fontId="19" fillId="13" borderId="28" xfId="6" applyFont="1" applyFill="1" applyBorder="1" applyAlignment="1" applyProtection="1">
      <alignment horizontal="center" vertical="center" wrapText="1"/>
    </xf>
    <xf numFmtId="0" fontId="19" fillId="13" borderId="15" xfId="6" applyFont="1" applyFill="1" applyBorder="1" applyAlignment="1" applyProtection="1">
      <alignment horizontal="center" vertical="center" wrapText="1"/>
    </xf>
  </cellXfs>
  <cellStyles count="12">
    <cellStyle name="60% - Accent1" xfId="3" builtinId="32"/>
    <cellStyle name="Accent6" xfId="4" builtinId="49"/>
    <cellStyle name="Comma" xfId="1" builtinId="3"/>
    <cellStyle name="Comma [0]" xfId="2" builtinId="6"/>
    <cellStyle name="Currency [0] 2" xfId="11"/>
    <cellStyle name="Default" xfId="5"/>
    <cellStyle name="Excel Built-in Normal" xfId="6"/>
    <cellStyle name="Hyperlink" xfId="8" builtinId="8"/>
    <cellStyle name="Hyperlink 2" xfId="10"/>
    <cellStyle name="Normal" xfId="0" builtinId="0"/>
    <cellStyle name="Normal 3 2" xfId="9"/>
    <cellStyle name="Normal 4" xfId="7"/>
  </cellStyles>
  <dxfs count="74">
    <dxf>
      <font>
        <b/>
        <i val="0"/>
        <color rgb="FFFF0000"/>
      </font>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92D05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92D05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92D05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92D050"/>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
      <fill>
        <patternFill>
          <bgColor theme="1" tint="0.24994659260841701"/>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microsoft.com/office/2006/relationships/vbaProject" Target="vbaProject.bin"/><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activeX/activeX5.xml><?xml version="1.0" encoding="utf-8"?>
<ax:ocx xmlns:ax="http://schemas.microsoft.com/office/2006/activeX" xmlns:r="http://schemas.openxmlformats.org/officeDocument/2006/relationships" ax:classid="{4C599241-6926-101B-9992-00000B65C6F9}" ax:persistence="persistStreamInit" r:id="rId1"/>
</file>

<file path=xl/activeX/activeX6.xml><?xml version="1.0" encoding="utf-8"?>
<ax:ocx xmlns:ax="http://schemas.microsoft.com/office/2006/activeX" xmlns:r="http://schemas.openxmlformats.org/officeDocument/2006/relationships" ax:classid="{4C599241-6926-101B-9992-00000B65C6F9}"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activeX/activeX8.xml><?xml version="1.0" encoding="utf-8"?>
<ax:ocx xmlns:ax="http://schemas.microsoft.com/office/2006/activeX" xmlns:r="http://schemas.openxmlformats.org/officeDocument/2006/relationships" ax:classid="{4C599241-6926-101B-9992-00000B65C6F9}" ax:persistence="persistStreamInit" r:id="rId1"/>
</file>

<file path=xl/activeX/activeX9.xml><?xml version="1.0" encoding="utf-8"?>
<ax:ocx xmlns:ax="http://schemas.microsoft.com/office/2006/activeX" xmlns:r="http://schemas.openxmlformats.org/officeDocument/2006/relationships" ax:classid="{4C599241-6926-101B-9992-00000B65C6F9}" ax:persistence="persistStreamInit" r:id="rId1"/>
</file>

<file path=xl/activeX/activeX10.xml><?xml version="1.0" encoding="utf-8"?>
<ax:ocx xmlns:ax="http://schemas.microsoft.com/office/2006/activeX" xmlns:r="http://schemas.openxmlformats.org/officeDocument/2006/relationships" ax:classid="{4C599241-6926-101B-9992-00000B65C6F9}" ax:persistence="persistStreamInit" r:id="rId1"/>
</file>

<file path=xl/activeX/activeX11.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16" fmlaLink="$B$1" fmlaRange="$B$10:$B$209" noThreeD="1" sel="86" val="85"/>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List" dx="22" fmlaLink="cari" fmlaRange="BIODATA!$F$10:$F$209" noThreeD="1" sel="1" val="0"/>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List" dx="22" fmlaLink="cari" fmlaRange="BIODATA!$F$10:$F$209" noThreeD="1" sel="1" val="0"/>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List" dx="22" fmlaLink="cari" fmlaRange="BIODATA!$F$10:$F$209" noThreeD="1" sel="2" val="0"/>
</file>

<file path=xl/ctrlProps/ctrlProp31.xml><?xml version="1.0" encoding="utf-8"?>
<formControlPr xmlns="http://schemas.microsoft.com/office/spreadsheetml/2009/9/main" objectType="List" dx="22" fmlaLink="CARIIJAZAH" fmlaRange="BIODATA!$F$10:$F$209" noThreeD="1" sel="2" val="0"/>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List" dx="22" fmlaLink="cari" fmlaRange="BIODATA!$F$10:$F$209" noThreeD="1" sel="1" val="0"/>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gif"/><Relationship Id="rId6" Type="http://schemas.openxmlformats.org/officeDocument/2006/relationships/image" Target="../media/image9.emf"/><Relationship Id="rId5" Type="http://schemas.openxmlformats.org/officeDocument/2006/relationships/image" Target="../media/image8.gif"/><Relationship Id="rId4" Type="http://schemas.openxmlformats.org/officeDocument/2006/relationships/image" Target="../media/image7.emf"/></Relationships>
</file>

<file path=xl/drawings/_rels/drawing8.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7.emf"/><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5.png"/><Relationship Id="rId1" Type="http://schemas.openxmlformats.org/officeDocument/2006/relationships/image" Target="../media/image4.gif"/><Relationship Id="rId5" Type="http://schemas.openxmlformats.org/officeDocument/2006/relationships/image" Target="../media/image10.png"/><Relationship Id="rId4" Type="http://schemas.openxmlformats.org/officeDocument/2006/relationships/image" Target="../media/image13.emf"/></Relationships>
</file>

<file path=xl/drawings/_rels/drawing10.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1.emf"/><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6.emf"/><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1390650</xdr:colOff>
          <xdr:row>7</xdr:row>
          <xdr:rowOff>9525</xdr:rowOff>
        </xdr:from>
        <xdr:to>
          <xdr:col>12</xdr:col>
          <xdr:colOff>1590675</xdr:colOff>
          <xdr:row>8</xdr:row>
          <xdr:rowOff>0</xdr:rowOff>
        </xdr:to>
        <xdr:sp macro="" textlink="">
          <xdr:nvSpPr>
            <xdr:cNvPr id="1033" name="Image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838200</xdr:colOff>
          <xdr:row>5</xdr:row>
          <xdr:rowOff>76200</xdr:rowOff>
        </xdr:from>
        <xdr:to>
          <xdr:col>4</xdr:col>
          <xdr:colOff>847725</xdr:colOff>
          <xdr:row>5</xdr:row>
          <xdr:rowOff>514350</xdr:rowOff>
        </xdr:to>
        <xdr:sp macro="" textlink="">
          <xdr:nvSpPr>
            <xdr:cNvPr id="4099" name="Group Box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Pilih Jumlah Siswa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200025</xdr:rowOff>
        </xdr:from>
        <xdr:to>
          <xdr:col>4</xdr:col>
          <xdr:colOff>733425</xdr:colOff>
          <xdr:row>5</xdr:row>
          <xdr:rowOff>457200</xdr:rowOff>
        </xdr:to>
        <xdr:sp macro="" textlink="">
          <xdr:nvSpPr>
            <xdr:cNvPr id="4101" name="Drop Down 5" hidden="1">
              <a:extLst>
                <a:ext uri="{63B3BB69-23CF-44E3-9099-C40C66FF867C}">
                  <a14:compatExt spid="_x0000_s4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485775</xdr:colOff>
          <xdr:row>1047081</xdr:row>
          <xdr:rowOff>0</xdr:rowOff>
        </xdr:from>
        <xdr:to>
          <xdr:col>5</xdr:col>
          <xdr:colOff>495300</xdr:colOff>
          <xdr:row>1047081</xdr:row>
          <xdr:rowOff>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ISI NILAI SEKOLAH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5</xdr:row>
          <xdr:rowOff>133350</xdr:rowOff>
        </xdr:from>
        <xdr:to>
          <xdr:col>2</xdr:col>
          <xdr:colOff>504825</xdr:colOff>
          <xdr:row>5</xdr:row>
          <xdr:rowOff>457200</xdr:rowOff>
        </xdr:to>
        <xdr:sp macro="" textlink="">
          <xdr:nvSpPr>
            <xdr:cNvPr id="4104" name="Image1" hidden="1">
              <a:extLst>
                <a:ext uri="{63B3BB69-23CF-44E3-9099-C40C66FF867C}">
                  <a14:compatExt spid="_x0000_s41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47625</xdr:colOff>
          <xdr:row>10</xdr:row>
          <xdr:rowOff>19050</xdr:rowOff>
        </xdr:from>
        <xdr:to>
          <xdr:col>2</xdr:col>
          <xdr:colOff>1028700</xdr:colOff>
          <xdr:row>10</xdr:row>
          <xdr:rowOff>219075</xdr:rowOff>
        </xdr:to>
        <xdr:sp macro="" textlink="">
          <xdr:nvSpPr>
            <xdr:cNvPr id="120833" name="Button 1" hidden="1">
              <a:extLst>
                <a:ext uri="{63B3BB69-23CF-44E3-9099-C40C66FF867C}">
                  <a14:compatExt spid="_x0000_s1208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11</xdr:row>
          <xdr:rowOff>19050</xdr:rowOff>
        </xdr:from>
        <xdr:to>
          <xdr:col>2</xdr:col>
          <xdr:colOff>1028700</xdr:colOff>
          <xdr:row>11</xdr:row>
          <xdr:rowOff>219075</xdr:rowOff>
        </xdr:to>
        <xdr:sp macro="" textlink="">
          <xdr:nvSpPr>
            <xdr:cNvPr id="120834" name="Button 2" hidden="1">
              <a:extLst>
                <a:ext uri="{63B3BB69-23CF-44E3-9099-C40C66FF867C}">
                  <a14:compatExt spid="_x0000_s1208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12</xdr:row>
          <xdr:rowOff>19050</xdr:rowOff>
        </xdr:from>
        <xdr:to>
          <xdr:col>2</xdr:col>
          <xdr:colOff>1028700</xdr:colOff>
          <xdr:row>12</xdr:row>
          <xdr:rowOff>219075</xdr:rowOff>
        </xdr:to>
        <xdr:sp macro="" textlink="">
          <xdr:nvSpPr>
            <xdr:cNvPr id="120835" name="Button 3" hidden="1">
              <a:extLst>
                <a:ext uri="{63B3BB69-23CF-44E3-9099-C40C66FF867C}">
                  <a14:compatExt spid="_x0000_s12083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13</xdr:row>
          <xdr:rowOff>19050</xdr:rowOff>
        </xdr:from>
        <xdr:to>
          <xdr:col>2</xdr:col>
          <xdr:colOff>1028700</xdr:colOff>
          <xdr:row>13</xdr:row>
          <xdr:rowOff>219075</xdr:rowOff>
        </xdr:to>
        <xdr:sp macro="" textlink="">
          <xdr:nvSpPr>
            <xdr:cNvPr id="120836" name="Button 4" hidden="1">
              <a:extLst>
                <a:ext uri="{63B3BB69-23CF-44E3-9099-C40C66FF867C}">
                  <a14:compatExt spid="_x0000_s1208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14</xdr:row>
          <xdr:rowOff>28575</xdr:rowOff>
        </xdr:from>
        <xdr:to>
          <xdr:col>2</xdr:col>
          <xdr:colOff>1028700</xdr:colOff>
          <xdr:row>14</xdr:row>
          <xdr:rowOff>228600</xdr:rowOff>
        </xdr:to>
        <xdr:sp macro="" textlink="">
          <xdr:nvSpPr>
            <xdr:cNvPr id="120837" name="Button 5" hidden="1">
              <a:extLst>
                <a:ext uri="{63B3BB69-23CF-44E3-9099-C40C66FF867C}">
                  <a14:compatExt spid="_x0000_s1208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15</xdr:row>
          <xdr:rowOff>19050</xdr:rowOff>
        </xdr:from>
        <xdr:to>
          <xdr:col>2</xdr:col>
          <xdr:colOff>1038225</xdr:colOff>
          <xdr:row>15</xdr:row>
          <xdr:rowOff>219075</xdr:rowOff>
        </xdr:to>
        <xdr:sp macro="" textlink="">
          <xdr:nvSpPr>
            <xdr:cNvPr id="120838" name="Button 6" hidden="1">
              <a:extLst>
                <a:ext uri="{63B3BB69-23CF-44E3-9099-C40C66FF867C}">
                  <a14:compatExt spid="_x0000_s1208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17</xdr:row>
          <xdr:rowOff>38100</xdr:rowOff>
        </xdr:from>
        <xdr:to>
          <xdr:col>2</xdr:col>
          <xdr:colOff>1038225</xdr:colOff>
          <xdr:row>17</xdr:row>
          <xdr:rowOff>228600</xdr:rowOff>
        </xdr:to>
        <xdr:sp macro="" textlink="">
          <xdr:nvSpPr>
            <xdr:cNvPr id="120839" name="Button 7" hidden="1">
              <a:extLst>
                <a:ext uri="{63B3BB69-23CF-44E3-9099-C40C66FF867C}">
                  <a14:compatExt spid="_x0000_s1208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18</xdr:row>
          <xdr:rowOff>19050</xdr:rowOff>
        </xdr:from>
        <xdr:to>
          <xdr:col>2</xdr:col>
          <xdr:colOff>1028700</xdr:colOff>
          <xdr:row>18</xdr:row>
          <xdr:rowOff>219075</xdr:rowOff>
        </xdr:to>
        <xdr:sp macro="" textlink="">
          <xdr:nvSpPr>
            <xdr:cNvPr id="120840" name="Button 8" hidden="1">
              <a:extLst>
                <a:ext uri="{63B3BB69-23CF-44E3-9099-C40C66FF867C}">
                  <a14:compatExt spid="_x0000_s1208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19</xdr:row>
          <xdr:rowOff>19050</xdr:rowOff>
        </xdr:from>
        <xdr:to>
          <xdr:col>2</xdr:col>
          <xdr:colOff>1038225</xdr:colOff>
          <xdr:row>19</xdr:row>
          <xdr:rowOff>219075</xdr:rowOff>
        </xdr:to>
        <xdr:sp macro="" textlink="">
          <xdr:nvSpPr>
            <xdr:cNvPr id="120841" name="Button 9" hidden="1">
              <a:extLst>
                <a:ext uri="{63B3BB69-23CF-44E3-9099-C40C66FF867C}">
                  <a14:compatExt spid="_x0000_s1208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xdr:colOff>
          <xdr:row>21</xdr:row>
          <xdr:rowOff>19050</xdr:rowOff>
        </xdr:from>
        <xdr:to>
          <xdr:col>2</xdr:col>
          <xdr:colOff>1038225</xdr:colOff>
          <xdr:row>21</xdr:row>
          <xdr:rowOff>219075</xdr:rowOff>
        </xdr:to>
        <xdr:sp macro="" textlink="">
          <xdr:nvSpPr>
            <xdr:cNvPr id="120842" name="Button 10" hidden="1">
              <a:extLst>
                <a:ext uri="{63B3BB69-23CF-44E3-9099-C40C66FF867C}">
                  <a14:compatExt spid="_x0000_s1208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22</xdr:row>
          <xdr:rowOff>28575</xdr:rowOff>
        </xdr:from>
        <xdr:to>
          <xdr:col>2</xdr:col>
          <xdr:colOff>1028700</xdr:colOff>
          <xdr:row>22</xdr:row>
          <xdr:rowOff>228600</xdr:rowOff>
        </xdr:to>
        <xdr:sp macro="" textlink="">
          <xdr:nvSpPr>
            <xdr:cNvPr id="120843" name="Button 11" hidden="1">
              <a:extLst>
                <a:ext uri="{63B3BB69-23CF-44E3-9099-C40C66FF867C}">
                  <a14:compatExt spid="_x0000_s1208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10</xdr:row>
          <xdr:rowOff>28575</xdr:rowOff>
        </xdr:from>
        <xdr:to>
          <xdr:col>5</xdr:col>
          <xdr:colOff>1009650</xdr:colOff>
          <xdr:row>10</xdr:row>
          <xdr:rowOff>228600</xdr:rowOff>
        </xdr:to>
        <xdr:sp macro="" textlink="">
          <xdr:nvSpPr>
            <xdr:cNvPr id="120850" name="Button 18" hidden="1">
              <a:extLst>
                <a:ext uri="{63B3BB69-23CF-44E3-9099-C40C66FF867C}">
                  <a14:compatExt spid="_x0000_s1208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11</xdr:row>
          <xdr:rowOff>28575</xdr:rowOff>
        </xdr:from>
        <xdr:to>
          <xdr:col>5</xdr:col>
          <xdr:colOff>1009650</xdr:colOff>
          <xdr:row>11</xdr:row>
          <xdr:rowOff>228600</xdr:rowOff>
        </xdr:to>
        <xdr:sp macro="" textlink="">
          <xdr:nvSpPr>
            <xdr:cNvPr id="120851" name="Button 19" hidden="1">
              <a:extLst>
                <a:ext uri="{63B3BB69-23CF-44E3-9099-C40C66FF867C}">
                  <a14:compatExt spid="_x0000_s1208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12</xdr:row>
          <xdr:rowOff>28575</xdr:rowOff>
        </xdr:from>
        <xdr:to>
          <xdr:col>5</xdr:col>
          <xdr:colOff>1009650</xdr:colOff>
          <xdr:row>12</xdr:row>
          <xdr:rowOff>228600</xdr:rowOff>
        </xdr:to>
        <xdr:sp macro="" textlink="">
          <xdr:nvSpPr>
            <xdr:cNvPr id="120852" name="Button 20" hidden="1">
              <a:extLst>
                <a:ext uri="{63B3BB69-23CF-44E3-9099-C40C66FF867C}">
                  <a14:compatExt spid="_x0000_s1208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13</xdr:row>
          <xdr:rowOff>28575</xdr:rowOff>
        </xdr:from>
        <xdr:to>
          <xdr:col>5</xdr:col>
          <xdr:colOff>1009650</xdr:colOff>
          <xdr:row>13</xdr:row>
          <xdr:rowOff>228600</xdr:rowOff>
        </xdr:to>
        <xdr:sp macro="" textlink="">
          <xdr:nvSpPr>
            <xdr:cNvPr id="120853" name="Button 21" hidden="1">
              <a:extLst>
                <a:ext uri="{63B3BB69-23CF-44E3-9099-C40C66FF867C}">
                  <a14:compatExt spid="_x0000_s1208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15</xdr:row>
          <xdr:rowOff>19050</xdr:rowOff>
        </xdr:from>
        <xdr:to>
          <xdr:col>5</xdr:col>
          <xdr:colOff>1009650</xdr:colOff>
          <xdr:row>15</xdr:row>
          <xdr:rowOff>219075</xdr:rowOff>
        </xdr:to>
        <xdr:sp macro="" textlink="">
          <xdr:nvSpPr>
            <xdr:cNvPr id="120854" name="Button 22" hidden="1">
              <a:extLst>
                <a:ext uri="{63B3BB69-23CF-44E3-9099-C40C66FF867C}">
                  <a14:compatExt spid="_x0000_s12085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16</xdr:row>
          <xdr:rowOff>28575</xdr:rowOff>
        </xdr:from>
        <xdr:to>
          <xdr:col>5</xdr:col>
          <xdr:colOff>1009650</xdr:colOff>
          <xdr:row>16</xdr:row>
          <xdr:rowOff>228600</xdr:rowOff>
        </xdr:to>
        <xdr:sp macro="" textlink="">
          <xdr:nvSpPr>
            <xdr:cNvPr id="120855" name="Button 23" hidden="1">
              <a:extLst>
                <a:ext uri="{63B3BB69-23CF-44E3-9099-C40C66FF867C}">
                  <a14:compatExt spid="_x0000_s12085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200" b="0" i="0" u="none" strike="noStrike" baseline="0">
                  <a:solidFill>
                    <a:srgbClr val="993300"/>
                  </a:solidFill>
                  <a:latin typeface="Calibri"/>
                  <a:cs typeface="Calibri"/>
                </a:rPr>
                <a:t>ISI NILAI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5</xdr:row>
          <xdr:rowOff>152400</xdr:rowOff>
        </xdr:from>
        <xdr:to>
          <xdr:col>2</xdr:col>
          <xdr:colOff>466725</xdr:colOff>
          <xdr:row>7</xdr:row>
          <xdr:rowOff>19050</xdr:rowOff>
        </xdr:to>
        <xdr:sp macro="" textlink="">
          <xdr:nvSpPr>
            <xdr:cNvPr id="120856" name="Image1" hidden="1">
              <a:extLst>
                <a:ext uri="{63B3BB69-23CF-44E3-9099-C40C66FF867C}">
                  <a14:compatExt spid="_x0000_s1208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47625</xdr:colOff>
          <xdr:row>1048275</xdr:row>
          <xdr:rowOff>0</xdr:rowOff>
        </xdr:from>
        <xdr:to>
          <xdr:col>7</xdr:col>
          <xdr:colOff>104775</xdr:colOff>
          <xdr:row>1048275</xdr:row>
          <xdr:rowOff>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BIODATA PESERTA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342900</xdr:colOff>
          <xdr:row>1048275</xdr:row>
          <xdr:rowOff>0</xdr:rowOff>
        </xdr:from>
        <xdr:to>
          <xdr:col>23</xdr:col>
          <xdr:colOff>323850</xdr:colOff>
          <xdr:row>1048275</xdr:row>
          <xdr:rowOff>0</xdr:rowOff>
        </xdr:to>
        <xdr:sp macro="" textlink="">
          <xdr:nvSpPr>
            <xdr:cNvPr id="5124" name="Button 4" hidden="1">
              <a:extLst>
                <a:ext uri="{63B3BB69-23CF-44E3-9099-C40C66FF867C}">
                  <a14:compatExt spid="_x0000_s51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BIODATA PESERTA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3</xdr:row>
          <xdr:rowOff>133350</xdr:rowOff>
        </xdr:from>
        <xdr:to>
          <xdr:col>1</xdr:col>
          <xdr:colOff>352425</xdr:colOff>
          <xdr:row>3</xdr:row>
          <xdr:rowOff>390525</xdr:rowOff>
        </xdr:to>
        <xdr:sp macro="" textlink="">
          <xdr:nvSpPr>
            <xdr:cNvPr id="5126" name="Image1" hidden="1">
              <a:extLst>
                <a:ext uri="{63B3BB69-23CF-44E3-9099-C40C66FF867C}">
                  <a14:compatExt spid="_x0000_s5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142875</xdr:colOff>
          <xdr:row>3</xdr:row>
          <xdr:rowOff>133350</xdr:rowOff>
        </xdr:from>
        <xdr:to>
          <xdr:col>3</xdr:col>
          <xdr:colOff>428625</xdr:colOff>
          <xdr:row>4</xdr:row>
          <xdr:rowOff>123825</xdr:rowOff>
        </xdr:to>
        <xdr:sp macro="" textlink="">
          <xdr:nvSpPr>
            <xdr:cNvPr id="6147" name="Image1" hidden="1">
              <a:extLst>
                <a:ext uri="{63B3BB69-23CF-44E3-9099-C40C66FF867C}">
                  <a14:compatExt spid="_x0000_s6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95250</xdr:colOff>
          <xdr:row>2</xdr:row>
          <xdr:rowOff>190500</xdr:rowOff>
        </xdr:from>
        <xdr:to>
          <xdr:col>2</xdr:col>
          <xdr:colOff>9525</xdr:colOff>
          <xdr:row>2</xdr:row>
          <xdr:rowOff>447675</xdr:rowOff>
        </xdr:to>
        <xdr:sp macro="" textlink="">
          <xdr:nvSpPr>
            <xdr:cNvPr id="7172" name="Image1" hidden="1">
              <a:extLst>
                <a:ext uri="{63B3BB69-23CF-44E3-9099-C40C66FF867C}">
                  <a14:compatExt spid="_x0000_s7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142876</xdr:colOff>
      <xdr:row>8</xdr:row>
      <xdr:rowOff>57149</xdr:rowOff>
    </xdr:from>
    <xdr:to>
      <xdr:col>13</xdr:col>
      <xdr:colOff>257175</xdr:colOff>
      <xdr:row>8</xdr:row>
      <xdr:rowOff>57150</xdr:rowOff>
    </xdr:to>
    <xdr:sp macro="" textlink="">
      <xdr:nvSpPr>
        <xdr:cNvPr id="2" name="Line 5"/>
        <xdr:cNvSpPr>
          <a:spLocks noChangeShapeType="1"/>
        </xdr:cNvSpPr>
      </xdr:nvSpPr>
      <xdr:spPr bwMode="auto">
        <a:xfrm>
          <a:off x="314326" y="1571624"/>
          <a:ext cx="6153149" cy="1"/>
        </a:xfrm>
        <a:prstGeom prst="line">
          <a:avLst/>
        </a:prstGeom>
        <a:noFill/>
        <a:ln w="57150" cmpd="thinThick">
          <a:solidFill>
            <a:srgbClr val="000000"/>
          </a:solidFill>
          <a:round/>
          <a:headEnd/>
          <a:tailEnd/>
        </a:ln>
      </xdr:spPr>
    </xdr:sp>
    <xdr:clientData/>
  </xdr:twoCellAnchor>
  <xdr:twoCellAnchor editAs="oneCell">
    <xdr:from>
      <xdr:col>1</xdr:col>
      <xdr:colOff>457200</xdr:colOff>
      <xdr:row>3</xdr:row>
      <xdr:rowOff>171450</xdr:rowOff>
    </xdr:from>
    <xdr:to>
      <xdr:col>1</xdr:col>
      <xdr:colOff>457200</xdr:colOff>
      <xdr:row>8</xdr:row>
      <xdr:rowOff>76201</xdr:rowOff>
    </xdr:to>
    <xdr:pic>
      <xdr:nvPicPr>
        <xdr:cNvPr id="5" name="Picture 4" descr="E:\Kump Logo\Logo\gambar.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914400"/>
          <a:ext cx="771525" cy="866776"/>
        </a:xfrm>
        <a:prstGeom prst="rect">
          <a:avLst/>
        </a:prstGeom>
        <a:noFill/>
        <a:ln>
          <a:noFill/>
        </a:ln>
      </xdr:spPr>
    </xdr:pic>
    <xdr:clientData/>
  </xdr:twoCellAnchor>
  <xdr:twoCellAnchor>
    <xdr:from>
      <xdr:col>6</xdr:col>
      <xdr:colOff>47626</xdr:colOff>
      <xdr:row>67</xdr:row>
      <xdr:rowOff>85725</xdr:rowOff>
    </xdr:from>
    <xdr:to>
      <xdr:col>8</xdr:col>
      <xdr:colOff>542926</xdr:colOff>
      <xdr:row>73</xdr:row>
      <xdr:rowOff>85725</xdr:rowOff>
    </xdr:to>
    <xdr:sp macro="" textlink="">
      <xdr:nvSpPr>
        <xdr:cNvPr id="12" name="Rectangle 4"/>
        <xdr:cNvSpPr>
          <a:spLocks noChangeArrowheads="1"/>
        </xdr:cNvSpPr>
      </xdr:nvSpPr>
      <xdr:spPr bwMode="auto">
        <a:xfrm>
          <a:off x="3000376" y="10525125"/>
          <a:ext cx="752475" cy="866775"/>
        </a:xfrm>
        <a:prstGeom prst="rect">
          <a:avLst/>
        </a:prstGeom>
        <a:solidFill>
          <a:srgbClr val="FFFFFF"/>
        </a:solidFill>
        <a:ln w="9525">
          <a:solidFill>
            <a:srgbClr val="000000"/>
          </a:solidFill>
          <a:miter lim="800000"/>
          <a:headEnd/>
          <a:tailEnd/>
        </a:ln>
      </xdr:spPr>
    </xdr:sp>
    <xdr:clientData/>
  </xdr:twoCellAnchor>
  <xdr:twoCellAnchor>
    <xdr:from>
      <xdr:col>16</xdr:col>
      <xdr:colOff>542925</xdr:colOff>
      <xdr:row>7</xdr:row>
      <xdr:rowOff>38100</xdr:rowOff>
    </xdr:from>
    <xdr:to>
      <xdr:col>18</xdr:col>
      <xdr:colOff>57148</xdr:colOff>
      <xdr:row>10</xdr:row>
      <xdr:rowOff>9525</xdr:rowOff>
    </xdr:to>
    <xdr:sp macro="[0]!LoadLOGO" textlink="">
      <xdr:nvSpPr>
        <xdr:cNvPr id="4" name="Rounded Rectangle 3"/>
        <xdr:cNvSpPr/>
      </xdr:nvSpPr>
      <xdr:spPr>
        <a:xfrm>
          <a:off x="7648575" y="1390650"/>
          <a:ext cx="1323973" cy="381000"/>
        </a:xfrm>
        <a:prstGeom prst="roundRect">
          <a:avLst/>
        </a:prstGeom>
        <a:ln/>
      </xdr:spPr>
      <xdr:style>
        <a:lnRef idx="3">
          <a:schemeClr val="lt1"/>
        </a:lnRef>
        <a:fillRef idx="1">
          <a:schemeClr val="accent6"/>
        </a:fillRef>
        <a:effectRef idx="1">
          <a:schemeClr val="accent6"/>
        </a:effectRef>
        <a:fontRef idx="minor">
          <a:schemeClr val="lt1"/>
        </a:fontRef>
      </xdr:style>
      <xdr:txBody>
        <a:bodyPr vertOverflow="clip" horzOverflow="clip" rtlCol="0" anchor="ctr"/>
        <a:lstStyle/>
        <a:p>
          <a:pPr algn="ctr"/>
          <a:r>
            <a:rPr lang="en-US" sz="800" b="1">
              <a:solidFill>
                <a:schemeClr val="tx1"/>
              </a:solidFill>
              <a:latin typeface="+mj-lt"/>
            </a:rPr>
            <a:t>GANTI LOGO PEMERINTAH</a:t>
          </a:r>
        </a:p>
      </xdr:txBody>
    </xdr:sp>
    <xdr:clientData/>
  </xdr:twoCellAnchor>
  <xdr:twoCellAnchor>
    <xdr:from>
      <xdr:col>18</xdr:col>
      <xdr:colOff>104775</xdr:colOff>
      <xdr:row>7</xdr:row>
      <xdr:rowOff>28575</xdr:rowOff>
    </xdr:from>
    <xdr:to>
      <xdr:col>20</xdr:col>
      <xdr:colOff>66675</xdr:colOff>
      <xdr:row>10</xdr:row>
      <xdr:rowOff>9525</xdr:rowOff>
    </xdr:to>
    <xdr:sp macro="[0]!LoadLOGOLOCAL" textlink="">
      <xdr:nvSpPr>
        <xdr:cNvPr id="30" name="Rounded Rectangle 29"/>
        <xdr:cNvSpPr/>
      </xdr:nvSpPr>
      <xdr:spPr>
        <a:xfrm>
          <a:off x="9020175" y="1381125"/>
          <a:ext cx="1143000" cy="390525"/>
        </a:xfrm>
        <a:prstGeom prst="roundRect">
          <a:avLst/>
        </a:prstGeom>
        <a:ln/>
      </xdr:spPr>
      <xdr:style>
        <a:lnRef idx="3">
          <a:schemeClr val="lt1"/>
        </a:lnRef>
        <a:fillRef idx="1">
          <a:schemeClr val="accent6"/>
        </a:fillRef>
        <a:effectRef idx="1">
          <a:schemeClr val="accent6"/>
        </a:effectRef>
        <a:fontRef idx="minor">
          <a:schemeClr val="lt1"/>
        </a:fontRef>
      </xdr:style>
      <xdr:txBody>
        <a:bodyPr vertOverflow="clip" horzOverflow="clip" rtlCol="0" anchor="ctr"/>
        <a:lstStyle/>
        <a:p>
          <a:pPr algn="ctr"/>
          <a:r>
            <a:rPr lang="en-US" sz="800" b="1">
              <a:solidFill>
                <a:schemeClr val="tx1"/>
              </a:solidFill>
              <a:latin typeface="+mj-lt"/>
            </a:rPr>
            <a:t>GANTI LOGO SEKOLAH</a:t>
          </a:r>
        </a:p>
      </xdr:txBody>
    </xdr:sp>
    <xdr:clientData/>
  </xdr:twoCellAnchor>
  <mc:AlternateContent xmlns:mc="http://schemas.openxmlformats.org/markup-compatibility/2006">
    <mc:Choice xmlns:a14="http://schemas.microsoft.com/office/drawing/2010/main" Requires="a14">
      <xdr:twoCellAnchor>
        <xdr:from>
          <xdr:col>16</xdr:col>
          <xdr:colOff>57150</xdr:colOff>
          <xdr:row>34</xdr:row>
          <xdr:rowOff>76200</xdr:rowOff>
        </xdr:from>
        <xdr:to>
          <xdr:col>18</xdr:col>
          <xdr:colOff>38100</xdr:colOff>
          <xdr:row>36</xdr:row>
          <xdr:rowOff>76200</xdr:rowOff>
        </xdr:to>
        <xdr:sp macro="" textlink="">
          <xdr:nvSpPr>
            <xdr:cNvPr id="30736" name="Button 16" hidden="1">
              <a:extLst>
                <a:ext uri="{63B3BB69-23CF-44E3-9099-C40C66FF867C}">
                  <a14:compatExt spid="_x0000_s307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SEMBUNYIKAN BARIS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104775</xdr:colOff>
          <xdr:row>34</xdr:row>
          <xdr:rowOff>85725</xdr:rowOff>
        </xdr:from>
        <xdr:to>
          <xdr:col>20</xdr:col>
          <xdr:colOff>685800</xdr:colOff>
          <xdr:row>36</xdr:row>
          <xdr:rowOff>85725</xdr:rowOff>
        </xdr:to>
        <xdr:sp macro="" textlink="">
          <xdr:nvSpPr>
            <xdr:cNvPr id="30737" name="Button 17" hidden="1">
              <a:extLst>
                <a:ext uri="{63B3BB69-23CF-44E3-9099-C40C66FF867C}">
                  <a14:compatExt spid="_x0000_s307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TAMPILKAN BARIS</a:t>
              </a:r>
            </a:p>
          </xdr:txBody>
        </xdr:sp>
        <xdr:clientData fPrintsWithSheet="0"/>
      </xdr:twoCellAnchor>
    </mc:Choice>
    <mc:Fallback/>
  </mc:AlternateContent>
  <xdr:oneCellAnchor>
    <xdr:from>
      <xdr:col>19</xdr:col>
      <xdr:colOff>76200</xdr:colOff>
      <xdr:row>26</xdr:row>
      <xdr:rowOff>62630</xdr:rowOff>
    </xdr:from>
    <xdr:ext cx="775569" cy="678623"/>
    <xdr:pic macro="[0]!CETAK_PRINT_URUTAN">
      <xdr:nvPicPr>
        <xdr:cNvPr id="33" name="Picture 3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96425" y="3967880"/>
          <a:ext cx="775569" cy="67862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19</xdr:col>
          <xdr:colOff>47625</xdr:colOff>
          <xdr:row>26</xdr:row>
          <xdr:rowOff>0</xdr:rowOff>
        </xdr:from>
        <xdr:to>
          <xdr:col>20</xdr:col>
          <xdr:colOff>285750</xdr:colOff>
          <xdr:row>31</xdr:row>
          <xdr:rowOff>28575</xdr:rowOff>
        </xdr:to>
        <xdr:sp macro="" textlink="">
          <xdr:nvSpPr>
            <xdr:cNvPr id="30738" name="Group Box 18" hidden="1">
              <a:extLst>
                <a:ext uri="{63B3BB69-23CF-44E3-9099-C40C66FF867C}">
                  <a14:compatExt spid="_x0000_s307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CETAK</a:t>
              </a:r>
            </a:p>
          </xdr:txBody>
        </xdr:sp>
        <xdr:clientData/>
      </xdr:twoCellAnchor>
    </mc:Choice>
    <mc:Fallback/>
  </mc:AlternateContent>
  <xdr:twoCellAnchor>
    <xdr:from>
      <xdr:col>17</xdr:col>
      <xdr:colOff>180975</xdr:colOff>
      <xdr:row>1</xdr:row>
      <xdr:rowOff>85725</xdr:rowOff>
    </xdr:from>
    <xdr:to>
      <xdr:col>17</xdr:col>
      <xdr:colOff>1047750</xdr:colOff>
      <xdr:row>6</xdr:row>
      <xdr:rowOff>47625</xdr:rowOff>
    </xdr:to>
    <xdr:sp macro="" textlink="">
      <xdr:nvSpPr>
        <xdr:cNvPr id="8" name="LOGO"/>
        <xdr:cNvSpPr/>
      </xdr:nvSpPr>
      <xdr:spPr>
        <a:xfrm>
          <a:off x="7934325" y="285750"/>
          <a:ext cx="866775" cy="952500"/>
        </a:xfrm>
        <a:prstGeom prst="rect">
          <a:avLst/>
        </a:prstGeom>
        <a:blipFill>
          <a:blip xmlns:r="http://schemas.openxmlformats.org/officeDocument/2006/relationships" r:embed="rId3"/>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d-ID" sz="1100"/>
        </a:p>
      </xdr:txBody>
    </xdr:sp>
    <xdr:clientData/>
  </xdr:twoCellAnchor>
  <mc:AlternateContent xmlns:mc="http://schemas.openxmlformats.org/markup-compatibility/2006">
    <mc:Choice xmlns:a14="http://schemas.microsoft.com/office/drawing/2010/main" Requires="a14">
      <xdr:twoCellAnchor editAs="oneCell">
        <xdr:from>
          <xdr:col>1</xdr:col>
          <xdr:colOff>361950</xdr:colOff>
          <xdr:row>3</xdr:row>
          <xdr:rowOff>180975</xdr:rowOff>
        </xdr:from>
        <xdr:to>
          <xdr:col>2</xdr:col>
          <xdr:colOff>228601</xdr:colOff>
          <xdr:row>8</xdr:row>
          <xdr:rowOff>9525</xdr:rowOff>
        </xdr:to>
        <xdr:pic>
          <xdr:nvPicPr>
            <xdr:cNvPr id="34" name="Picture 33"/>
            <xdr:cNvPicPr>
              <a:picLocks noChangeAspect="1" noChangeArrowheads="1"/>
              <a:extLst>
                <a:ext uri="{84589F7E-364E-4C9E-8A38-B11213B215E9}">
                  <a14:cameraTool cellRange="$R$2" spid="_x0000_s31169"/>
                </a:ext>
              </a:extLst>
            </xdr:cNvPicPr>
          </xdr:nvPicPr>
          <xdr:blipFill rotWithShape="1">
            <a:blip xmlns:r="http://schemas.openxmlformats.org/officeDocument/2006/relationships" r:embed="rId4"/>
            <a:srcRect l="14750" t="7317" r="13599" b="9100"/>
            <a:stretch>
              <a:fillRect/>
            </a:stretch>
          </xdr:blipFill>
          <xdr:spPr bwMode="auto">
            <a:xfrm>
              <a:off x="533400" y="733425"/>
              <a:ext cx="733426" cy="7905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18</xdr:col>
      <xdr:colOff>123825</xdr:colOff>
      <xdr:row>1</xdr:row>
      <xdr:rowOff>152399</xdr:rowOff>
    </xdr:from>
    <xdr:to>
      <xdr:col>19</xdr:col>
      <xdr:colOff>428625</xdr:colOff>
      <xdr:row>6</xdr:row>
      <xdr:rowOff>28574</xdr:rowOff>
    </xdr:to>
    <xdr:sp macro="" textlink="">
      <xdr:nvSpPr>
        <xdr:cNvPr id="9" name="LOGOLOCAL"/>
        <xdr:cNvSpPr/>
      </xdr:nvSpPr>
      <xdr:spPr>
        <a:xfrm>
          <a:off x="9039225" y="352424"/>
          <a:ext cx="914400" cy="866775"/>
        </a:xfrm>
        <a:prstGeom prst="rect">
          <a:avLst/>
        </a:prstGeom>
        <a:blipFill>
          <a:blip xmlns:r="http://schemas.openxmlformats.org/officeDocument/2006/relationships" r:embed="rId5"/>
          <a:stretch>
            <a:fillRect/>
          </a:stretch>
        </a:blip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id-ID" sz="1100"/>
        </a:p>
      </xdr:txBody>
    </xdr:sp>
    <xdr:clientData/>
  </xdr:twoCellAnchor>
  <mc:AlternateContent xmlns:mc="http://schemas.openxmlformats.org/markup-compatibility/2006">
    <mc:Choice xmlns:a14="http://schemas.microsoft.com/office/drawing/2010/main" Requires="a14">
      <xdr:twoCellAnchor editAs="oneCell">
        <xdr:from>
          <xdr:col>11</xdr:col>
          <xdr:colOff>476249</xdr:colOff>
          <xdr:row>4</xdr:row>
          <xdr:rowOff>0</xdr:rowOff>
        </xdr:from>
        <xdr:to>
          <xdr:col>12</xdr:col>
          <xdr:colOff>466724</xdr:colOff>
          <xdr:row>7</xdr:row>
          <xdr:rowOff>152400</xdr:rowOff>
        </xdr:to>
        <xdr:pic>
          <xdr:nvPicPr>
            <xdr:cNvPr id="36" name="Picture 35"/>
            <xdr:cNvPicPr>
              <a:picLocks noChangeAspect="1" noChangeArrowheads="1"/>
              <a:extLst>
                <a:ext uri="{84589F7E-364E-4C9E-8A38-B11213B215E9}">
                  <a14:cameraTool cellRange="$S$2" spid="_x0000_s31170"/>
                </a:ext>
              </a:extLst>
            </xdr:cNvPicPr>
          </xdr:nvPicPr>
          <xdr:blipFill rotWithShape="1">
            <a:blip xmlns:r="http://schemas.openxmlformats.org/officeDocument/2006/relationships" r:embed="rId6"/>
            <a:srcRect l="5600" t="11912" r="7200" b="14025"/>
            <a:stretch>
              <a:fillRect/>
            </a:stretch>
          </xdr:blipFill>
          <xdr:spPr bwMode="auto">
            <a:xfrm>
              <a:off x="5362574" y="742950"/>
              <a:ext cx="828675" cy="7620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17</xdr:col>
      <xdr:colOff>266700</xdr:colOff>
      <xdr:row>65</xdr:row>
      <xdr:rowOff>9525</xdr:rowOff>
    </xdr:from>
    <xdr:to>
      <xdr:col>17</xdr:col>
      <xdr:colOff>266700</xdr:colOff>
      <xdr:row>66</xdr:row>
      <xdr:rowOff>85725</xdr:rowOff>
    </xdr:to>
    <xdr:cxnSp macro="">
      <xdr:nvCxnSpPr>
        <xdr:cNvPr id="6" name="Straight Arrow Connector 5"/>
        <xdr:cNvCxnSpPr/>
      </xdr:nvCxnSpPr>
      <xdr:spPr>
        <a:xfrm>
          <a:off x="8020050" y="10191750"/>
          <a:ext cx="0" cy="22860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16</xdr:col>
          <xdr:colOff>266700</xdr:colOff>
          <xdr:row>0</xdr:row>
          <xdr:rowOff>190500</xdr:rowOff>
        </xdr:from>
        <xdr:to>
          <xdr:col>16</xdr:col>
          <xdr:colOff>552450</xdr:colOff>
          <xdr:row>2</xdr:row>
          <xdr:rowOff>57150</xdr:rowOff>
        </xdr:to>
        <xdr:sp macro="" textlink="">
          <xdr:nvSpPr>
            <xdr:cNvPr id="30847" name="Image1" hidden="1">
              <a:extLst>
                <a:ext uri="{63B3BB69-23CF-44E3-9099-C40C66FF867C}">
                  <a14:compatExt spid="_x0000_s308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13</xdr:row>
          <xdr:rowOff>47625</xdr:rowOff>
        </xdr:from>
        <xdr:to>
          <xdr:col>18</xdr:col>
          <xdr:colOff>19050</xdr:colOff>
          <xdr:row>23</xdr:row>
          <xdr:rowOff>142875</xdr:rowOff>
        </xdr:to>
        <xdr:sp macro="" textlink="">
          <xdr:nvSpPr>
            <xdr:cNvPr id="31054" name="List Box 334" hidden="1">
              <a:extLst>
                <a:ext uri="{63B3BB69-23CF-44E3-9099-C40C66FF867C}">
                  <a14:compatExt spid="_x0000_s3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14</xdr:col>
      <xdr:colOff>0</xdr:colOff>
      <xdr:row>78</xdr:row>
      <xdr:rowOff>95250</xdr:rowOff>
    </xdr:to>
    <xdr:pic>
      <xdr:nvPicPr>
        <xdr:cNvPr id="21" name="Picture 20" descr="border biru copy">
          <a:extLst>
            <a:ext uri="{FF2B5EF4-FFF2-40B4-BE49-F238E27FC236}">
              <a16:creationId xmlns:a16="http://schemas.microsoft.com/office/drawing/2014/main" id="{00000000-0008-0000-0600-000012000000}"/>
            </a:ext>
          </a:extLst>
        </xdr:cNvPr>
        <xdr:cNvPicPr>
          <a:picLocks noChangeAspect="1" noChangeArrowheads="1"/>
        </xdr:cNvPicPr>
      </xdr:nvPicPr>
      <xdr:blipFill rotWithShape="1">
        <a:blip xmlns:r="http://schemas.openxmlformats.org/officeDocument/2006/relationships" r:embed="rId7">
          <a:duotone>
            <a:prstClr val="black"/>
            <a:schemeClr val="accent1">
              <a:lumMod val="40000"/>
              <a:lumOff val="60000"/>
              <a:tint val="45000"/>
              <a:satMod val="400000"/>
            </a:schemeClr>
          </a:duotone>
        </a:blip>
        <a:srcRect l="1289" t="967" r="1146" b="893"/>
        <a:stretch/>
      </xdr:blipFill>
      <xdr:spPr bwMode="auto">
        <a:xfrm>
          <a:off x="0" y="0"/>
          <a:ext cx="6581775" cy="12058650"/>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495300</xdr:colOff>
      <xdr:row>8</xdr:row>
      <xdr:rowOff>76200</xdr:rowOff>
    </xdr:from>
    <xdr:to>
      <xdr:col>13</xdr:col>
      <xdr:colOff>9526</xdr:colOff>
      <xdr:row>8</xdr:row>
      <xdr:rowOff>85724</xdr:rowOff>
    </xdr:to>
    <xdr:sp macro="" textlink="">
      <xdr:nvSpPr>
        <xdr:cNvPr id="2" name="Line 5"/>
        <xdr:cNvSpPr>
          <a:spLocks noChangeShapeType="1"/>
        </xdr:cNvSpPr>
      </xdr:nvSpPr>
      <xdr:spPr bwMode="auto">
        <a:xfrm>
          <a:off x="495300" y="1581150"/>
          <a:ext cx="5629276" cy="9524"/>
        </a:xfrm>
        <a:prstGeom prst="line">
          <a:avLst/>
        </a:prstGeom>
        <a:noFill/>
        <a:ln w="57150" cmpd="thinThick">
          <a:solidFill>
            <a:srgbClr val="000000"/>
          </a:solidFill>
          <a:round/>
          <a:headEnd/>
          <a:tailEnd/>
        </a:ln>
      </xdr:spPr>
    </xdr:sp>
    <xdr:clientData/>
  </xdr:twoCellAnchor>
  <xdr:oneCellAnchor>
    <xdr:from>
      <xdr:col>19</xdr:col>
      <xdr:colOff>47625</xdr:colOff>
      <xdr:row>22</xdr:row>
      <xdr:rowOff>91205</xdr:rowOff>
    </xdr:from>
    <xdr:ext cx="666077" cy="582817"/>
    <xdr:pic macro="[0]!SKBB_URUTAN">
      <xdr:nvPicPr>
        <xdr:cNvPr id="20" name="Picture 1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10700" y="4977530"/>
          <a:ext cx="666077" cy="582817"/>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19</xdr:col>
          <xdr:colOff>19050</xdr:colOff>
          <xdr:row>22</xdr:row>
          <xdr:rowOff>28575</xdr:rowOff>
        </xdr:from>
        <xdr:to>
          <xdr:col>20</xdr:col>
          <xdr:colOff>104775</xdr:colOff>
          <xdr:row>24</xdr:row>
          <xdr:rowOff>19050</xdr:rowOff>
        </xdr:to>
        <xdr:sp macro="" textlink="">
          <xdr:nvSpPr>
            <xdr:cNvPr id="96264" name="Group Box 8" hidden="1">
              <a:extLst>
                <a:ext uri="{63B3BB69-23CF-44E3-9099-C40C66FF867C}">
                  <a14:compatExt spid="_x0000_s962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CETAK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4</xdr:row>
          <xdr:rowOff>9525</xdr:rowOff>
        </xdr:from>
        <xdr:to>
          <xdr:col>3</xdr:col>
          <xdr:colOff>133351</xdr:colOff>
          <xdr:row>8</xdr:row>
          <xdr:rowOff>28575</xdr:rowOff>
        </xdr:to>
        <xdr:pic>
          <xdr:nvPicPr>
            <xdr:cNvPr id="16" name="Picture 15"/>
            <xdr:cNvPicPr>
              <a:picLocks noChangeAspect="1" noChangeArrowheads="1"/>
              <a:extLst>
                <a:ext uri="{84589F7E-364E-4C9E-8A38-B11213B215E9}">
                  <a14:cameraTool cellRange="Cetak!$R$2" spid="_x0000_s96692"/>
                </a:ext>
              </a:extLst>
            </xdr:cNvPicPr>
          </xdr:nvPicPr>
          <xdr:blipFill rotWithShape="1">
            <a:blip xmlns:r="http://schemas.openxmlformats.org/officeDocument/2006/relationships" r:embed="rId2"/>
            <a:srcRect l="14750" t="7317" r="13599" b="9100"/>
            <a:stretch>
              <a:fillRect/>
            </a:stretch>
          </xdr:blipFill>
          <xdr:spPr bwMode="auto">
            <a:xfrm>
              <a:off x="552450" y="742950"/>
              <a:ext cx="733426"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514350</xdr:colOff>
          <xdr:row>3</xdr:row>
          <xdr:rowOff>161925</xdr:rowOff>
        </xdr:from>
        <xdr:to>
          <xdr:col>13</xdr:col>
          <xdr:colOff>19050</xdr:colOff>
          <xdr:row>7</xdr:row>
          <xdr:rowOff>123825</xdr:rowOff>
        </xdr:to>
        <xdr:pic>
          <xdr:nvPicPr>
            <xdr:cNvPr id="17" name="Picture 16"/>
            <xdr:cNvPicPr>
              <a:picLocks noChangeAspect="1" noChangeArrowheads="1"/>
              <a:extLst>
                <a:ext uri="{84589F7E-364E-4C9E-8A38-B11213B215E9}">
                  <a14:cameraTool cellRange="Cetak!$S$2" spid="_x0000_s96693"/>
                </a:ext>
              </a:extLst>
            </xdr:cNvPicPr>
          </xdr:nvPicPr>
          <xdr:blipFill rotWithShape="1">
            <a:blip xmlns:r="http://schemas.openxmlformats.org/officeDocument/2006/relationships" r:embed="rId3"/>
            <a:srcRect l="5600" t="11912" r="7200" b="14025"/>
            <a:stretch>
              <a:fillRect/>
            </a:stretch>
          </xdr:blipFill>
          <xdr:spPr bwMode="auto">
            <a:xfrm>
              <a:off x="5305425" y="704850"/>
              <a:ext cx="828675" cy="762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xdr:row>
          <xdr:rowOff>247650</xdr:rowOff>
        </xdr:from>
        <xdr:to>
          <xdr:col>14</xdr:col>
          <xdr:colOff>400050</xdr:colOff>
          <xdr:row>11</xdr:row>
          <xdr:rowOff>57150</xdr:rowOff>
        </xdr:to>
        <xdr:sp macro="" textlink="">
          <xdr:nvSpPr>
            <xdr:cNvPr id="96370" name="Image1" hidden="1">
              <a:extLst>
                <a:ext uri="{63B3BB69-23CF-44E3-9099-C40C66FF867C}">
                  <a14:compatExt spid="_x0000_s96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15</xdr:row>
          <xdr:rowOff>9525</xdr:rowOff>
        </xdr:from>
        <xdr:to>
          <xdr:col>18</xdr:col>
          <xdr:colOff>9525</xdr:colOff>
          <xdr:row>20</xdr:row>
          <xdr:rowOff>295275</xdr:rowOff>
        </xdr:to>
        <xdr:sp macro="" textlink="">
          <xdr:nvSpPr>
            <xdr:cNvPr id="96577" name="List Box 321" hidden="1">
              <a:extLst>
                <a:ext uri="{63B3BB69-23CF-44E3-9099-C40C66FF867C}">
                  <a14:compatExt spid="_x0000_s96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323849</xdr:colOff>
      <xdr:row>8</xdr:row>
      <xdr:rowOff>57149</xdr:rowOff>
    </xdr:from>
    <xdr:to>
      <xdr:col>13</xdr:col>
      <xdr:colOff>352425</xdr:colOff>
      <xdr:row>8</xdr:row>
      <xdr:rowOff>66675</xdr:rowOff>
    </xdr:to>
    <xdr:sp macro="" textlink="">
      <xdr:nvSpPr>
        <xdr:cNvPr id="2" name="Line 5"/>
        <xdr:cNvSpPr>
          <a:spLocks noChangeShapeType="1"/>
        </xdr:cNvSpPr>
      </xdr:nvSpPr>
      <xdr:spPr bwMode="auto">
        <a:xfrm flipV="1">
          <a:off x="323849" y="1562099"/>
          <a:ext cx="6153151" cy="9526"/>
        </a:xfrm>
        <a:prstGeom prst="line">
          <a:avLst/>
        </a:prstGeom>
        <a:noFill/>
        <a:ln w="57150" cmpd="thinThick">
          <a:solidFill>
            <a:srgbClr val="000000"/>
          </a:solidFill>
          <a:round/>
          <a:headEnd/>
          <a:tailEnd/>
        </a:ln>
      </xdr:spPr>
    </xdr:sp>
    <xdr:clientData/>
  </xdr:twoCellAnchor>
  <xdr:twoCellAnchor editAs="oneCell">
    <xdr:from>
      <xdr:col>1</xdr:col>
      <xdr:colOff>457200</xdr:colOff>
      <xdr:row>3</xdr:row>
      <xdr:rowOff>171450</xdr:rowOff>
    </xdr:from>
    <xdr:to>
      <xdr:col>2</xdr:col>
      <xdr:colOff>0</xdr:colOff>
      <xdr:row>8</xdr:row>
      <xdr:rowOff>76201</xdr:rowOff>
    </xdr:to>
    <xdr:pic>
      <xdr:nvPicPr>
        <xdr:cNvPr id="3" name="Picture 2" descr="E:\Kump Logo\Logo\gambar.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714375"/>
          <a:ext cx="0" cy="866776"/>
        </a:xfrm>
        <a:prstGeom prst="rect">
          <a:avLst/>
        </a:prstGeom>
        <a:noFill/>
        <a:ln>
          <a:noFill/>
        </a:ln>
      </xdr:spPr>
    </xdr:pic>
    <xdr:clientData/>
  </xdr:twoCellAnchor>
  <xdr:oneCellAnchor>
    <xdr:from>
      <xdr:col>19</xdr:col>
      <xdr:colOff>76200</xdr:colOff>
      <xdr:row>24</xdr:row>
      <xdr:rowOff>62630</xdr:rowOff>
    </xdr:from>
    <xdr:ext cx="775569" cy="678623"/>
    <xdr:pic macro="[0]!SKL_URUTAN">
      <xdr:nvPicPr>
        <xdr:cNvPr id="18" name="Picture 1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01200" y="3967880"/>
          <a:ext cx="775569" cy="67862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19</xdr:col>
          <xdr:colOff>47625</xdr:colOff>
          <xdr:row>24</xdr:row>
          <xdr:rowOff>0</xdr:rowOff>
        </xdr:from>
        <xdr:to>
          <xdr:col>20</xdr:col>
          <xdr:colOff>285750</xdr:colOff>
          <xdr:row>25</xdr:row>
          <xdr:rowOff>19050</xdr:rowOff>
        </xdr:to>
        <xdr:sp macro="" textlink="">
          <xdr:nvSpPr>
            <xdr:cNvPr id="117768" name="Group Box 8" hidden="1">
              <a:extLst>
                <a:ext uri="{63B3BB69-23CF-44E3-9099-C40C66FF867C}">
                  <a14:compatExt spid="_x0000_s1177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CETAK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504825</xdr:colOff>
          <xdr:row>4</xdr:row>
          <xdr:rowOff>9525</xdr:rowOff>
        </xdr:from>
        <xdr:to>
          <xdr:col>4</xdr:col>
          <xdr:colOff>19051</xdr:colOff>
          <xdr:row>8</xdr:row>
          <xdr:rowOff>28575</xdr:rowOff>
        </xdr:to>
        <xdr:pic>
          <xdr:nvPicPr>
            <xdr:cNvPr id="19" name="Picture 18"/>
            <xdr:cNvPicPr>
              <a:picLocks noChangeAspect="1" noChangeArrowheads="1"/>
              <a:extLst>
                <a:ext uri="{84589F7E-364E-4C9E-8A38-B11213B215E9}">
                  <a14:cameraTool cellRange="Cetak!$R$2" spid="_x0000_s118144"/>
                </a:ext>
              </a:extLst>
            </xdr:cNvPicPr>
          </xdr:nvPicPr>
          <xdr:blipFill rotWithShape="1">
            <a:blip xmlns:r="http://schemas.openxmlformats.org/officeDocument/2006/relationships" r:embed="rId3"/>
            <a:srcRect l="14750" t="7317" r="13599" b="9100"/>
            <a:stretch>
              <a:fillRect/>
            </a:stretch>
          </xdr:blipFill>
          <xdr:spPr bwMode="auto">
            <a:xfrm>
              <a:off x="504825" y="742950"/>
              <a:ext cx="733426"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523875</xdr:colOff>
          <xdr:row>4</xdr:row>
          <xdr:rowOff>9525</xdr:rowOff>
        </xdr:from>
        <xdr:to>
          <xdr:col>13</xdr:col>
          <xdr:colOff>28575</xdr:colOff>
          <xdr:row>8</xdr:row>
          <xdr:rowOff>0</xdr:rowOff>
        </xdr:to>
        <xdr:pic>
          <xdr:nvPicPr>
            <xdr:cNvPr id="20" name="Picture 19"/>
            <xdr:cNvPicPr>
              <a:picLocks noChangeAspect="1" noChangeArrowheads="1"/>
              <a:extLst>
                <a:ext uri="{84589F7E-364E-4C9E-8A38-B11213B215E9}">
                  <a14:cameraTool cellRange="Cetak!$S$2" spid="_x0000_s118145"/>
                </a:ext>
              </a:extLst>
            </xdr:cNvPicPr>
          </xdr:nvPicPr>
          <xdr:blipFill rotWithShape="1">
            <a:blip xmlns:r="http://schemas.openxmlformats.org/officeDocument/2006/relationships" r:embed="rId4"/>
            <a:srcRect l="5600" t="11912" r="7200" b="14025"/>
            <a:stretch>
              <a:fillRect/>
            </a:stretch>
          </xdr:blipFill>
          <xdr:spPr bwMode="auto">
            <a:xfrm>
              <a:off x="5324475" y="742950"/>
              <a:ext cx="828675" cy="762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9</xdr:row>
          <xdr:rowOff>0</xdr:rowOff>
        </xdr:from>
        <xdr:to>
          <xdr:col>14</xdr:col>
          <xdr:colOff>466725</xdr:colOff>
          <xdr:row>10</xdr:row>
          <xdr:rowOff>28575</xdr:rowOff>
        </xdr:to>
        <xdr:sp macro="" textlink="">
          <xdr:nvSpPr>
            <xdr:cNvPr id="117822" name="Image1" hidden="1">
              <a:extLst>
                <a:ext uri="{63B3BB69-23CF-44E3-9099-C40C66FF867C}">
                  <a14:compatExt spid="_x0000_s1178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14</xdr:row>
          <xdr:rowOff>19050</xdr:rowOff>
        </xdr:from>
        <xdr:to>
          <xdr:col>18</xdr:col>
          <xdr:colOff>9525</xdr:colOff>
          <xdr:row>21</xdr:row>
          <xdr:rowOff>238125</xdr:rowOff>
        </xdr:to>
        <xdr:sp macro="" textlink="">
          <xdr:nvSpPr>
            <xdr:cNvPr id="118031" name="List Box 271" hidden="1">
              <a:extLst>
                <a:ext uri="{63B3BB69-23CF-44E3-9099-C40C66FF867C}">
                  <a14:compatExt spid="_x0000_s118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14</xdr:col>
      <xdr:colOff>85725</xdr:colOff>
      <xdr:row>54</xdr:row>
      <xdr:rowOff>0</xdr:rowOff>
    </xdr:to>
    <xdr:pic>
      <xdr:nvPicPr>
        <xdr:cNvPr id="13" name="Picture 12" descr="border biru copy">
          <a:extLst>
            <a:ext uri="{FF2B5EF4-FFF2-40B4-BE49-F238E27FC236}">
              <a16:creationId xmlns:a16="http://schemas.microsoft.com/office/drawing/2014/main" id="{00000000-0008-0000-0600-000012000000}"/>
            </a:ext>
          </a:extLst>
        </xdr:cNvPr>
        <xdr:cNvPicPr>
          <a:picLocks noChangeAspect="1" noChangeArrowheads="1"/>
        </xdr:cNvPicPr>
      </xdr:nvPicPr>
      <xdr:blipFill rotWithShape="1">
        <a:blip xmlns:r="http://schemas.openxmlformats.org/officeDocument/2006/relationships" r:embed="rId5">
          <a:duotone>
            <a:prstClr val="black"/>
            <a:schemeClr val="accent1">
              <a:lumMod val="40000"/>
              <a:lumOff val="60000"/>
              <a:tint val="45000"/>
              <a:satMod val="400000"/>
            </a:schemeClr>
          </a:duotone>
        </a:blip>
        <a:srcRect l="1289" t="967" r="1146" b="893"/>
        <a:stretch/>
      </xdr:blipFill>
      <xdr:spPr bwMode="auto">
        <a:xfrm>
          <a:off x="0" y="0"/>
          <a:ext cx="6581775" cy="12153900"/>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9</xdr:row>
          <xdr:rowOff>0</xdr:rowOff>
        </xdr:from>
        <xdr:to>
          <xdr:col>11</xdr:col>
          <xdr:colOff>400050</xdr:colOff>
          <xdr:row>13</xdr:row>
          <xdr:rowOff>180975</xdr:rowOff>
        </xdr:to>
        <xdr:sp macro="" textlink="">
          <xdr:nvSpPr>
            <xdr:cNvPr id="73732" name="List Box 4" hidden="1">
              <a:extLst>
                <a:ext uri="{63B3BB69-23CF-44E3-9099-C40C66FF867C}">
                  <a14:compatExt spid="_x0000_s737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361950</xdr:colOff>
          <xdr:row>8</xdr:row>
          <xdr:rowOff>76200</xdr:rowOff>
        </xdr:from>
        <xdr:to>
          <xdr:col>14</xdr:col>
          <xdr:colOff>114300</xdr:colOff>
          <xdr:row>14</xdr:row>
          <xdr:rowOff>133350</xdr:rowOff>
        </xdr:to>
        <xdr:sp macro="" textlink="">
          <xdr:nvSpPr>
            <xdr:cNvPr id="73733" name="Group Box 5" hidden="1">
              <a:extLst>
                <a:ext uri="{63B3BB69-23CF-44E3-9099-C40C66FF867C}">
                  <a14:compatExt spid="_x0000_s737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Tombol Pencarian</a:t>
              </a:r>
            </a:p>
          </xdr:txBody>
        </xdr:sp>
        <xdr:clientData/>
      </xdr:twoCellAnchor>
    </mc:Choice>
    <mc:Fallback/>
  </mc:AlternateContent>
  <xdr:oneCellAnchor>
    <xdr:from>
      <xdr:col>11</xdr:col>
      <xdr:colOff>171450</xdr:colOff>
      <xdr:row>15</xdr:row>
      <xdr:rowOff>234080</xdr:rowOff>
    </xdr:from>
    <xdr:ext cx="775569" cy="775569"/>
    <xdr:pic macro="[0]!IJAZAHDEPAN_URUTAN">
      <xdr:nvPicPr>
        <xdr:cNvPr id="12" name="Pictur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25200" y="4234580"/>
          <a:ext cx="775569" cy="775569"/>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11</xdr:col>
          <xdr:colOff>57150</xdr:colOff>
          <xdr:row>15</xdr:row>
          <xdr:rowOff>9525</xdr:rowOff>
        </xdr:from>
        <xdr:to>
          <xdr:col>13</xdr:col>
          <xdr:colOff>295275</xdr:colOff>
          <xdr:row>19</xdr:row>
          <xdr:rowOff>0</xdr:rowOff>
        </xdr:to>
        <xdr:sp macro="" textlink="">
          <xdr:nvSpPr>
            <xdr:cNvPr id="73734" name="Group Box 6" hidden="1">
              <a:extLst>
                <a:ext uri="{63B3BB69-23CF-44E3-9099-C40C66FF867C}">
                  <a14:compatExt spid="_x0000_s737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CETAK IJAZAH</a:t>
              </a:r>
            </a:p>
          </xdr:txBody>
        </xdr:sp>
        <xdr:clientData/>
      </xdr:twoCellAnchor>
    </mc:Choice>
    <mc:Fallback/>
  </mc:AlternateContent>
  <xdr:twoCellAnchor>
    <xdr:from>
      <xdr:col>3</xdr:col>
      <xdr:colOff>57150</xdr:colOff>
      <xdr:row>31</xdr:row>
      <xdr:rowOff>114300</xdr:rowOff>
    </xdr:from>
    <xdr:to>
      <xdr:col>4</xdr:col>
      <xdr:colOff>762000</xdr:colOff>
      <xdr:row>37</xdr:row>
      <xdr:rowOff>66675</xdr:rowOff>
    </xdr:to>
    <xdr:sp macro="" textlink="">
      <xdr:nvSpPr>
        <xdr:cNvPr id="17" name="Rectangle 4"/>
        <xdr:cNvSpPr>
          <a:spLocks noChangeArrowheads="1"/>
        </xdr:cNvSpPr>
      </xdr:nvSpPr>
      <xdr:spPr bwMode="auto">
        <a:xfrm>
          <a:off x="3571875" y="8229600"/>
          <a:ext cx="819150" cy="1152525"/>
        </a:xfrm>
        <a:prstGeom prst="rect">
          <a:avLst/>
        </a:prstGeom>
        <a:solidFill>
          <a:srgbClr val="FFFFFF"/>
        </a:solidFill>
        <a:ln w="9525">
          <a:solidFill>
            <a:srgbClr val="000000"/>
          </a:solidFill>
          <a:miter lim="800000"/>
          <a:headEnd/>
          <a:tailEnd/>
        </a:ln>
      </xdr:spPr>
    </xdr:sp>
    <xdr:clientData/>
  </xdr:twoCellAnchor>
  <xdr:twoCellAnchor editAs="oneCell">
    <xdr:from>
      <xdr:col>1</xdr:col>
      <xdr:colOff>0</xdr:colOff>
      <xdr:row>1</xdr:row>
      <xdr:rowOff>0</xdr:rowOff>
    </xdr:from>
    <xdr:to>
      <xdr:col>8</xdr:col>
      <xdr:colOff>47625</xdr:colOff>
      <xdr:row>42</xdr:row>
      <xdr:rowOff>9525</xdr:rowOff>
    </xdr:to>
    <xdr:pic>
      <xdr:nvPicPr>
        <xdr:cNvPr id="10" name="Picture 9"/>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025" y="190500"/>
          <a:ext cx="6743700" cy="100584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38100</xdr:colOff>
          <xdr:row>8</xdr:row>
          <xdr:rowOff>66675</xdr:rowOff>
        </xdr:from>
        <xdr:to>
          <xdr:col>8</xdr:col>
          <xdr:colOff>323850</xdr:colOff>
          <xdr:row>9</xdr:row>
          <xdr:rowOff>85725</xdr:rowOff>
        </xdr:to>
        <xdr:sp macro="" textlink="">
          <xdr:nvSpPr>
            <xdr:cNvPr id="73737" name="Image1" hidden="1">
              <a:extLst>
                <a:ext uri="{63B3BB69-23CF-44E3-9099-C40C66FF867C}">
                  <a14:compatExt spid="_x0000_s737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457200</xdr:colOff>
      <xdr:row>3</xdr:row>
      <xdr:rowOff>171450</xdr:rowOff>
    </xdr:from>
    <xdr:to>
      <xdr:col>1</xdr:col>
      <xdr:colOff>457200</xdr:colOff>
      <xdr:row>7</xdr:row>
      <xdr:rowOff>123826</xdr:rowOff>
    </xdr:to>
    <xdr:pic>
      <xdr:nvPicPr>
        <xdr:cNvPr id="3" name="Picture 2" descr="E:\Kump Logo\Logo\gambar.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742950"/>
          <a:ext cx="0" cy="866776"/>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16</xdr:col>
          <xdr:colOff>57150</xdr:colOff>
          <xdr:row>22</xdr:row>
          <xdr:rowOff>76200</xdr:rowOff>
        </xdr:from>
        <xdr:to>
          <xdr:col>18</xdr:col>
          <xdr:colOff>38100</xdr:colOff>
          <xdr:row>24</xdr:row>
          <xdr:rowOff>76200</xdr:rowOff>
        </xdr:to>
        <xdr:sp macro="" textlink="">
          <xdr:nvSpPr>
            <xdr:cNvPr id="76813" name="Button 13" hidden="1">
              <a:extLst>
                <a:ext uri="{63B3BB69-23CF-44E3-9099-C40C66FF867C}">
                  <a14:compatExt spid="_x0000_s768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SEMBUNYIKAN BARIS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104775</xdr:colOff>
          <xdr:row>22</xdr:row>
          <xdr:rowOff>85725</xdr:rowOff>
        </xdr:from>
        <xdr:to>
          <xdr:col>20</xdr:col>
          <xdr:colOff>685800</xdr:colOff>
          <xdr:row>24</xdr:row>
          <xdr:rowOff>85725</xdr:rowOff>
        </xdr:to>
        <xdr:sp macro="" textlink="">
          <xdr:nvSpPr>
            <xdr:cNvPr id="76814" name="Button 14" hidden="1">
              <a:extLst>
                <a:ext uri="{63B3BB69-23CF-44E3-9099-C40C66FF867C}">
                  <a14:compatExt spid="_x0000_s768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d-ID" sz="1100" b="0" i="0" u="none" strike="noStrike" baseline="0">
                  <a:solidFill>
                    <a:srgbClr val="000000"/>
                  </a:solidFill>
                  <a:latin typeface="Calibri"/>
                  <a:cs typeface="Calibri"/>
                </a:rPr>
                <a:t>TAMPILKAN BARIS</a:t>
              </a:r>
            </a:p>
          </xdr:txBody>
        </xdr:sp>
        <xdr:clientData fPrintsWithSheet="0"/>
      </xdr:twoCellAnchor>
    </mc:Choice>
    <mc:Fallback/>
  </mc:AlternateContent>
  <xdr:oneCellAnchor>
    <xdr:from>
      <xdr:col>19</xdr:col>
      <xdr:colOff>76200</xdr:colOff>
      <xdr:row>15</xdr:row>
      <xdr:rowOff>81680</xdr:rowOff>
    </xdr:from>
    <xdr:ext cx="775569" cy="775569"/>
    <xdr:pic macro="[0]!BELAKANGIJAZAH_URUTAN">
      <xdr:nvPicPr>
        <xdr:cNvPr id="24" name="Picture 2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20250" y="3234455"/>
          <a:ext cx="775569" cy="775569"/>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19</xdr:col>
          <xdr:colOff>38100</xdr:colOff>
          <xdr:row>14</xdr:row>
          <xdr:rowOff>209550</xdr:rowOff>
        </xdr:from>
        <xdr:to>
          <xdr:col>20</xdr:col>
          <xdr:colOff>342900</xdr:colOff>
          <xdr:row>19</xdr:row>
          <xdr:rowOff>9525</xdr:rowOff>
        </xdr:to>
        <xdr:sp macro="" textlink="">
          <xdr:nvSpPr>
            <xdr:cNvPr id="76815" name="Group Box 15" hidden="1">
              <a:extLst>
                <a:ext uri="{63B3BB69-23CF-44E3-9099-C40C66FF867C}">
                  <a14:compatExt spid="_x0000_s768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id-ID" sz="800" b="0" i="0" u="none" strike="noStrike" baseline="0">
                  <a:solidFill>
                    <a:srgbClr val="000000"/>
                  </a:solidFill>
                  <a:latin typeface="Segoe UI"/>
                  <a:cs typeface="Segoe UI"/>
                </a:rPr>
                <a:t>CETAK IJAZAH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8</xdr:row>
          <xdr:rowOff>0</xdr:rowOff>
        </xdr:from>
        <xdr:to>
          <xdr:col>14</xdr:col>
          <xdr:colOff>457200</xdr:colOff>
          <xdr:row>9</xdr:row>
          <xdr:rowOff>152400</xdr:rowOff>
        </xdr:to>
        <xdr:sp macro="" textlink="">
          <xdr:nvSpPr>
            <xdr:cNvPr id="76816" name="Image1" hidden="1">
              <a:extLst>
                <a:ext uri="{63B3BB69-23CF-44E3-9099-C40C66FF867C}">
                  <a14:compatExt spid="_x0000_s768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8</xdr:row>
          <xdr:rowOff>19050</xdr:rowOff>
        </xdr:from>
        <xdr:to>
          <xdr:col>18</xdr:col>
          <xdr:colOff>38100</xdr:colOff>
          <xdr:row>13</xdr:row>
          <xdr:rowOff>190500</xdr:rowOff>
        </xdr:to>
        <xdr:sp macro="" textlink="">
          <xdr:nvSpPr>
            <xdr:cNvPr id="76817" name="List Box 17" hidden="1">
              <a:extLst>
                <a:ext uri="{63B3BB69-23CF-44E3-9099-C40C66FF867C}">
                  <a14:compatExt spid="_x0000_s768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CEL/01.%20project%20shu/referenc/IJAZAH-2018-KTSP-SMAV2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2.%20DOK%20SEKOLAH\EXCEL%20APLIKASI%20MAULIDAINI\SHU%20SMA%20DAN%20MA\SKHUN%20OKE\APLIKASI%20SHUS%202017%20ok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iodata_ipa"/>
      <sheetName val="NILAI IPA"/>
      <sheetName val="C_hal_depan_A"/>
      <sheetName val="C_hal_belakang_A"/>
      <sheetName val="biodata_ips"/>
      <sheetName val="NILAI IPS"/>
      <sheetName val="C_hal_depan_S"/>
      <sheetName val="C_hal_belakang_S"/>
    </sheetNames>
    <sheetDataSet>
      <sheetData sheetId="0"/>
      <sheetData sheetId="1"/>
      <sheetData sheetId="2"/>
      <sheetData sheetId="3"/>
      <sheetData sheetId="4"/>
      <sheetData sheetId="5"/>
      <sheetData sheetId="6"/>
      <sheetData sheetId="7">
        <row r="14">
          <cell r="O14">
            <v>4</v>
          </cell>
        </row>
      </sheetData>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IODATA"/>
      <sheetName val="N.SEMISTER"/>
      <sheetName val="NILAI UN"/>
      <sheetName val="UASBN"/>
      <sheetName val="LEGER"/>
      <sheetName val="CETAK SHU"/>
      <sheetName val="Bingjkai"/>
    </sheetNames>
    <sheetDataSet>
      <sheetData sheetId="0" refreshError="1"/>
      <sheetData sheetId="1" refreshError="1"/>
      <sheetData sheetId="2" refreshError="1"/>
      <sheetData sheetId="3" refreshError="1"/>
      <sheetData sheetId="4" refreshError="1"/>
      <sheetData sheetId="5" refreshError="1">
        <row r="8">
          <cell r="A8">
            <v>1</v>
          </cell>
          <cell r="B8" t="str">
            <v>9998214971</v>
          </cell>
          <cell r="C8" t="str">
            <v>3-17-06-21-016-001-8</v>
          </cell>
          <cell r="D8" t="str">
            <v>Alfa Mauzan Z</v>
          </cell>
          <cell r="E8" t="str">
            <v>IPA</v>
          </cell>
          <cell r="F8" t="str">
            <v>Kimia</v>
          </cell>
          <cell r="G8">
            <v>0</v>
          </cell>
          <cell r="H8">
            <v>0</v>
          </cell>
          <cell r="I8">
            <v>0</v>
          </cell>
          <cell r="J8">
            <v>0</v>
          </cell>
          <cell r="K8">
            <v>0</v>
          </cell>
          <cell r="L8" t="str">
            <v>Kurang</v>
          </cell>
          <cell r="M8" t="str">
            <v>Kurang</v>
          </cell>
          <cell r="N8" t="str">
            <v>Kurang</v>
          </cell>
          <cell r="O8" t="str">
            <v>Kurang</v>
          </cell>
          <cell r="P8">
            <v>90.75</v>
          </cell>
          <cell r="Q8">
            <v>84</v>
          </cell>
          <cell r="R8">
            <v>84.25</v>
          </cell>
          <cell r="S8">
            <v>91</v>
          </cell>
          <cell r="T8">
            <v>91.5</v>
          </cell>
          <cell r="U8">
            <v>85.25</v>
          </cell>
          <cell r="V8">
            <v>83.25</v>
          </cell>
          <cell r="W8">
            <v>89.25</v>
          </cell>
          <cell r="X8">
            <v>88.75</v>
          </cell>
          <cell r="Y8">
            <v>95</v>
          </cell>
          <cell r="Z8">
            <v>89.25</v>
          </cell>
          <cell r="AA8">
            <v>89.25</v>
          </cell>
          <cell r="AB8">
            <v>0</v>
          </cell>
          <cell r="AC8">
            <v>81.65384615384616</v>
          </cell>
          <cell r="AD8">
            <v>93</v>
          </cell>
          <cell r="AE8">
            <v>90</v>
          </cell>
          <cell r="AF8">
            <v>88</v>
          </cell>
          <cell r="AG8">
            <v>93</v>
          </cell>
          <cell r="AH8">
            <v>90</v>
          </cell>
          <cell r="AI8">
            <v>81</v>
          </cell>
          <cell r="AJ8">
            <v>86</v>
          </cell>
          <cell r="AK8">
            <v>88</v>
          </cell>
          <cell r="AL8">
            <v>90</v>
          </cell>
          <cell r="AM8">
            <v>96</v>
          </cell>
          <cell r="AN8">
            <v>88</v>
          </cell>
          <cell r="AO8">
            <v>93</v>
          </cell>
          <cell r="AP8">
            <v>0</v>
          </cell>
          <cell r="AQ8">
            <v>82.769230769230774</v>
          </cell>
        </row>
        <row r="9">
          <cell r="A9">
            <v>2</v>
          </cell>
          <cell r="B9" t="str">
            <v>9990605869</v>
          </cell>
          <cell r="C9" t="str">
            <v>3-17-06-21-016-002-7</v>
          </cell>
          <cell r="D9" t="str">
            <v>Ami Zaka Mutiadi</v>
          </cell>
          <cell r="E9" t="str">
            <v>IPA</v>
          </cell>
          <cell r="F9" t="str">
            <v>Kimia</v>
          </cell>
          <cell r="G9">
            <v>60</v>
          </cell>
          <cell r="H9">
            <v>48</v>
          </cell>
          <cell r="I9">
            <v>27.5</v>
          </cell>
          <cell r="J9">
            <v>35</v>
          </cell>
          <cell r="K9">
            <v>170.5</v>
          </cell>
          <cell r="L9" t="str">
            <v>Cukup</v>
          </cell>
          <cell r="M9" t="str">
            <v>Kurang</v>
          </cell>
          <cell r="N9" t="str">
            <v>Kurang</v>
          </cell>
          <cell r="O9" t="str">
            <v>Kurang</v>
          </cell>
          <cell r="P9">
            <v>87</v>
          </cell>
          <cell r="Q9">
            <v>82.25</v>
          </cell>
          <cell r="R9">
            <v>85.25</v>
          </cell>
          <cell r="S9">
            <v>88.25</v>
          </cell>
          <cell r="T9">
            <v>91.5</v>
          </cell>
          <cell r="U9">
            <v>85.25</v>
          </cell>
          <cell r="V9">
            <v>84.5</v>
          </cell>
          <cell r="W9">
            <v>91.5</v>
          </cell>
          <cell r="X9">
            <v>86.5</v>
          </cell>
          <cell r="Y9">
            <v>93</v>
          </cell>
          <cell r="Z9">
            <v>92.25</v>
          </cell>
          <cell r="AA9">
            <v>92.25</v>
          </cell>
          <cell r="AB9">
            <v>0</v>
          </cell>
          <cell r="AC9">
            <v>81.5</v>
          </cell>
          <cell r="AD9">
            <v>85</v>
          </cell>
          <cell r="AE9">
            <v>94</v>
          </cell>
          <cell r="AF9">
            <v>88</v>
          </cell>
          <cell r="AG9">
            <v>90</v>
          </cell>
          <cell r="AH9">
            <v>85</v>
          </cell>
          <cell r="AI9">
            <v>85</v>
          </cell>
          <cell r="AJ9">
            <v>88</v>
          </cell>
          <cell r="AK9">
            <v>88</v>
          </cell>
          <cell r="AL9">
            <v>90</v>
          </cell>
          <cell r="AM9">
            <v>95</v>
          </cell>
          <cell r="AN9">
            <v>95</v>
          </cell>
          <cell r="AO9">
            <v>94</v>
          </cell>
          <cell r="AP9">
            <v>0</v>
          </cell>
          <cell r="AQ9">
            <v>82.84615384615384</v>
          </cell>
        </row>
        <row r="10">
          <cell r="A10">
            <v>3</v>
          </cell>
          <cell r="B10" t="str">
            <v>9990686591</v>
          </cell>
          <cell r="C10" t="str">
            <v>3-17-06-21-016-003-6</v>
          </cell>
          <cell r="D10" t="str">
            <v>Dinda Marzalena</v>
          </cell>
          <cell r="E10" t="str">
            <v>IPA</v>
          </cell>
          <cell r="F10" t="str">
            <v>Kimia</v>
          </cell>
          <cell r="G10">
            <v>66</v>
          </cell>
          <cell r="H10">
            <v>40</v>
          </cell>
          <cell r="I10">
            <v>25</v>
          </cell>
          <cell r="J10">
            <v>35</v>
          </cell>
          <cell r="K10">
            <v>166</v>
          </cell>
          <cell r="L10" t="str">
            <v>Cukup</v>
          </cell>
          <cell r="M10" t="str">
            <v>Kurang</v>
          </cell>
          <cell r="N10" t="str">
            <v>Kurang</v>
          </cell>
          <cell r="O10" t="str">
            <v>Kurang</v>
          </cell>
          <cell r="P10">
            <v>87</v>
          </cell>
          <cell r="Q10">
            <v>87</v>
          </cell>
          <cell r="R10">
            <v>86</v>
          </cell>
          <cell r="S10">
            <v>88.25</v>
          </cell>
          <cell r="T10">
            <v>88.5</v>
          </cell>
          <cell r="U10">
            <v>87.25</v>
          </cell>
          <cell r="V10">
            <v>83.25</v>
          </cell>
          <cell r="W10">
            <v>89.5</v>
          </cell>
          <cell r="X10">
            <v>87</v>
          </cell>
          <cell r="Y10">
            <v>92</v>
          </cell>
          <cell r="Z10">
            <v>84.75</v>
          </cell>
          <cell r="AA10">
            <v>91.75</v>
          </cell>
          <cell r="AB10">
            <v>0</v>
          </cell>
          <cell r="AC10">
            <v>80.942307692307693</v>
          </cell>
          <cell r="AD10">
            <v>80</v>
          </cell>
          <cell r="AE10">
            <v>90</v>
          </cell>
          <cell r="AF10">
            <v>87</v>
          </cell>
          <cell r="AG10">
            <v>95</v>
          </cell>
          <cell r="AH10">
            <v>88</v>
          </cell>
          <cell r="AI10">
            <v>82</v>
          </cell>
          <cell r="AJ10">
            <v>88</v>
          </cell>
          <cell r="AK10">
            <v>87</v>
          </cell>
          <cell r="AL10">
            <v>90</v>
          </cell>
          <cell r="AM10">
            <v>97</v>
          </cell>
          <cell r="AN10">
            <v>85</v>
          </cell>
          <cell r="AO10">
            <v>96</v>
          </cell>
          <cell r="AP10">
            <v>0</v>
          </cell>
          <cell r="AQ10">
            <v>81.92307692307692</v>
          </cell>
        </row>
        <row r="11">
          <cell r="A11">
            <v>4</v>
          </cell>
          <cell r="B11" t="str">
            <v>9990606078</v>
          </cell>
          <cell r="C11" t="str">
            <v>3-17-06-21-016-004-5</v>
          </cell>
          <cell r="D11" t="str">
            <v>Mutia Ulfa Andriani</v>
          </cell>
          <cell r="E11" t="str">
            <v>IPA</v>
          </cell>
          <cell r="F11" t="str">
            <v>Biologi</v>
          </cell>
          <cell r="G11">
            <v>0</v>
          </cell>
          <cell r="H11">
            <v>0</v>
          </cell>
          <cell r="I11">
            <v>0</v>
          </cell>
          <cell r="J11">
            <v>0</v>
          </cell>
          <cell r="K11">
            <v>0</v>
          </cell>
          <cell r="L11" t="str">
            <v>Kurang</v>
          </cell>
          <cell r="M11" t="str">
            <v>Kurang</v>
          </cell>
          <cell r="N11" t="str">
            <v>Kurang</v>
          </cell>
          <cell r="O11" t="str">
            <v>Kurang</v>
          </cell>
          <cell r="P11">
            <v>93</v>
          </cell>
          <cell r="Q11">
            <v>84.75</v>
          </cell>
          <cell r="R11">
            <v>91.25</v>
          </cell>
          <cell r="S11">
            <v>90</v>
          </cell>
          <cell r="T11">
            <v>88.75</v>
          </cell>
          <cell r="U11">
            <v>88.25</v>
          </cell>
          <cell r="V11">
            <v>84.75</v>
          </cell>
          <cell r="W11">
            <v>93.25</v>
          </cell>
          <cell r="X11">
            <v>89</v>
          </cell>
          <cell r="Y11">
            <v>96.5</v>
          </cell>
          <cell r="Z11">
            <v>90.25</v>
          </cell>
          <cell r="AA11">
            <v>92.5</v>
          </cell>
          <cell r="AB11">
            <v>0</v>
          </cell>
          <cell r="AC11">
            <v>83.25</v>
          </cell>
          <cell r="AD11">
            <v>83</v>
          </cell>
          <cell r="AE11">
            <v>90</v>
          </cell>
          <cell r="AF11">
            <v>86</v>
          </cell>
          <cell r="AG11">
            <v>93</v>
          </cell>
          <cell r="AH11">
            <v>88</v>
          </cell>
          <cell r="AI11">
            <v>83</v>
          </cell>
          <cell r="AJ11">
            <v>86</v>
          </cell>
          <cell r="AK11">
            <v>88</v>
          </cell>
          <cell r="AL11">
            <v>90</v>
          </cell>
          <cell r="AM11">
            <v>96</v>
          </cell>
          <cell r="AN11">
            <v>95</v>
          </cell>
          <cell r="AO11">
            <v>95</v>
          </cell>
          <cell r="AP11">
            <v>0</v>
          </cell>
          <cell r="AQ11">
            <v>82.538461538461533</v>
          </cell>
        </row>
        <row r="12">
          <cell r="A12">
            <v>5</v>
          </cell>
          <cell r="B12" t="str">
            <v>9995747176</v>
          </cell>
          <cell r="C12" t="str">
            <v>3-17-06-21-016-005-4</v>
          </cell>
          <cell r="D12" t="str">
            <v>T.Fazlur Rahman Noprizal</v>
          </cell>
          <cell r="E12" t="str">
            <v>IPA</v>
          </cell>
          <cell r="F12" t="str">
            <v>Kimia</v>
          </cell>
          <cell r="G12">
            <v>0</v>
          </cell>
          <cell r="H12">
            <v>0</v>
          </cell>
          <cell r="I12">
            <v>0</v>
          </cell>
          <cell r="J12">
            <v>0</v>
          </cell>
          <cell r="K12">
            <v>0</v>
          </cell>
          <cell r="L12" t="str">
            <v>Kurang</v>
          </cell>
          <cell r="M12" t="str">
            <v>Kurang</v>
          </cell>
          <cell r="N12" t="str">
            <v>Kurang</v>
          </cell>
          <cell r="O12" t="str">
            <v>Kurang</v>
          </cell>
          <cell r="P12">
            <v>92.75</v>
          </cell>
          <cell r="Q12">
            <v>87.25</v>
          </cell>
          <cell r="R12">
            <v>85.25</v>
          </cell>
          <cell r="S12">
            <v>90.25</v>
          </cell>
          <cell r="T12">
            <v>91</v>
          </cell>
          <cell r="U12">
            <v>90.25</v>
          </cell>
          <cell r="V12">
            <v>89.5</v>
          </cell>
          <cell r="W12">
            <v>90.25</v>
          </cell>
          <cell r="X12">
            <v>90</v>
          </cell>
          <cell r="Y12">
            <v>93</v>
          </cell>
          <cell r="Z12">
            <v>92.5</v>
          </cell>
          <cell r="AA12">
            <v>93.25</v>
          </cell>
          <cell r="AB12">
            <v>0</v>
          </cell>
          <cell r="AC12">
            <v>83.480769230769226</v>
          </cell>
          <cell r="AD12">
            <v>82</v>
          </cell>
          <cell r="AE12">
            <v>90</v>
          </cell>
          <cell r="AF12">
            <v>84</v>
          </cell>
          <cell r="AG12">
            <v>92</v>
          </cell>
          <cell r="AH12">
            <v>88</v>
          </cell>
          <cell r="AI12">
            <v>81</v>
          </cell>
          <cell r="AJ12">
            <v>88</v>
          </cell>
          <cell r="AK12">
            <v>89</v>
          </cell>
          <cell r="AL12">
            <v>90</v>
          </cell>
          <cell r="AM12">
            <v>96</v>
          </cell>
          <cell r="AN12">
            <v>95</v>
          </cell>
          <cell r="AO12">
            <v>97</v>
          </cell>
          <cell r="AP12">
            <v>0</v>
          </cell>
          <cell r="AQ12">
            <v>82.461538461538467</v>
          </cell>
        </row>
        <row r="13">
          <cell r="A13">
            <v>6</v>
          </cell>
          <cell r="B13" t="str">
            <v>9990605870</v>
          </cell>
          <cell r="C13" t="str">
            <v>3-17-06-21-016-006-3</v>
          </cell>
          <cell r="D13" t="str">
            <v>Tri Agus Andi</v>
          </cell>
          <cell r="E13" t="str">
            <v>IPA</v>
          </cell>
          <cell r="F13" t="str">
            <v>Kimia</v>
          </cell>
          <cell r="G13">
            <v>0</v>
          </cell>
          <cell r="H13">
            <v>0</v>
          </cell>
          <cell r="I13">
            <v>0</v>
          </cell>
          <cell r="J13">
            <v>0</v>
          </cell>
          <cell r="K13">
            <v>0</v>
          </cell>
          <cell r="L13" t="str">
            <v>Kurang</v>
          </cell>
          <cell r="M13" t="str">
            <v>Kurang</v>
          </cell>
          <cell r="N13" t="str">
            <v>Kurang</v>
          </cell>
          <cell r="O13" t="str">
            <v>Kurang</v>
          </cell>
          <cell r="P13">
            <v>87</v>
          </cell>
          <cell r="Q13">
            <v>85.5</v>
          </cell>
          <cell r="R13">
            <v>83.75</v>
          </cell>
          <cell r="S13">
            <v>88.25</v>
          </cell>
          <cell r="T13">
            <v>87</v>
          </cell>
          <cell r="U13">
            <v>85.25</v>
          </cell>
          <cell r="V13">
            <v>89.5</v>
          </cell>
          <cell r="W13">
            <v>87.25</v>
          </cell>
          <cell r="X13">
            <v>87</v>
          </cell>
          <cell r="Y13">
            <v>85.25</v>
          </cell>
          <cell r="Z13">
            <v>87.5</v>
          </cell>
          <cell r="AA13">
            <v>93.25</v>
          </cell>
          <cell r="AB13">
            <v>0</v>
          </cell>
          <cell r="AC13">
            <v>80.5</v>
          </cell>
          <cell r="AD13">
            <v>84</v>
          </cell>
          <cell r="AE13">
            <v>92</v>
          </cell>
          <cell r="AF13">
            <v>83</v>
          </cell>
          <cell r="AG13">
            <v>91</v>
          </cell>
          <cell r="AH13">
            <v>87</v>
          </cell>
          <cell r="AI13">
            <v>83</v>
          </cell>
          <cell r="AJ13">
            <v>86</v>
          </cell>
          <cell r="AK13">
            <v>89</v>
          </cell>
          <cell r="AL13">
            <v>92</v>
          </cell>
          <cell r="AM13">
            <v>95</v>
          </cell>
          <cell r="AN13">
            <v>95</v>
          </cell>
          <cell r="AO13">
            <v>96</v>
          </cell>
          <cell r="AP13">
            <v>0</v>
          </cell>
          <cell r="AQ13">
            <v>82.538461538461533</v>
          </cell>
        </row>
        <row r="14">
          <cell r="A14">
            <v>7</v>
          </cell>
          <cell r="B14" t="str">
            <v>0006343751</v>
          </cell>
          <cell r="C14" t="str">
            <v>3-17-06-21-016-007-2</v>
          </cell>
          <cell r="D14" t="str">
            <v>Vika Badria</v>
          </cell>
          <cell r="E14" t="str">
            <v>IPA</v>
          </cell>
          <cell r="F14" t="str">
            <v>Kimia</v>
          </cell>
          <cell r="G14">
            <v>0</v>
          </cell>
          <cell r="H14">
            <v>0</v>
          </cell>
          <cell r="I14">
            <v>0</v>
          </cell>
          <cell r="J14">
            <v>0</v>
          </cell>
          <cell r="K14">
            <v>0</v>
          </cell>
          <cell r="L14" t="str">
            <v>Kurang</v>
          </cell>
          <cell r="M14" t="str">
            <v>Kurang</v>
          </cell>
          <cell r="N14" t="str">
            <v>Kurang</v>
          </cell>
          <cell r="O14" t="str">
            <v>Kurang</v>
          </cell>
          <cell r="P14">
            <v>88</v>
          </cell>
          <cell r="Q14">
            <v>87.5</v>
          </cell>
          <cell r="R14">
            <v>83.25</v>
          </cell>
          <cell r="S14">
            <v>90.25</v>
          </cell>
          <cell r="T14">
            <v>91</v>
          </cell>
          <cell r="U14">
            <v>87.25</v>
          </cell>
          <cell r="V14">
            <v>88.5</v>
          </cell>
          <cell r="W14">
            <v>90.25</v>
          </cell>
          <cell r="X14">
            <v>88.5</v>
          </cell>
          <cell r="Y14">
            <v>92</v>
          </cell>
          <cell r="Z14">
            <v>86.75</v>
          </cell>
          <cell r="AA14">
            <v>90.75</v>
          </cell>
          <cell r="AB14">
            <v>0</v>
          </cell>
          <cell r="AC14">
            <v>81.84615384615384</v>
          </cell>
          <cell r="AD14">
            <v>88</v>
          </cell>
          <cell r="AE14">
            <v>94</v>
          </cell>
          <cell r="AF14">
            <v>89</v>
          </cell>
          <cell r="AG14">
            <v>93</v>
          </cell>
          <cell r="AH14">
            <v>90</v>
          </cell>
          <cell r="AI14">
            <v>84</v>
          </cell>
          <cell r="AJ14">
            <v>86</v>
          </cell>
          <cell r="AK14">
            <v>89</v>
          </cell>
          <cell r="AL14">
            <v>92</v>
          </cell>
          <cell r="AM14">
            <v>97</v>
          </cell>
          <cell r="AN14">
            <v>80</v>
          </cell>
          <cell r="AO14">
            <v>93</v>
          </cell>
          <cell r="AP14">
            <v>0</v>
          </cell>
          <cell r="AQ14">
            <v>82.692307692307693</v>
          </cell>
        </row>
        <row r="15">
          <cell r="A15">
            <v>8</v>
          </cell>
          <cell r="B15" t="str">
            <v>9995671744</v>
          </cell>
          <cell r="C15" t="str">
            <v>3-17-06-21-016-008-9</v>
          </cell>
          <cell r="D15" t="str">
            <v>Yuanna Riskiani</v>
          </cell>
          <cell r="E15" t="str">
            <v>IPA</v>
          </cell>
          <cell r="F15" t="str">
            <v>Kimia</v>
          </cell>
          <cell r="G15">
            <v>72</v>
          </cell>
          <cell r="H15">
            <v>20</v>
          </cell>
          <cell r="I15">
            <v>20</v>
          </cell>
          <cell r="J15">
            <v>30</v>
          </cell>
          <cell r="K15">
            <v>142</v>
          </cell>
          <cell r="L15" t="str">
            <v>Baik</v>
          </cell>
          <cell r="M15" t="str">
            <v>Kurang</v>
          </cell>
          <cell r="N15" t="str">
            <v>Kurang</v>
          </cell>
          <cell r="O15" t="str">
            <v>Kurang</v>
          </cell>
          <cell r="P15">
            <v>87.5</v>
          </cell>
          <cell r="Q15">
            <v>82.25</v>
          </cell>
          <cell r="R15">
            <v>83.5</v>
          </cell>
          <cell r="S15">
            <v>89</v>
          </cell>
          <cell r="T15">
            <v>86</v>
          </cell>
          <cell r="U15">
            <v>84</v>
          </cell>
          <cell r="V15">
            <v>89.5</v>
          </cell>
          <cell r="W15">
            <v>87.25</v>
          </cell>
          <cell r="X15">
            <v>88</v>
          </cell>
          <cell r="Y15">
            <v>94.75</v>
          </cell>
          <cell r="Z15">
            <v>84.25</v>
          </cell>
          <cell r="AA15">
            <v>95</v>
          </cell>
          <cell r="AB15">
            <v>0</v>
          </cell>
          <cell r="AC15">
            <v>80.84615384615384</v>
          </cell>
          <cell r="AD15">
            <v>83</v>
          </cell>
          <cell r="AE15">
            <v>94</v>
          </cell>
          <cell r="AF15">
            <v>87</v>
          </cell>
          <cell r="AG15">
            <v>92</v>
          </cell>
          <cell r="AH15">
            <v>88</v>
          </cell>
          <cell r="AI15">
            <v>83</v>
          </cell>
          <cell r="AJ15">
            <v>88</v>
          </cell>
          <cell r="AK15">
            <v>88</v>
          </cell>
          <cell r="AL15">
            <v>92</v>
          </cell>
          <cell r="AM15">
            <v>98</v>
          </cell>
          <cell r="AN15">
            <v>95</v>
          </cell>
          <cell r="AO15">
            <v>98</v>
          </cell>
          <cell r="AP15">
            <v>0</v>
          </cell>
          <cell r="AQ15">
            <v>83.538461538461533</v>
          </cell>
        </row>
        <row r="16">
          <cell r="A16">
            <v>9</v>
          </cell>
          <cell r="B16" t="str">
            <v>9985503036</v>
          </cell>
          <cell r="C16" t="str">
            <v>3-17-06-21-016-009-8</v>
          </cell>
          <cell r="D16" t="str">
            <v>Nidaul Husna</v>
          </cell>
          <cell r="E16" t="str">
            <v>IPA</v>
          </cell>
          <cell r="F16" t="str">
            <v>Kimia</v>
          </cell>
          <cell r="G16">
            <v>0</v>
          </cell>
          <cell r="H16">
            <v>0</v>
          </cell>
          <cell r="I16">
            <v>0</v>
          </cell>
          <cell r="J16">
            <v>0</v>
          </cell>
          <cell r="K16">
            <v>0</v>
          </cell>
          <cell r="L16" t="str">
            <v>Kurang</v>
          </cell>
          <cell r="M16" t="str">
            <v>Kurang</v>
          </cell>
          <cell r="N16" t="str">
            <v>Kurang</v>
          </cell>
          <cell r="O16" t="str">
            <v>Kurang</v>
          </cell>
          <cell r="P16">
            <v>93.25</v>
          </cell>
          <cell r="Q16">
            <v>83.5</v>
          </cell>
          <cell r="R16">
            <v>89.25</v>
          </cell>
          <cell r="S16">
            <v>90.75</v>
          </cell>
          <cell r="T16">
            <v>90.25</v>
          </cell>
          <cell r="U16">
            <v>86.5</v>
          </cell>
          <cell r="V16">
            <v>86</v>
          </cell>
          <cell r="W16">
            <v>87.25</v>
          </cell>
          <cell r="X16">
            <v>91.5</v>
          </cell>
          <cell r="Y16">
            <v>94.5</v>
          </cell>
          <cell r="Z16">
            <v>89.75</v>
          </cell>
          <cell r="AA16">
            <v>94.25</v>
          </cell>
          <cell r="AB16">
            <v>0</v>
          </cell>
          <cell r="AC16">
            <v>82.82692307692308</v>
          </cell>
          <cell r="AD16">
            <v>88</v>
          </cell>
          <cell r="AE16">
            <v>92</v>
          </cell>
          <cell r="AF16">
            <v>88</v>
          </cell>
          <cell r="AG16">
            <v>94</v>
          </cell>
          <cell r="AH16">
            <v>87</v>
          </cell>
          <cell r="AI16">
            <v>83</v>
          </cell>
          <cell r="AJ16">
            <v>86</v>
          </cell>
          <cell r="AK16">
            <v>90</v>
          </cell>
          <cell r="AL16">
            <v>92</v>
          </cell>
          <cell r="AM16">
            <v>97</v>
          </cell>
          <cell r="AN16">
            <v>87</v>
          </cell>
          <cell r="AO16">
            <v>98</v>
          </cell>
          <cell r="AP16">
            <v>0</v>
          </cell>
          <cell r="AQ16">
            <v>83.230769230769226</v>
          </cell>
        </row>
        <row r="17">
          <cell r="A17">
            <v>10</v>
          </cell>
          <cell r="B17" t="str">
            <v>9998940875</v>
          </cell>
          <cell r="C17" t="str">
            <v>3-17-06-21-016-010-7</v>
          </cell>
          <cell r="D17" t="str">
            <v>Suhendri Juanda</v>
          </cell>
          <cell r="E17" t="str">
            <v>IPA</v>
          </cell>
          <cell r="F17" t="str">
            <v>Kimia</v>
          </cell>
          <cell r="G17">
            <v>72</v>
          </cell>
          <cell r="H17">
            <v>32</v>
          </cell>
          <cell r="I17">
            <v>22.5</v>
          </cell>
          <cell r="J17">
            <v>27.5</v>
          </cell>
          <cell r="K17">
            <v>154</v>
          </cell>
          <cell r="L17" t="str">
            <v>Baik</v>
          </cell>
          <cell r="M17" t="str">
            <v>Kurang</v>
          </cell>
          <cell r="N17" t="str">
            <v>Kurang</v>
          </cell>
          <cell r="O17" t="str">
            <v>Kurang</v>
          </cell>
          <cell r="P17">
            <v>86.75</v>
          </cell>
          <cell r="Q17">
            <v>82.75</v>
          </cell>
          <cell r="R17">
            <v>89.25</v>
          </cell>
          <cell r="S17">
            <v>87.75</v>
          </cell>
          <cell r="T17">
            <v>87.75</v>
          </cell>
          <cell r="U17">
            <v>83.5</v>
          </cell>
          <cell r="V17">
            <v>88</v>
          </cell>
          <cell r="W17">
            <v>82.75</v>
          </cell>
          <cell r="X17">
            <v>87.25</v>
          </cell>
          <cell r="Y17">
            <v>94</v>
          </cell>
          <cell r="Z17">
            <v>87.5</v>
          </cell>
          <cell r="AA17">
            <v>89.75</v>
          </cell>
          <cell r="AB17">
            <v>0</v>
          </cell>
          <cell r="AC17">
            <v>80.538461538461533</v>
          </cell>
          <cell r="AD17">
            <v>92</v>
          </cell>
          <cell r="AE17">
            <v>92</v>
          </cell>
          <cell r="AF17">
            <v>88</v>
          </cell>
          <cell r="AG17">
            <v>91</v>
          </cell>
          <cell r="AH17">
            <v>88</v>
          </cell>
          <cell r="AI17">
            <v>82</v>
          </cell>
          <cell r="AJ17">
            <v>86</v>
          </cell>
          <cell r="AK17">
            <v>85</v>
          </cell>
          <cell r="AL17">
            <v>90</v>
          </cell>
          <cell r="AM17">
            <v>96</v>
          </cell>
          <cell r="AN17">
            <v>85</v>
          </cell>
          <cell r="AO17">
            <v>92</v>
          </cell>
          <cell r="AP17">
            <v>0</v>
          </cell>
          <cell r="AQ17">
            <v>82.07692307692308</v>
          </cell>
        </row>
        <row r="18">
          <cell r="A18">
            <v>11</v>
          </cell>
          <cell r="B18" t="str">
            <v>9996900742</v>
          </cell>
          <cell r="C18" t="str">
            <v>3-17-06-21-016-011-6</v>
          </cell>
          <cell r="D18" t="str">
            <v>Alfi Makpira</v>
          </cell>
          <cell r="E18" t="str">
            <v>IPA</v>
          </cell>
          <cell r="F18" t="str">
            <v>Biologi</v>
          </cell>
          <cell r="G18">
            <v>0</v>
          </cell>
          <cell r="H18">
            <v>0</v>
          </cell>
          <cell r="I18">
            <v>0</v>
          </cell>
          <cell r="J18">
            <v>0</v>
          </cell>
          <cell r="K18">
            <v>0</v>
          </cell>
          <cell r="L18" t="str">
            <v>Kurang</v>
          </cell>
          <cell r="M18" t="str">
            <v>Kurang</v>
          </cell>
          <cell r="N18" t="str">
            <v>Kurang</v>
          </cell>
          <cell r="O18" t="str">
            <v>Kurang</v>
          </cell>
          <cell r="P18">
            <v>90.75</v>
          </cell>
          <cell r="Q18">
            <v>89</v>
          </cell>
          <cell r="R18">
            <v>87.25</v>
          </cell>
          <cell r="S18">
            <v>88.25</v>
          </cell>
          <cell r="T18">
            <v>88</v>
          </cell>
          <cell r="U18">
            <v>86.25</v>
          </cell>
          <cell r="V18">
            <v>85</v>
          </cell>
          <cell r="W18">
            <v>91.5</v>
          </cell>
          <cell r="X18">
            <v>88</v>
          </cell>
          <cell r="Y18">
            <v>95</v>
          </cell>
          <cell r="Z18">
            <v>89.25</v>
          </cell>
          <cell r="AA18">
            <v>91.75</v>
          </cell>
          <cell r="AB18">
            <v>0</v>
          </cell>
          <cell r="AC18">
            <v>82.307692307692307</v>
          </cell>
          <cell r="AD18">
            <v>88</v>
          </cell>
          <cell r="AE18">
            <v>92</v>
          </cell>
          <cell r="AF18">
            <v>88</v>
          </cell>
          <cell r="AG18">
            <v>92</v>
          </cell>
          <cell r="AH18">
            <v>88</v>
          </cell>
          <cell r="AI18">
            <v>83</v>
          </cell>
          <cell r="AJ18">
            <v>86</v>
          </cell>
          <cell r="AK18">
            <v>90</v>
          </cell>
          <cell r="AL18">
            <v>90</v>
          </cell>
          <cell r="AM18">
            <v>96</v>
          </cell>
          <cell r="AN18">
            <v>85</v>
          </cell>
          <cell r="AO18">
            <v>96</v>
          </cell>
          <cell r="AP18">
            <v>0</v>
          </cell>
          <cell r="AQ18">
            <v>82.615384615384613</v>
          </cell>
        </row>
        <row r="19">
          <cell r="A19">
            <v>12</v>
          </cell>
          <cell r="B19" t="str">
            <v>9994429471</v>
          </cell>
          <cell r="C19" t="str">
            <v>3-17-06-21-016-012-5</v>
          </cell>
          <cell r="D19" t="str">
            <v>Dina Veranika</v>
          </cell>
          <cell r="E19" t="str">
            <v>IPA</v>
          </cell>
          <cell r="F19" t="str">
            <v>Biologi</v>
          </cell>
          <cell r="G19">
            <v>0</v>
          </cell>
          <cell r="H19">
            <v>0</v>
          </cell>
          <cell r="I19">
            <v>0</v>
          </cell>
          <cell r="J19">
            <v>0</v>
          </cell>
          <cell r="K19">
            <v>0</v>
          </cell>
          <cell r="L19" t="str">
            <v>Kurang</v>
          </cell>
          <cell r="M19" t="str">
            <v>Kurang</v>
          </cell>
          <cell r="N19" t="str">
            <v>Kurang</v>
          </cell>
          <cell r="O19" t="str">
            <v>Kurang</v>
          </cell>
          <cell r="P19">
            <v>93.75</v>
          </cell>
          <cell r="Q19">
            <v>88</v>
          </cell>
          <cell r="R19">
            <v>87.75</v>
          </cell>
          <cell r="S19">
            <v>92.25</v>
          </cell>
          <cell r="T19">
            <v>90.5</v>
          </cell>
          <cell r="U19">
            <v>88.5</v>
          </cell>
          <cell r="V19">
            <v>86</v>
          </cell>
          <cell r="W19">
            <v>94.25</v>
          </cell>
          <cell r="X19">
            <v>88.5</v>
          </cell>
          <cell r="Y19">
            <v>85.25</v>
          </cell>
          <cell r="Z19">
            <v>89.25</v>
          </cell>
          <cell r="AA19">
            <v>92.75</v>
          </cell>
          <cell r="AB19">
            <v>0</v>
          </cell>
          <cell r="AC19">
            <v>82.82692307692308</v>
          </cell>
          <cell r="AD19">
            <v>92</v>
          </cell>
          <cell r="AE19">
            <v>94</v>
          </cell>
          <cell r="AF19">
            <v>84</v>
          </cell>
          <cell r="AG19">
            <v>95</v>
          </cell>
          <cell r="AH19">
            <v>87</v>
          </cell>
          <cell r="AI19">
            <v>83</v>
          </cell>
          <cell r="AJ19">
            <v>88</v>
          </cell>
          <cell r="AK19">
            <v>90</v>
          </cell>
          <cell r="AL19">
            <v>90</v>
          </cell>
          <cell r="AM19">
            <v>95</v>
          </cell>
          <cell r="AN19">
            <v>89</v>
          </cell>
          <cell r="AO19">
            <v>96</v>
          </cell>
          <cell r="AP19">
            <v>0</v>
          </cell>
          <cell r="AQ19">
            <v>83.307692307692307</v>
          </cell>
        </row>
        <row r="20">
          <cell r="A20">
            <v>13</v>
          </cell>
          <cell r="B20" t="str">
            <v>9995809458</v>
          </cell>
          <cell r="C20" t="str">
            <v>3-17-06-21-016-013-4</v>
          </cell>
          <cell r="D20" t="str">
            <v>Erni Tryani</v>
          </cell>
          <cell r="E20" t="str">
            <v>IPA</v>
          </cell>
          <cell r="F20" t="str">
            <v>Biologi</v>
          </cell>
          <cell r="G20">
            <v>0</v>
          </cell>
          <cell r="H20">
            <v>0</v>
          </cell>
          <cell r="I20">
            <v>0</v>
          </cell>
          <cell r="J20">
            <v>0</v>
          </cell>
          <cell r="K20">
            <v>0</v>
          </cell>
          <cell r="L20" t="str">
            <v>Kurang</v>
          </cell>
          <cell r="M20" t="str">
            <v>Kurang</v>
          </cell>
          <cell r="N20" t="str">
            <v>Kurang</v>
          </cell>
          <cell r="O20" t="str">
            <v>Kurang</v>
          </cell>
          <cell r="P20">
            <v>88.5</v>
          </cell>
          <cell r="Q20">
            <v>83.5</v>
          </cell>
          <cell r="R20">
            <v>86.25</v>
          </cell>
          <cell r="S20">
            <v>89.5</v>
          </cell>
          <cell r="T20">
            <v>87</v>
          </cell>
          <cell r="U20">
            <v>87.5</v>
          </cell>
          <cell r="V20">
            <v>84</v>
          </cell>
          <cell r="W20">
            <v>91</v>
          </cell>
          <cell r="X20">
            <v>90</v>
          </cell>
          <cell r="Y20">
            <v>92</v>
          </cell>
          <cell r="Z20">
            <v>89.25</v>
          </cell>
          <cell r="AA20">
            <v>91</v>
          </cell>
          <cell r="AB20">
            <v>0</v>
          </cell>
          <cell r="AC20">
            <v>81.5</v>
          </cell>
          <cell r="AD20">
            <v>86</v>
          </cell>
          <cell r="AE20">
            <v>90</v>
          </cell>
          <cell r="AF20">
            <v>82</v>
          </cell>
          <cell r="AG20">
            <v>94</v>
          </cell>
          <cell r="AH20">
            <v>86</v>
          </cell>
          <cell r="AI20">
            <v>83</v>
          </cell>
          <cell r="AJ20">
            <v>88</v>
          </cell>
          <cell r="AK20">
            <v>90</v>
          </cell>
          <cell r="AL20">
            <v>90</v>
          </cell>
          <cell r="AM20">
            <v>98</v>
          </cell>
          <cell r="AN20">
            <v>81</v>
          </cell>
          <cell r="AO20">
            <v>95</v>
          </cell>
          <cell r="AP20">
            <v>0</v>
          </cell>
          <cell r="AQ20">
            <v>81.769230769230774</v>
          </cell>
        </row>
        <row r="21">
          <cell r="A21">
            <v>14</v>
          </cell>
          <cell r="B21" t="str">
            <v>9996582871</v>
          </cell>
          <cell r="C21" t="str">
            <v>3-17-06-21-016-014-3</v>
          </cell>
          <cell r="D21" t="str">
            <v>Evi Zuriza</v>
          </cell>
          <cell r="E21" t="str">
            <v>IPA</v>
          </cell>
          <cell r="F21" t="str">
            <v>Biologi</v>
          </cell>
          <cell r="G21">
            <v>88</v>
          </cell>
          <cell r="H21">
            <v>48</v>
          </cell>
          <cell r="I21">
            <v>27.5</v>
          </cell>
          <cell r="J21">
            <v>57.5</v>
          </cell>
          <cell r="K21">
            <v>221</v>
          </cell>
          <cell r="L21" t="str">
            <v>Sangat Baik</v>
          </cell>
          <cell r="M21" t="str">
            <v>Kurang</v>
          </cell>
          <cell r="N21" t="str">
            <v>Kurang</v>
          </cell>
          <cell r="O21" t="str">
            <v>Cukup</v>
          </cell>
          <cell r="P21">
            <v>96.25</v>
          </cell>
          <cell r="Q21">
            <v>89</v>
          </cell>
          <cell r="R21">
            <v>92.25</v>
          </cell>
          <cell r="S21">
            <v>95</v>
          </cell>
          <cell r="T21">
            <v>92.5</v>
          </cell>
          <cell r="U21">
            <v>90.25</v>
          </cell>
          <cell r="V21">
            <v>88.75</v>
          </cell>
          <cell r="W21">
            <v>93</v>
          </cell>
          <cell r="X21">
            <v>94.25</v>
          </cell>
          <cell r="Y21">
            <v>96.5</v>
          </cell>
          <cell r="Z21">
            <v>89.75</v>
          </cell>
          <cell r="AA21">
            <v>94.75</v>
          </cell>
          <cell r="AB21">
            <v>0</v>
          </cell>
          <cell r="AC21">
            <v>85.557692307692307</v>
          </cell>
          <cell r="AD21">
            <v>86</v>
          </cell>
          <cell r="AE21">
            <v>94</v>
          </cell>
          <cell r="AF21">
            <v>94</v>
          </cell>
          <cell r="AG21">
            <v>97</v>
          </cell>
          <cell r="AH21">
            <v>91</v>
          </cell>
          <cell r="AI21">
            <v>83</v>
          </cell>
          <cell r="AJ21">
            <v>88</v>
          </cell>
          <cell r="AK21">
            <v>92</v>
          </cell>
          <cell r="AL21">
            <v>92</v>
          </cell>
          <cell r="AM21">
            <v>96</v>
          </cell>
          <cell r="AN21">
            <v>89</v>
          </cell>
          <cell r="AO21">
            <v>98</v>
          </cell>
          <cell r="AP21">
            <v>0</v>
          </cell>
          <cell r="AQ21">
            <v>84.615384615384613</v>
          </cell>
        </row>
        <row r="22">
          <cell r="A22">
            <v>15</v>
          </cell>
          <cell r="B22" t="str">
            <v>9996825947</v>
          </cell>
          <cell r="C22" t="str">
            <v>3-17-06-21-016-015-2</v>
          </cell>
          <cell r="D22" t="str">
            <v>Maria Ulfah</v>
          </cell>
          <cell r="E22" t="str">
            <v>IPA</v>
          </cell>
          <cell r="F22" t="str">
            <v>Biologi</v>
          </cell>
          <cell r="G22">
            <v>72</v>
          </cell>
          <cell r="H22">
            <v>50</v>
          </cell>
          <cell r="I22">
            <v>20</v>
          </cell>
          <cell r="J22">
            <v>52.5</v>
          </cell>
          <cell r="K22">
            <v>194.5</v>
          </cell>
          <cell r="L22" t="str">
            <v>Baik</v>
          </cell>
          <cell r="M22" t="str">
            <v>Kurang</v>
          </cell>
          <cell r="N22" t="str">
            <v>Kurang</v>
          </cell>
          <cell r="O22" t="str">
            <v>Kurang</v>
          </cell>
          <cell r="P22">
            <v>93.75</v>
          </cell>
          <cell r="Q22">
            <v>88</v>
          </cell>
          <cell r="R22">
            <v>85.75</v>
          </cell>
          <cell r="S22">
            <v>93.25</v>
          </cell>
          <cell r="T22">
            <v>89.5</v>
          </cell>
          <cell r="U22">
            <v>84.25</v>
          </cell>
          <cell r="V22">
            <v>89.5</v>
          </cell>
          <cell r="W22">
            <v>91</v>
          </cell>
          <cell r="X22">
            <v>88.25</v>
          </cell>
          <cell r="Y22">
            <v>94</v>
          </cell>
          <cell r="Z22">
            <v>90.75</v>
          </cell>
          <cell r="AA22">
            <v>94.5</v>
          </cell>
          <cell r="AB22">
            <v>0</v>
          </cell>
          <cell r="AC22">
            <v>83.269230769230774</v>
          </cell>
          <cell r="AD22">
            <v>94</v>
          </cell>
          <cell r="AE22">
            <v>90</v>
          </cell>
          <cell r="AF22">
            <v>90</v>
          </cell>
          <cell r="AG22">
            <v>96</v>
          </cell>
          <cell r="AH22">
            <v>89</v>
          </cell>
          <cell r="AI22">
            <v>83</v>
          </cell>
          <cell r="AJ22">
            <v>88</v>
          </cell>
          <cell r="AK22">
            <v>90</v>
          </cell>
          <cell r="AL22">
            <v>90</v>
          </cell>
          <cell r="AM22">
            <v>95</v>
          </cell>
          <cell r="AN22">
            <v>85</v>
          </cell>
          <cell r="AO22">
            <v>98</v>
          </cell>
          <cell r="AP22">
            <v>0</v>
          </cell>
          <cell r="AQ22">
            <v>83.692307692307693</v>
          </cell>
        </row>
        <row r="23">
          <cell r="A23">
            <v>16</v>
          </cell>
          <cell r="B23" t="str">
            <v>9990686417</v>
          </cell>
          <cell r="C23" t="str">
            <v>3-17-06-21-016-016-9</v>
          </cell>
          <cell r="D23" t="str">
            <v>Melliati</v>
          </cell>
          <cell r="E23" t="str">
            <v>IPA</v>
          </cell>
          <cell r="F23" t="str">
            <v>Biologi</v>
          </cell>
          <cell r="G23">
            <v>78</v>
          </cell>
          <cell r="H23">
            <v>38</v>
          </cell>
          <cell r="I23">
            <v>20</v>
          </cell>
          <cell r="J23">
            <v>50</v>
          </cell>
          <cell r="K23">
            <v>186</v>
          </cell>
          <cell r="L23" t="str">
            <v>Baik</v>
          </cell>
          <cell r="M23" t="str">
            <v>Kurang</v>
          </cell>
          <cell r="N23" t="str">
            <v>Kurang</v>
          </cell>
          <cell r="O23" t="str">
            <v>Kurang</v>
          </cell>
          <cell r="P23">
            <v>88.75</v>
          </cell>
          <cell r="Q23">
            <v>86.75</v>
          </cell>
          <cell r="R23">
            <v>89.25</v>
          </cell>
          <cell r="S23">
            <v>90.25</v>
          </cell>
          <cell r="T23">
            <v>91.5</v>
          </cell>
          <cell r="U23">
            <v>84.25</v>
          </cell>
          <cell r="V23">
            <v>85.25</v>
          </cell>
          <cell r="W23">
            <v>90.5</v>
          </cell>
          <cell r="X23">
            <v>90</v>
          </cell>
          <cell r="Y23">
            <v>95</v>
          </cell>
          <cell r="Z23">
            <v>89.25</v>
          </cell>
          <cell r="AA23">
            <v>92</v>
          </cell>
          <cell r="AB23">
            <v>0</v>
          </cell>
          <cell r="AC23">
            <v>82.519230769230774</v>
          </cell>
          <cell r="AD23">
            <v>94</v>
          </cell>
          <cell r="AE23">
            <v>90</v>
          </cell>
          <cell r="AF23">
            <v>89</v>
          </cell>
          <cell r="AG23">
            <v>93</v>
          </cell>
          <cell r="AH23">
            <v>88</v>
          </cell>
          <cell r="AI23">
            <v>84</v>
          </cell>
          <cell r="AJ23">
            <v>88</v>
          </cell>
          <cell r="AK23">
            <v>85</v>
          </cell>
          <cell r="AL23">
            <v>92</v>
          </cell>
          <cell r="AM23">
            <v>97</v>
          </cell>
          <cell r="AN23">
            <v>93</v>
          </cell>
          <cell r="AO23">
            <v>95</v>
          </cell>
          <cell r="AP23">
            <v>0</v>
          </cell>
          <cell r="AQ23">
            <v>83.692307692307693</v>
          </cell>
        </row>
        <row r="24">
          <cell r="A24">
            <v>17</v>
          </cell>
          <cell r="B24" t="str">
            <v>9997779704</v>
          </cell>
          <cell r="C24" t="str">
            <v>3-17-06-21-016-017-8</v>
          </cell>
          <cell r="D24" t="str">
            <v>Milda Saslidar</v>
          </cell>
          <cell r="E24" t="str">
            <v>IPA</v>
          </cell>
          <cell r="F24" t="str">
            <v>Biologi</v>
          </cell>
          <cell r="G24">
            <v>0</v>
          </cell>
          <cell r="H24">
            <v>0</v>
          </cell>
          <cell r="I24">
            <v>0</v>
          </cell>
          <cell r="J24">
            <v>0</v>
          </cell>
          <cell r="K24">
            <v>0</v>
          </cell>
          <cell r="L24" t="str">
            <v>Kurang</v>
          </cell>
          <cell r="M24" t="str">
            <v>Kurang</v>
          </cell>
          <cell r="N24" t="str">
            <v>Kurang</v>
          </cell>
          <cell r="O24" t="str">
            <v>Kurang</v>
          </cell>
          <cell r="P24">
            <v>88.5</v>
          </cell>
          <cell r="Q24">
            <v>87.25</v>
          </cell>
          <cell r="R24">
            <v>85.25</v>
          </cell>
          <cell r="S24">
            <v>92.25</v>
          </cell>
          <cell r="T24">
            <v>89</v>
          </cell>
          <cell r="U24">
            <v>85.25</v>
          </cell>
          <cell r="V24">
            <v>86</v>
          </cell>
          <cell r="W24">
            <v>92</v>
          </cell>
          <cell r="X24">
            <v>90</v>
          </cell>
          <cell r="Y24">
            <v>94.25</v>
          </cell>
          <cell r="Z24">
            <v>84.5</v>
          </cell>
          <cell r="AA24">
            <v>93.25</v>
          </cell>
          <cell r="AB24">
            <v>0</v>
          </cell>
          <cell r="AC24">
            <v>82.115384615384613</v>
          </cell>
          <cell r="AD24">
            <v>92</v>
          </cell>
          <cell r="AE24">
            <v>92</v>
          </cell>
          <cell r="AF24">
            <v>82</v>
          </cell>
          <cell r="AG24">
            <v>94</v>
          </cell>
          <cell r="AH24">
            <v>88</v>
          </cell>
          <cell r="AI24">
            <v>83</v>
          </cell>
          <cell r="AJ24">
            <v>88</v>
          </cell>
          <cell r="AK24">
            <v>87</v>
          </cell>
          <cell r="AL24">
            <v>92</v>
          </cell>
          <cell r="AM24">
            <v>98</v>
          </cell>
          <cell r="AN24">
            <v>85</v>
          </cell>
          <cell r="AO24">
            <v>96</v>
          </cell>
          <cell r="AP24">
            <v>0</v>
          </cell>
          <cell r="AQ24">
            <v>82.84615384615384</v>
          </cell>
        </row>
        <row r="25">
          <cell r="A25">
            <v>18</v>
          </cell>
          <cell r="B25" t="str">
            <v>9996330946</v>
          </cell>
          <cell r="C25" t="str">
            <v>3-17-06-21-016-018-7</v>
          </cell>
          <cell r="D25" t="str">
            <v>Rahmad Ananda</v>
          </cell>
          <cell r="E25" t="str">
            <v>IPA</v>
          </cell>
          <cell r="F25" t="str">
            <v>Biologi</v>
          </cell>
          <cell r="G25">
            <v>64</v>
          </cell>
          <cell r="H25">
            <v>26</v>
          </cell>
          <cell r="I25">
            <v>27.5</v>
          </cell>
          <cell r="J25">
            <v>37.5</v>
          </cell>
          <cell r="K25">
            <v>155</v>
          </cell>
          <cell r="L25" t="str">
            <v>Cukup</v>
          </cell>
          <cell r="M25" t="str">
            <v>Kurang</v>
          </cell>
          <cell r="N25" t="str">
            <v>Kurang</v>
          </cell>
          <cell r="O25" t="str">
            <v>Kurang</v>
          </cell>
          <cell r="P25">
            <v>86</v>
          </cell>
          <cell r="Q25">
            <v>83</v>
          </cell>
          <cell r="R25">
            <v>85.25</v>
          </cell>
          <cell r="S25">
            <v>86.75</v>
          </cell>
          <cell r="T25">
            <v>86.5</v>
          </cell>
          <cell r="U25">
            <v>85.25</v>
          </cell>
          <cell r="V25">
            <v>85.25</v>
          </cell>
          <cell r="W25">
            <v>88.5</v>
          </cell>
          <cell r="X25">
            <v>88.75</v>
          </cell>
          <cell r="Y25">
            <v>92</v>
          </cell>
          <cell r="Z25">
            <v>90.75</v>
          </cell>
          <cell r="AA25">
            <v>93.25</v>
          </cell>
          <cell r="AB25">
            <v>0</v>
          </cell>
          <cell r="AC25">
            <v>80.865384615384613</v>
          </cell>
          <cell r="AD25">
            <v>93</v>
          </cell>
          <cell r="AE25">
            <v>90</v>
          </cell>
          <cell r="AF25">
            <v>90</v>
          </cell>
          <cell r="AG25">
            <v>90</v>
          </cell>
          <cell r="AH25">
            <v>88</v>
          </cell>
          <cell r="AI25">
            <v>83</v>
          </cell>
          <cell r="AJ25">
            <v>86</v>
          </cell>
          <cell r="AK25">
            <v>86</v>
          </cell>
          <cell r="AL25">
            <v>90</v>
          </cell>
          <cell r="AM25">
            <v>97</v>
          </cell>
          <cell r="AN25">
            <v>87</v>
          </cell>
          <cell r="AO25">
            <v>97</v>
          </cell>
          <cell r="AP25">
            <v>0</v>
          </cell>
          <cell r="AQ25">
            <v>82.84615384615384</v>
          </cell>
        </row>
        <row r="26">
          <cell r="A26">
            <v>19</v>
          </cell>
          <cell r="B26" t="str">
            <v>0003659854</v>
          </cell>
          <cell r="C26" t="str">
            <v>3-17-06-21-016-019-6</v>
          </cell>
          <cell r="D26" t="str">
            <v>Raihanika</v>
          </cell>
          <cell r="E26" t="str">
            <v>IPA</v>
          </cell>
          <cell r="F26" t="str">
            <v>Biologi</v>
          </cell>
          <cell r="G26">
            <v>80</v>
          </cell>
          <cell r="H26">
            <v>32</v>
          </cell>
          <cell r="I26">
            <v>22.5</v>
          </cell>
          <cell r="J26">
            <v>47.5</v>
          </cell>
          <cell r="K26">
            <v>182</v>
          </cell>
          <cell r="L26" t="str">
            <v>Baik</v>
          </cell>
          <cell r="M26" t="str">
            <v>Kurang</v>
          </cell>
          <cell r="N26" t="str">
            <v>Kurang</v>
          </cell>
          <cell r="O26" t="str">
            <v>Kurang</v>
          </cell>
          <cell r="P26">
            <v>94</v>
          </cell>
          <cell r="Q26">
            <v>83</v>
          </cell>
          <cell r="R26">
            <v>89</v>
          </cell>
          <cell r="S26">
            <v>91.25</v>
          </cell>
          <cell r="T26">
            <v>91.25</v>
          </cell>
          <cell r="U26">
            <v>87</v>
          </cell>
          <cell r="V26">
            <v>88</v>
          </cell>
          <cell r="W26">
            <v>90.5</v>
          </cell>
          <cell r="X26">
            <v>88.75</v>
          </cell>
          <cell r="Y26">
            <v>95.75</v>
          </cell>
          <cell r="Z26">
            <v>84.75</v>
          </cell>
          <cell r="AA26">
            <v>93.75</v>
          </cell>
          <cell r="AB26">
            <v>0</v>
          </cell>
          <cell r="AC26">
            <v>82.84615384615384</v>
          </cell>
          <cell r="AD26">
            <v>84</v>
          </cell>
          <cell r="AE26">
            <v>92</v>
          </cell>
          <cell r="AF26">
            <v>92</v>
          </cell>
          <cell r="AG26">
            <v>93</v>
          </cell>
          <cell r="AH26">
            <v>88</v>
          </cell>
          <cell r="AI26">
            <v>83</v>
          </cell>
          <cell r="AJ26">
            <v>88</v>
          </cell>
          <cell r="AK26">
            <v>87</v>
          </cell>
          <cell r="AL26">
            <v>92</v>
          </cell>
          <cell r="AM26">
            <v>95</v>
          </cell>
          <cell r="AN26">
            <v>87</v>
          </cell>
          <cell r="AO26">
            <v>97</v>
          </cell>
          <cell r="AP26">
            <v>0</v>
          </cell>
          <cell r="AQ26">
            <v>82.92307692307692</v>
          </cell>
        </row>
        <row r="27">
          <cell r="A27">
            <v>20</v>
          </cell>
          <cell r="B27" t="str">
            <v>9990606077</v>
          </cell>
          <cell r="C27" t="str">
            <v>3-17-06-21-016-020-5</v>
          </cell>
          <cell r="D27" t="str">
            <v>Referejal</v>
          </cell>
          <cell r="E27" t="str">
            <v>IPA</v>
          </cell>
          <cell r="F27" t="str">
            <v>Biologi</v>
          </cell>
          <cell r="G27">
            <v>0</v>
          </cell>
          <cell r="H27">
            <v>0</v>
          </cell>
          <cell r="I27">
            <v>0</v>
          </cell>
          <cell r="J27">
            <v>0</v>
          </cell>
          <cell r="K27">
            <v>0</v>
          </cell>
          <cell r="L27" t="str">
            <v>Kurang</v>
          </cell>
          <cell r="M27" t="str">
            <v>Kurang</v>
          </cell>
          <cell r="N27" t="str">
            <v>Kurang</v>
          </cell>
          <cell r="O27" t="str">
            <v>Kurang</v>
          </cell>
          <cell r="P27">
            <v>91.5</v>
          </cell>
          <cell r="Q27">
            <v>83</v>
          </cell>
          <cell r="R27">
            <v>83</v>
          </cell>
          <cell r="S27">
            <v>89.5</v>
          </cell>
          <cell r="T27">
            <v>87</v>
          </cell>
          <cell r="U27">
            <v>87.25</v>
          </cell>
          <cell r="V27">
            <v>85.25</v>
          </cell>
          <cell r="W27">
            <v>88.25</v>
          </cell>
          <cell r="X27">
            <v>91.25</v>
          </cell>
          <cell r="Y27">
            <v>92</v>
          </cell>
          <cell r="Z27">
            <v>86.5</v>
          </cell>
          <cell r="AA27">
            <v>93.75</v>
          </cell>
          <cell r="AB27">
            <v>0</v>
          </cell>
          <cell r="AC27">
            <v>81.40384615384616</v>
          </cell>
          <cell r="AD27">
            <v>92</v>
          </cell>
          <cell r="AE27">
            <v>92</v>
          </cell>
          <cell r="AF27">
            <v>87</v>
          </cell>
          <cell r="AG27">
            <v>92</v>
          </cell>
          <cell r="AH27">
            <v>88</v>
          </cell>
          <cell r="AI27">
            <v>85</v>
          </cell>
          <cell r="AJ27">
            <v>88</v>
          </cell>
          <cell r="AK27">
            <v>88</v>
          </cell>
          <cell r="AL27">
            <v>90</v>
          </cell>
          <cell r="AM27">
            <v>98</v>
          </cell>
          <cell r="AN27">
            <v>81</v>
          </cell>
          <cell r="AO27">
            <v>97</v>
          </cell>
          <cell r="AP27">
            <v>0</v>
          </cell>
          <cell r="AQ27">
            <v>82.92307692307692</v>
          </cell>
        </row>
        <row r="28">
          <cell r="A28">
            <v>21</v>
          </cell>
          <cell r="B28" t="str">
            <v>0009648480</v>
          </cell>
          <cell r="C28" t="str">
            <v>3-17-06-21-016-021-4</v>
          </cell>
          <cell r="D28" t="str">
            <v>Rifa Aulia. S</v>
          </cell>
          <cell r="E28" t="str">
            <v>IPA</v>
          </cell>
          <cell r="F28" t="str">
            <v>Biologi</v>
          </cell>
          <cell r="G28">
            <v>0</v>
          </cell>
          <cell r="H28">
            <v>0</v>
          </cell>
          <cell r="I28">
            <v>0</v>
          </cell>
          <cell r="J28">
            <v>0</v>
          </cell>
          <cell r="K28">
            <v>0</v>
          </cell>
          <cell r="L28" t="str">
            <v>Kurang</v>
          </cell>
          <cell r="M28" t="str">
            <v>Kurang</v>
          </cell>
          <cell r="N28" t="str">
            <v>Kurang</v>
          </cell>
          <cell r="O28" t="str">
            <v>Kurang</v>
          </cell>
          <cell r="P28">
            <v>89.75</v>
          </cell>
          <cell r="Q28">
            <v>87</v>
          </cell>
          <cell r="R28">
            <v>85.5</v>
          </cell>
          <cell r="S28">
            <v>94.25</v>
          </cell>
          <cell r="T28">
            <v>91.5</v>
          </cell>
          <cell r="U28">
            <v>88.25</v>
          </cell>
          <cell r="V28">
            <v>89</v>
          </cell>
          <cell r="W28">
            <v>89.5</v>
          </cell>
          <cell r="X28">
            <v>89</v>
          </cell>
          <cell r="Y28">
            <v>92</v>
          </cell>
          <cell r="Z28">
            <v>83.75</v>
          </cell>
          <cell r="AA28">
            <v>93.25</v>
          </cell>
          <cell r="AB28">
            <v>0</v>
          </cell>
          <cell r="AC28">
            <v>82.519230769230774</v>
          </cell>
          <cell r="AD28">
            <v>92</v>
          </cell>
          <cell r="AE28">
            <v>94</v>
          </cell>
          <cell r="AF28">
            <v>88</v>
          </cell>
          <cell r="AG28">
            <v>96</v>
          </cell>
          <cell r="AH28">
            <v>90</v>
          </cell>
          <cell r="AI28">
            <v>87</v>
          </cell>
          <cell r="AJ28">
            <v>86</v>
          </cell>
          <cell r="AK28">
            <v>92</v>
          </cell>
          <cell r="AL28">
            <v>96</v>
          </cell>
          <cell r="AM28">
            <v>97</v>
          </cell>
          <cell r="AN28">
            <v>86</v>
          </cell>
          <cell r="AO28">
            <v>96</v>
          </cell>
          <cell r="AP28">
            <v>0</v>
          </cell>
          <cell r="AQ28">
            <v>84.615384615384613</v>
          </cell>
        </row>
        <row r="29">
          <cell r="A29">
            <v>22</v>
          </cell>
          <cell r="B29" t="str">
            <v>9990686437</v>
          </cell>
          <cell r="C29" t="str">
            <v>3-17-06-21-016-022-3</v>
          </cell>
          <cell r="D29" t="str">
            <v>Rizka Delvia</v>
          </cell>
          <cell r="E29" t="str">
            <v>IPA</v>
          </cell>
          <cell r="F29" t="str">
            <v>Biologi</v>
          </cell>
          <cell r="G29">
            <v>80</v>
          </cell>
          <cell r="H29">
            <v>40</v>
          </cell>
          <cell r="I29">
            <v>20</v>
          </cell>
          <cell r="J29">
            <v>40</v>
          </cell>
          <cell r="K29">
            <v>180</v>
          </cell>
          <cell r="L29" t="str">
            <v>Baik</v>
          </cell>
          <cell r="M29" t="str">
            <v>Kurang</v>
          </cell>
          <cell r="N29" t="str">
            <v>Kurang</v>
          </cell>
          <cell r="O29" t="str">
            <v>Kurang</v>
          </cell>
          <cell r="P29">
            <v>93.25</v>
          </cell>
          <cell r="Q29">
            <v>82.25</v>
          </cell>
          <cell r="R29">
            <v>86</v>
          </cell>
          <cell r="S29">
            <v>92.25</v>
          </cell>
          <cell r="T29">
            <v>90.5</v>
          </cell>
          <cell r="U29">
            <v>84.75</v>
          </cell>
          <cell r="V29">
            <v>88.5</v>
          </cell>
          <cell r="W29">
            <v>89.5</v>
          </cell>
          <cell r="X29">
            <v>88.75</v>
          </cell>
          <cell r="Y29">
            <v>96.5</v>
          </cell>
          <cell r="Z29">
            <v>84.75</v>
          </cell>
          <cell r="AA29">
            <v>92</v>
          </cell>
          <cell r="AB29">
            <v>0</v>
          </cell>
          <cell r="AC29">
            <v>82.230769230769226</v>
          </cell>
          <cell r="AD29">
            <v>92</v>
          </cell>
          <cell r="AE29">
            <v>92</v>
          </cell>
          <cell r="AF29">
            <v>83</v>
          </cell>
          <cell r="AG29">
            <v>93</v>
          </cell>
          <cell r="AH29">
            <v>90</v>
          </cell>
          <cell r="AI29">
            <v>85</v>
          </cell>
          <cell r="AJ29">
            <v>94</v>
          </cell>
          <cell r="AK29">
            <v>88</v>
          </cell>
          <cell r="AL29">
            <v>92</v>
          </cell>
          <cell r="AM29">
            <v>98</v>
          </cell>
          <cell r="AN29">
            <v>86</v>
          </cell>
          <cell r="AO29">
            <v>96</v>
          </cell>
          <cell r="AP29">
            <v>0</v>
          </cell>
          <cell r="AQ29">
            <v>83.769230769230774</v>
          </cell>
        </row>
        <row r="30">
          <cell r="A30">
            <v>23</v>
          </cell>
          <cell r="B30" t="str">
            <v>9992272799</v>
          </cell>
          <cell r="C30" t="str">
            <v>3-17-06-21-016-023-2</v>
          </cell>
          <cell r="D30" t="str">
            <v>Sella Fadilla</v>
          </cell>
          <cell r="E30" t="str">
            <v>IPA</v>
          </cell>
          <cell r="F30" t="str">
            <v>Biologi</v>
          </cell>
          <cell r="G30">
            <v>88</v>
          </cell>
          <cell r="H30">
            <v>44</v>
          </cell>
          <cell r="I30">
            <v>32.5</v>
          </cell>
          <cell r="J30">
            <v>55</v>
          </cell>
          <cell r="K30">
            <v>219.5</v>
          </cell>
          <cell r="L30" t="str">
            <v>Sangat Baik</v>
          </cell>
          <cell r="M30" t="str">
            <v>Kurang</v>
          </cell>
          <cell r="N30" t="str">
            <v>Kurang</v>
          </cell>
          <cell r="O30" t="str">
            <v>Kurang</v>
          </cell>
          <cell r="P30">
            <v>90</v>
          </cell>
          <cell r="Q30">
            <v>87.5</v>
          </cell>
          <cell r="R30">
            <v>88.25</v>
          </cell>
          <cell r="S30">
            <v>92</v>
          </cell>
          <cell r="T30">
            <v>90.5</v>
          </cell>
          <cell r="U30">
            <v>89.25</v>
          </cell>
          <cell r="V30">
            <v>88</v>
          </cell>
          <cell r="W30">
            <v>90.5</v>
          </cell>
          <cell r="X30">
            <v>90</v>
          </cell>
          <cell r="Y30">
            <v>96.5</v>
          </cell>
          <cell r="Z30">
            <v>93.25</v>
          </cell>
          <cell r="AA30">
            <v>92.75</v>
          </cell>
          <cell r="AB30">
            <v>0</v>
          </cell>
          <cell r="AC30">
            <v>83.730769230769226</v>
          </cell>
          <cell r="AD30">
            <v>92</v>
          </cell>
          <cell r="AE30">
            <v>94</v>
          </cell>
          <cell r="AF30">
            <v>92</v>
          </cell>
          <cell r="AG30">
            <v>94</v>
          </cell>
          <cell r="AH30">
            <v>90</v>
          </cell>
          <cell r="AI30">
            <v>85</v>
          </cell>
          <cell r="AJ30">
            <v>94</v>
          </cell>
          <cell r="AK30">
            <v>90</v>
          </cell>
          <cell r="AL30">
            <v>94</v>
          </cell>
          <cell r="AM30">
            <v>96</v>
          </cell>
          <cell r="AN30">
            <v>92</v>
          </cell>
          <cell r="AO30">
            <v>95</v>
          </cell>
          <cell r="AP30">
            <v>0</v>
          </cell>
          <cell r="AQ30">
            <v>85.230769230769226</v>
          </cell>
        </row>
        <row r="31">
          <cell r="A31">
            <v>24</v>
          </cell>
          <cell r="B31" t="str">
            <v>9991425964</v>
          </cell>
          <cell r="C31" t="str">
            <v>3-17-06-21-016-024-9</v>
          </cell>
          <cell r="D31" t="str">
            <v>Shinta Wardani</v>
          </cell>
          <cell r="E31" t="str">
            <v>IPA</v>
          </cell>
          <cell r="F31" t="str">
            <v>Biologi</v>
          </cell>
          <cell r="G31">
            <v>84</v>
          </cell>
          <cell r="H31">
            <v>46</v>
          </cell>
          <cell r="I31">
            <v>37.5</v>
          </cell>
          <cell r="J31">
            <v>50</v>
          </cell>
          <cell r="K31">
            <v>217.5</v>
          </cell>
          <cell r="L31" t="str">
            <v>Baik</v>
          </cell>
          <cell r="M31" t="str">
            <v>Kurang</v>
          </cell>
          <cell r="N31" t="str">
            <v>Kurang</v>
          </cell>
          <cell r="O31" t="str">
            <v>Kurang</v>
          </cell>
          <cell r="P31">
            <v>93.25</v>
          </cell>
          <cell r="Q31">
            <v>87.25</v>
          </cell>
          <cell r="R31">
            <v>90.25</v>
          </cell>
          <cell r="S31">
            <v>94.25</v>
          </cell>
          <cell r="T31">
            <v>94.5</v>
          </cell>
          <cell r="U31">
            <v>89.25</v>
          </cell>
          <cell r="V31">
            <v>91</v>
          </cell>
          <cell r="W31">
            <v>92.25</v>
          </cell>
          <cell r="X31">
            <v>92.5</v>
          </cell>
          <cell r="Y31">
            <v>95</v>
          </cell>
          <cell r="Z31">
            <v>93.25</v>
          </cell>
          <cell r="AA31">
            <v>95</v>
          </cell>
          <cell r="AB31">
            <v>0</v>
          </cell>
          <cell r="AC31">
            <v>85.211538461538467</v>
          </cell>
          <cell r="AD31">
            <v>90</v>
          </cell>
          <cell r="AE31">
            <v>94</v>
          </cell>
          <cell r="AF31">
            <v>90</v>
          </cell>
          <cell r="AG31">
            <v>96</v>
          </cell>
          <cell r="AH31">
            <v>92</v>
          </cell>
          <cell r="AI31">
            <v>86</v>
          </cell>
          <cell r="AJ31">
            <v>86</v>
          </cell>
          <cell r="AK31">
            <v>90</v>
          </cell>
          <cell r="AL31">
            <v>92</v>
          </cell>
          <cell r="AM31">
            <v>95</v>
          </cell>
          <cell r="AN31">
            <v>92</v>
          </cell>
          <cell r="AO31">
            <v>98</v>
          </cell>
          <cell r="AP31">
            <v>0</v>
          </cell>
          <cell r="AQ31">
            <v>84.692307692307693</v>
          </cell>
        </row>
        <row r="32">
          <cell r="A32">
            <v>25</v>
          </cell>
          <cell r="B32" t="str">
            <v>9995838557</v>
          </cell>
          <cell r="C32" t="str">
            <v>3-17-06-21-016-025-8</v>
          </cell>
          <cell r="D32" t="str">
            <v>Silfa Okta Sela</v>
          </cell>
          <cell r="E32" t="str">
            <v>IPA</v>
          </cell>
          <cell r="F32" t="str">
            <v>Biologi</v>
          </cell>
          <cell r="G32">
            <v>0</v>
          </cell>
          <cell r="H32">
            <v>0</v>
          </cell>
          <cell r="I32">
            <v>0</v>
          </cell>
          <cell r="J32">
            <v>0</v>
          </cell>
          <cell r="K32">
            <v>0</v>
          </cell>
          <cell r="L32" t="str">
            <v>Kurang</v>
          </cell>
          <cell r="M32" t="str">
            <v>Kurang</v>
          </cell>
          <cell r="N32" t="str">
            <v>Kurang</v>
          </cell>
          <cell r="O32" t="str">
            <v>Kurang</v>
          </cell>
          <cell r="P32">
            <v>95</v>
          </cell>
          <cell r="Q32">
            <v>88</v>
          </cell>
          <cell r="R32">
            <v>85.25</v>
          </cell>
          <cell r="S32">
            <v>92.25</v>
          </cell>
          <cell r="T32">
            <v>90.5</v>
          </cell>
          <cell r="U32">
            <v>87.25</v>
          </cell>
          <cell r="V32">
            <v>89.5</v>
          </cell>
          <cell r="W32">
            <v>90.25</v>
          </cell>
          <cell r="X32">
            <v>87.25</v>
          </cell>
          <cell r="Y32">
            <v>92.5</v>
          </cell>
          <cell r="Z32">
            <v>88.25</v>
          </cell>
          <cell r="AA32">
            <v>94</v>
          </cell>
          <cell r="AB32">
            <v>0</v>
          </cell>
          <cell r="AC32">
            <v>83.07692307692308</v>
          </cell>
          <cell r="AD32">
            <v>88</v>
          </cell>
          <cell r="AE32">
            <v>96</v>
          </cell>
          <cell r="AF32">
            <v>89</v>
          </cell>
          <cell r="AG32">
            <v>94</v>
          </cell>
          <cell r="AH32">
            <v>90</v>
          </cell>
          <cell r="AI32">
            <v>85</v>
          </cell>
          <cell r="AJ32">
            <v>90</v>
          </cell>
          <cell r="AK32">
            <v>88</v>
          </cell>
          <cell r="AL32">
            <v>94</v>
          </cell>
          <cell r="AM32">
            <v>97</v>
          </cell>
          <cell r="AN32">
            <v>90</v>
          </cell>
          <cell r="AO32">
            <v>97</v>
          </cell>
          <cell r="AP32">
            <v>0</v>
          </cell>
          <cell r="AQ32">
            <v>84.461538461538467</v>
          </cell>
        </row>
        <row r="33">
          <cell r="A33">
            <v>26</v>
          </cell>
          <cell r="B33" t="str">
            <v>0009990020</v>
          </cell>
          <cell r="C33" t="str">
            <v>3-17-06-21-016-026-7</v>
          </cell>
          <cell r="D33" t="str">
            <v>Ulfi Zamrida</v>
          </cell>
          <cell r="E33" t="str">
            <v>IPA</v>
          </cell>
          <cell r="F33" t="str">
            <v>Biologi</v>
          </cell>
          <cell r="G33">
            <v>82</v>
          </cell>
          <cell r="H33">
            <v>32</v>
          </cell>
          <cell r="I33">
            <v>37.5</v>
          </cell>
          <cell r="J33">
            <v>57.5</v>
          </cell>
          <cell r="K33">
            <v>209</v>
          </cell>
          <cell r="L33" t="str">
            <v>Baik</v>
          </cell>
          <cell r="M33" t="str">
            <v>Kurang</v>
          </cell>
          <cell r="N33" t="str">
            <v>Kurang</v>
          </cell>
          <cell r="O33" t="str">
            <v>Cukup</v>
          </cell>
          <cell r="P33">
            <v>96.25</v>
          </cell>
          <cell r="Q33">
            <v>90</v>
          </cell>
          <cell r="R33">
            <v>87.75</v>
          </cell>
          <cell r="S33">
            <v>92.5</v>
          </cell>
          <cell r="T33">
            <v>87.75</v>
          </cell>
          <cell r="U33">
            <v>89.25</v>
          </cell>
          <cell r="V33">
            <v>89.5</v>
          </cell>
          <cell r="W33">
            <v>93</v>
          </cell>
          <cell r="X33">
            <v>93</v>
          </cell>
          <cell r="Y33">
            <v>93</v>
          </cell>
          <cell r="Z33">
            <v>87.25</v>
          </cell>
          <cell r="AA33">
            <v>91.75</v>
          </cell>
          <cell r="AB33">
            <v>0</v>
          </cell>
          <cell r="AC33">
            <v>83.92307692307692</v>
          </cell>
          <cell r="AD33">
            <v>90</v>
          </cell>
          <cell r="AE33">
            <v>94</v>
          </cell>
          <cell r="AF33">
            <v>90</v>
          </cell>
          <cell r="AG33">
            <v>96</v>
          </cell>
          <cell r="AH33">
            <v>90</v>
          </cell>
          <cell r="AI33">
            <v>88</v>
          </cell>
          <cell r="AJ33">
            <v>90</v>
          </cell>
          <cell r="AK33">
            <v>90</v>
          </cell>
          <cell r="AL33">
            <v>94</v>
          </cell>
          <cell r="AM33">
            <v>98</v>
          </cell>
          <cell r="AN33">
            <v>85</v>
          </cell>
          <cell r="AO33">
            <v>96</v>
          </cell>
          <cell r="AP33">
            <v>0</v>
          </cell>
          <cell r="AQ33">
            <v>84.692307692307693</v>
          </cell>
        </row>
        <row r="34">
          <cell r="A34">
            <v>27</v>
          </cell>
          <cell r="B34" t="str">
            <v>9980124524</v>
          </cell>
          <cell r="C34" t="str">
            <v>3-17-06-21-016-027-6</v>
          </cell>
          <cell r="D34" t="str">
            <v>Aditya Frambudi</v>
          </cell>
          <cell r="E34" t="str">
            <v>IPA</v>
          </cell>
          <cell r="F34" t="str">
            <v>Biologi</v>
          </cell>
          <cell r="G34">
            <v>84</v>
          </cell>
          <cell r="H34">
            <v>28</v>
          </cell>
          <cell r="I34">
            <v>30</v>
          </cell>
          <cell r="J34">
            <v>47.5</v>
          </cell>
          <cell r="K34">
            <v>189.5</v>
          </cell>
          <cell r="L34" t="str">
            <v>Baik</v>
          </cell>
          <cell r="M34" t="str">
            <v>Kurang</v>
          </cell>
          <cell r="N34" t="str">
            <v>Kurang</v>
          </cell>
          <cell r="O34" t="str">
            <v>Kurang</v>
          </cell>
          <cell r="P34">
            <v>86.5</v>
          </cell>
          <cell r="Q34">
            <v>80.5</v>
          </cell>
          <cell r="R34">
            <v>85.25</v>
          </cell>
          <cell r="S34">
            <v>87.25</v>
          </cell>
          <cell r="T34">
            <v>80.25</v>
          </cell>
          <cell r="U34">
            <v>83.5</v>
          </cell>
          <cell r="V34">
            <v>81.5</v>
          </cell>
          <cell r="W34">
            <v>86.5</v>
          </cell>
          <cell r="X34">
            <v>82.5</v>
          </cell>
          <cell r="Y34">
            <v>92</v>
          </cell>
          <cell r="Z34">
            <v>91.25</v>
          </cell>
          <cell r="AA34">
            <v>91.5</v>
          </cell>
          <cell r="AB34">
            <v>0</v>
          </cell>
          <cell r="AC34">
            <v>79.115384615384613</v>
          </cell>
          <cell r="AD34">
            <v>90</v>
          </cell>
          <cell r="AE34">
            <v>94</v>
          </cell>
          <cell r="AF34">
            <v>87</v>
          </cell>
          <cell r="AG34">
            <v>90</v>
          </cell>
          <cell r="AH34">
            <v>88</v>
          </cell>
          <cell r="AI34">
            <v>83</v>
          </cell>
          <cell r="AJ34">
            <v>88</v>
          </cell>
          <cell r="AK34">
            <v>90</v>
          </cell>
          <cell r="AL34">
            <v>94</v>
          </cell>
          <cell r="AM34">
            <v>95</v>
          </cell>
          <cell r="AN34">
            <v>87</v>
          </cell>
          <cell r="AO34">
            <v>94</v>
          </cell>
          <cell r="AP34">
            <v>0</v>
          </cell>
          <cell r="AQ34">
            <v>83.07692307692308</v>
          </cell>
        </row>
        <row r="35">
          <cell r="A35">
            <v>28</v>
          </cell>
          <cell r="B35" t="str">
            <v>9998732146</v>
          </cell>
          <cell r="C35" t="str">
            <v>3-17-06-21-016-028-5</v>
          </cell>
          <cell r="D35" t="str">
            <v>Afrizal</v>
          </cell>
          <cell r="E35" t="str">
            <v>IPA</v>
          </cell>
          <cell r="F35" t="str">
            <v>Biologi</v>
          </cell>
          <cell r="G35">
            <v>0</v>
          </cell>
          <cell r="H35">
            <v>0</v>
          </cell>
          <cell r="I35">
            <v>0</v>
          </cell>
          <cell r="J35">
            <v>0</v>
          </cell>
          <cell r="K35">
            <v>0</v>
          </cell>
          <cell r="L35" t="str">
            <v>Kurang</v>
          </cell>
          <cell r="M35" t="str">
            <v>Kurang</v>
          </cell>
          <cell r="N35" t="str">
            <v>Kurang</v>
          </cell>
          <cell r="O35" t="str">
            <v>Kurang</v>
          </cell>
          <cell r="P35">
            <v>85</v>
          </cell>
          <cell r="Q35">
            <v>80.25</v>
          </cell>
          <cell r="R35">
            <v>82.5</v>
          </cell>
          <cell r="S35">
            <v>87.25</v>
          </cell>
          <cell r="T35">
            <v>80.75</v>
          </cell>
          <cell r="U35">
            <v>82</v>
          </cell>
          <cell r="V35">
            <v>81.75</v>
          </cell>
          <cell r="W35">
            <v>80.5</v>
          </cell>
          <cell r="X35">
            <v>82.5</v>
          </cell>
          <cell r="Y35">
            <v>92</v>
          </cell>
          <cell r="Z35">
            <v>90.75</v>
          </cell>
          <cell r="AA35">
            <v>87.25</v>
          </cell>
          <cell r="AB35">
            <v>0</v>
          </cell>
          <cell r="AC35">
            <v>77.884615384615387</v>
          </cell>
          <cell r="AD35">
            <v>90</v>
          </cell>
          <cell r="AE35">
            <v>92</v>
          </cell>
          <cell r="AF35">
            <v>82</v>
          </cell>
          <cell r="AG35">
            <v>90</v>
          </cell>
          <cell r="AH35">
            <v>88</v>
          </cell>
          <cell r="AI35">
            <v>85</v>
          </cell>
          <cell r="AJ35">
            <v>88</v>
          </cell>
          <cell r="AK35">
            <v>90</v>
          </cell>
          <cell r="AL35">
            <v>94</v>
          </cell>
          <cell r="AM35">
            <v>94</v>
          </cell>
          <cell r="AN35">
            <v>85</v>
          </cell>
          <cell r="AO35">
            <v>89</v>
          </cell>
          <cell r="AP35">
            <v>0</v>
          </cell>
          <cell r="AQ35">
            <v>82.07692307692308</v>
          </cell>
        </row>
        <row r="36">
          <cell r="A36">
            <v>29</v>
          </cell>
          <cell r="B36" t="str">
            <v>9997227103</v>
          </cell>
          <cell r="C36" t="str">
            <v>3-17-06-21-016-029-4</v>
          </cell>
          <cell r="D36" t="str">
            <v>Arkana Musfila</v>
          </cell>
          <cell r="E36" t="str">
            <v>IPA</v>
          </cell>
          <cell r="F36" t="str">
            <v>Biologi</v>
          </cell>
          <cell r="G36">
            <v>0</v>
          </cell>
          <cell r="H36">
            <v>0</v>
          </cell>
          <cell r="I36">
            <v>0</v>
          </cell>
          <cell r="J36">
            <v>0</v>
          </cell>
          <cell r="K36">
            <v>0</v>
          </cell>
          <cell r="L36" t="str">
            <v>Kurang</v>
          </cell>
          <cell r="M36" t="str">
            <v>Kurang</v>
          </cell>
          <cell r="N36" t="str">
            <v>Kurang</v>
          </cell>
          <cell r="O36" t="str">
            <v>Kurang</v>
          </cell>
          <cell r="P36">
            <v>91.5</v>
          </cell>
          <cell r="Q36">
            <v>83.5</v>
          </cell>
          <cell r="R36">
            <v>84.75</v>
          </cell>
          <cell r="S36">
            <v>88.75</v>
          </cell>
          <cell r="T36">
            <v>78.5</v>
          </cell>
          <cell r="U36">
            <v>82.5</v>
          </cell>
          <cell r="V36">
            <v>82.75</v>
          </cell>
          <cell r="W36">
            <v>83.5</v>
          </cell>
          <cell r="X36">
            <v>86.5</v>
          </cell>
          <cell r="Y36">
            <v>94</v>
          </cell>
          <cell r="Z36">
            <v>82.5</v>
          </cell>
          <cell r="AA36">
            <v>86.25</v>
          </cell>
          <cell r="AB36">
            <v>0</v>
          </cell>
          <cell r="AC36">
            <v>78.84615384615384</v>
          </cell>
          <cell r="AD36">
            <v>90</v>
          </cell>
          <cell r="AE36">
            <v>90</v>
          </cell>
          <cell r="AF36">
            <v>80</v>
          </cell>
          <cell r="AG36">
            <v>92</v>
          </cell>
          <cell r="AH36">
            <v>88</v>
          </cell>
          <cell r="AI36">
            <v>85</v>
          </cell>
          <cell r="AJ36">
            <v>88</v>
          </cell>
          <cell r="AK36">
            <v>88</v>
          </cell>
          <cell r="AL36">
            <v>92</v>
          </cell>
          <cell r="AM36">
            <v>93</v>
          </cell>
          <cell r="AN36">
            <v>87</v>
          </cell>
          <cell r="AO36">
            <v>89</v>
          </cell>
          <cell r="AP36">
            <v>0</v>
          </cell>
          <cell r="AQ36">
            <v>81.692307692307693</v>
          </cell>
        </row>
        <row r="37">
          <cell r="A37">
            <v>30</v>
          </cell>
          <cell r="B37" t="str">
            <v>9999727736</v>
          </cell>
          <cell r="C37" t="str">
            <v>3-17-06-21-016-030-3</v>
          </cell>
          <cell r="D37" t="str">
            <v>Cut Lirma Saputri Asda</v>
          </cell>
          <cell r="E37" t="str">
            <v>IPA</v>
          </cell>
          <cell r="F37" t="str">
            <v>Biologi</v>
          </cell>
          <cell r="G37">
            <v>0</v>
          </cell>
          <cell r="H37">
            <v>0</v>
          </cell>
          <cell r="I37">
            <v>0</v>
          </cell>
          <cell r="J37">
            <v>0</v>
          </cell>
          <cell r="K37">
            <v>0</v>
          </cell>
          <cell r="L37" t="str">
            <v>Kurang</v>
          </cell>
          <cell r="M37" t="str">
            <v>Kurang</v>
          </cell>
          <cell r="N37" t="str">
            <v>Kurang</v>
          </cell>
          <cell r="O37" t="str">
            <v>Kurang</v>
          </cell>
          <cell r="P37">
            <v>91</v>
          </cell>
          <cell r="Q37">
            <v>84</v>
          </cell>
          <cell r="R37">
            <v>89</v>
          </cell>
          <cell r="S37">
            <v>90</v>
          </cell>
          <cell r="T37">
            <v>88</v>
          </cell>
          <cell r="U37">
            <v>83.5</v>
          </cell>
          <cell r="V37">
            <v>82.75</v>
          </cell>
          <cell r="W37">
            <v>88.5</v>
          </cell>
          <cell r="X37">
            <v>89.5</v>
          </cell>
          <cell r="Y37">
            <v>95.25</v>
          </cell>
          <cell r="Z37">
            <v>91.75</v>
          </cell>
          <cell r="AA37">
            <v>93.75</v>
          </cell>
          <cell r="AB37">
            <v>0</v>
          </cell>
          <cell r="AC37">
            <v>82.07692307692308</v>
          </cell>
          <cell r="AD37">
            <v>84</v>
          </cell>
          <cell r="AE37">
            <v>94</v>
          </cell>
          <cell r="AF37">
            <v>85</v>
          </cell>
          <cell r="AG37">
            <v>93</v>
          </cell>
          <cell r="AH37">
            <v>88</v>
          </cell>
          <cell r="AI37">
            <v>85</v>
          </cell>
          <cell r="AJ37">
            <v>92</v>
          </cell>
          <cell r="AK37">
            <v>91</v>
          </cell>
          <cell r="AL37">
            <v>94</v>
          </cell>
          <cell r="AM37">
            <v>95</v>
          </cell>
          <cell r="AN37">
            <v>89</v>
          </cell>
          <cell r="AO37">
            <v>97</v>
          </cell>
          <cell r="AP37">
            <v>0</v>
          </cell>
          <cell r="AQ37">
            <v>83.615384615384613</v>
          </cell>
        </row>
        <row r="38">
          <cell r="A38">
            <v>31</v>
          </cell>
          <cell r="B38" t="str">
            <v>9994281880</v>
          </cell>
          <cell r="C38" t="str">
            <v>3-17-06-21-016-031-2</v>
          </cell>
          <cell r="D38" t="str">
            <v>Eva Wirda</v>
          </cell>
          <cell r="E38" t="str">
            <v>IPA</v>
          </cell>
          <cell r="F38" t="str">
            <v>Biologi</v>
          </cell>
          <cell r="G38">
            <v>0</v>
          </cell>
          <cell r="H38">
            <v>0</v>
          </cell>
          <cell r="I38">
            <v>0</v>
          </cell>
          <cell r="J38">
            <v>0</v>
          </cell>
          <cell r="K38">
            <v>0</v>
          </cell>
          <cell r="L38" t="str">
            <v>Kurang</v>
          </cell>
          <cell r="M38" t="str">
            <v>Kurang</v>
          </cell>
          <cell r="N38" t="str">
            <v>Kurang</v>
          </cell>
          <cell r="O38" t="str">
            <v>Kurang</v>
          </cell>
          <cell r="P38">
            <v>83.5</v>
          </cell>
          <cell r="Q38">
            <v>79.25</v>
          </cell>
          <cell r="R38">
            <v>79.5</v>
          </cell>
          <cell r="S38">
            <v>84.25</v>
          </cell>
          <cell r="T38">
            <v>78.5</v>
          </cell>
          <cell r="U38">
            <v>81.25</v>
          </cell>
          <cell r="V38">
            <v>78.75</v>
          </cell>
          <cell r="W38">
            <v>81.5</v>
          </cell>
          <cell r="X38">
            <v>82.5</v>
          </cell>
          <cell r="Y38">
            <v>92</v>
          </cell>
          <cell r="Z38">
            <v>82.75</v>
          </cell>
          <cell r="AA38">
            <v>83.75</v>
          </cell>
          <cell r="AB38">
            <v>0</v>
          </cell>
          <cell r="AC38">
            <v>75.961538461538467</v>
          </cell>
          <cell r="AD38">
            <v>86</v>
          </cell>
          <cell r="AE38">
            <v>92</v>
          </cell>
          <cell r="AF38">
            <v>80</v>
          </cell>
          <cell r="AG38">
            <v>89</v>
          </cell>
          <cell r="AH38">
            <v>88</v>
          </cell>
          <cell r="AI38">
            <v>83</v>
          </cell>
          <cell r="AJ38">
            <v>82</v>
          </cell>
          <cell r="AK38">
            <v>90</v>
          </cell>
          <cell r="AL38">
            <v>88</v>
          </cell>
          <cell r="AM38">
            <v>98</v>
          </cell>
          <cell r="AN38">
            <v>88</v>
          </cell>
          <cell r="AO38">
            <v>86</v>
          </cell>
          <cell r="AP38">
            <v>0</v>
          </cell>
          <cell r="AQ38">
            <v>80.769230769230774</v>
          </cell>
        </row>
        <row r="39">
          <cell r="A39">
            <v>32</v>
          </cell>
          <cell r="B39" t="str">
            <v>9990686413</v>
          </cell>
          <cell r="C39" t="str">
            <v>3-17-06-21-016-032-9</v>
          </cell>
          <cell r="D39" t="str">
            <v>Fajrul Hadi</v>
          </cell>
          <cell r="E39" t="str">
            <v>IPA</v>
          </cell>
          <cell r="F39" t="str">
            <v>Biologi</v>
          </cell>
          <cell r="G39">
            <v>0</v>
          </cell>
          <cell r="H39">
            <v>0</v>
          </cell>
          <cell r="I39">
            <v>0</v>
          </cell>
          <cell r="J39">
            <v>0</v>
          </cell>
          <cell r="K39">
            <v>0</v>
          </cell>
          <cell r="L39" t="str">
            <v>Kurang</v>
          </cell>
          <cell r="M39" t="str">
            <v>Kurang</v>
          </cell>
          <cell r="N39" t="str">
            <v>Kurang</v>
          </cell>
          <cell r="O39" t="str">
            <v>Kurang</v>
          </cell>
          <cell r="P39">
            <v>85</v>
          </cell>
          <cell r="Q39">
            <v>79.75</v>
          </cell>
          <cell r="R39">
            <v>84.5</v>
          </cell>
          <cell r="S39">
            <v>90.75</v>
          </cell>
          <cell r="T39">
            <v>83.25</v>
          </cell>
          <cell r="U39">
            <v>83.5</v>
          </cell>
          <cell r="V39">
            <v>81</v>
          </cell>
          <cell r="W39">
            <v>86</v>
          </cell>
          <cell r="X39">
            <v>85.25</v>
          </cell>
          <cell r="Y39">
            <v>94.5</v>
          </cell>
          <cell r="Z39">
            <v>90.25</v>
          </cell>
          <cell r="AA39">
            <v>92</v>
          </cell>
          <cell r="AB39">
            <v>0</v>
          </cell>
          <cell r="AC39">
            <v>79.67307692307692</v>
          </cell>
          <cell r="AD39">
            <v>84</v>
          </cell>
          <cell r="AE39">
            <v>94</v>
          </cell>
          <cell r="AF39">
            <v>81</v>
          </cell>
          <cell r="AG39">
            <v>91</v>
          </cell>
          <cell r="AH39">
            <v>88</v>
          </cell>
          <cell r="AI39">
            <v>83</v>
          </cell>
          <cell r="AJ39">
            <v>92</v>
          </cell>
          <cell r="AK39">
            <v>88</v>
          </cell>
          <cell r="AL39">
            <v>94</v>
          </cell>
          <cell r="AM39">
            <v>98</v>
          </cell>
          <cell r="AN39">
            <v>90</v>
          </cell>
          <cell r="AO39">
            <v>97</v>
          </cell>
          <cell r="AP39">
            <v>0</v>
          </cell>
          <cell r="AQ39">
            <v>83.07692307692308</v>
          </cell>
        </row>
        <row r="40">
          <cell r="A40">
            <v>33</v>
          </cell>
          <cell r="B40" t="str">
            <v>9990606075</v>
          </cell>
          <cell r="C40" t="str">
            <v>3-17-06-21-016-033-8</v>
          </cell>
          <cell r="D40" t="str">
            <v>Fikri Indriadi</v>
          </cell>
          <cell r="E40" t="str">
            <v>IPA</v>
          </cell>
          <cell r="F40" t="str">
            <v>Biologi</v>
          </cell>
          <cell r="G40">
            <v>60</v>
          </cell>
          <cell r="H40">
            <v>26</v>
          </cell>
          <cell r="I40">
            <v>30</v>
          </cell>
          <cell r="J40">
            <v>37.5</v>
          </cell>
          <cell r="K40">
            <v>153.5</v>
          </cell>
          <cell r="L40" t="str">
            <v>Cukup</v>
          </cell>
          <cell r="M40" t="str">
            <v>Kurang</v>
          </cell>
          <cell r="N40" t="str">
            <v>Kurang</v>
          </cell>
          <cell r="O40" t="str">
            <v>Kurang</v>
          </cell>
          <cell r="P40">
            <v>88.5</v>
          </cell>
          <cell r="Q40">
            <v>82.25</v>
          </cell>
          <cell r="R40">
            <v>88.25</v>
          </cell>
          <cell r="S40">
            <v>87.25</v>
          </cell>
          <cell r="T40">
            <v>85.5</v>
          </cell>
          <cell r="U40">
            <v>86</v>
          </cell>
          <cell r="V40">
            <v>81.5</v>
          </cell>
          <cell r="W40">
            <v>84.75</v>
          </cell>
          <cell r="X40">
            <v>87.25</v>
          </cell>
          <cell r="Y40">
            <v>92.75</v>
          </cell>
          <cell r="Z40">
            <v>90.75</v>
          </cell>
          <cell r="AA40">
            <v>89.75</v>
          </cell>
          <cell r="AB40">
            <v>0</v>
          </cell>
          <cell r="AC40">
            <v>80.34615384615384</v>
          </cell>
          <cell r="AD40">
            <v>84</v>
          </cell>
          <cell r="AE40">
            <v>94</v>
          </cell>
          <cell r="AF40">
            <v>80</v>
          </cell>
          <cell r="AG40">
            <v>90</v>
          </cell>
          <cell r="AH40">
            <v>88</v>
          </cell>
          <cell r="AI40">
            <v>84</v>
          </cell>
          <cell r="AJ40">
            <v>92</v>
          </cell>
          <cell r="AK40">
            <v>90</v>
          </cell>
          <cell r="AL40">
            <v>92</v>
          </cell>
          <cell r="AM40">
            <v>94</v>
          </cell>
          <cell r="AN40">
            <v>90</v>
          </cell>
          <cell r="AO40">
            <v>94</v>
          </cell>
          <cell r="AP40">
            <v>0</v>
          </cell>
          <cell r="AQ40">
            <v>82.461538461538467</v>
          </cell>
        </row>
        <row r="41">
          <cell r="A41">
            <v>34</v>
          </cell>
          <cell r="B41" t="str">
            <v>0005439143</v>
          </cell>
          <cell r="C41" t="str">
            <v>3-17-06-21-016-034-7</v>
          </cell>
          <cell r="D41" t="str">
            <v>Fitria Juwita</v>
          </cell>
          <cell r="E41" t="str">
            <v>IPA</v>
          </cell>
          <cell r="F41" t="str">
            <v>Biologi</v>
          </cell>
          <cell r="G41">
            <v>0</v>
          </cell>
          <cell r="H41">
            <v>0</v>
          </cell>
          <cell r="I41">
            <v>0</v>
          </cell>
          <cell r="J41">
            <v>0</v>
          </cell>
          <cell r="K41">
            <v>0</v>
          </cell>
          <cell r="L41" t="str">
            <v>Kurang</v>
          </cell>
          <cell r="M41" t="str">
            <v>Kurang</v>
          </cell>
          <cell r="N41" t="str">
            <v>Kurang</v>
          </cell>
          <cell r="O41" t="str">
            <v>Kurang</v>
          </cell>
          <cell r="P41">
            <v>85.75</v>
          </cell>
          <cell r="Q41">
            <v>80.25</v>
          </cell>
          <cell r="R41">
            <v>83.25</v>
          </cell>
          <cell r="S41">
            <v>89.75</v>
          </cell>
          <cell r="T41">
            <v>79</v>
          </cell>
          <cell r="U41">
            <v>80.5</v>
          </cell>
          <cell r="V41">
            <v>81.75</v>
          </cell>
          <cell r="W41">
            <v>85.75</v>
          </cell>
          <cell r="X41">
            <v>89.75</v>
          </cell>
          <cell r="Y41">
            <v>92</v>
          </cell>
          <cell r="Z41">
            <v>83.25</v>
          </cell>
          <cell r="AA41">
            <v>84.75</v>
          </cell>
          <cell r="AB41">
            <v>0</v>
          </cell>
          <cell r="AC41">
            <v>78.134615384615387</v>
          </cell>
          <cell r="AD41">
            <v>84</v>
          </cell>
          <cell r="AE41">
            <v>92</v>
          </cell>
          <cell r="AF41">
            <v>80</v>
          </cell>
          <cell r="AG41">
            <v>91</v>
          </cell>
          <cell r="AH41">
            <v>87</v>
          </cell>
          <cell r="AI41">
            <v>83</v>
          </cell>
          <cell r="AJ41">
            <v>86</v>
          </cell>
          <cell r="AK41">
            <v>90</v>
          </cell>
          <cell r="AL41">
            <v>90</v>
          </cell>
          <cell r="AM41">
            <v>94</v>
          </cell>
          <cell r="AN41">
            <v>89</v>
          </cell>
          <cell r="AO41">
            <v>86</v>
          </cell>
          <cell r="AP41">
            <v>0</v>
          </cell>
          <cell r="AQ41">
            <v>80.92307692307692</v>
          </cell>
        </row>
        <row r="42">
          <cell r="A42">
            <v>35</v>
          </cell>
          <cell r="B42" t="str">
            <v>9980201318</v>
          </cell>
          <cell r="C42" t="str">
            <v>3-17-06-21-016-035-6</v>
          </cell>
          <cell r="D42" t="str">
            <v>Gustiranda Pita</v>
          </cell>
          <cell r="E42" t="str">
            <v>IPA</v>
          </cell>
          <cell r="F42" t="str">
            <v>Biologi</v>
          </cell>
          <cell r="G42">
            <v>0</v>
          </cell>
          <cell r="H42">
            <v>0</v>
          </cell>
          <cell r="I42">
            <v>0</v>
          </cell>
          <cell r="J42">
            <v>0</v>
          </cell>
          <cell r="K42">
            <v>0</v>
          </cell>
          <cell r="L42" t="str">
            <v>Kurang</v>
          </cell>
          <cell r="M42" t="str">
            <v>Kurang</v>
          </cell>
          <cell r="N42" t="str">
            <v>Kurang</v>
          </cell>
          <cell r="O42" t="str">
            <v>Kurang</v>
          </cell>
          <cell r="P42">
            <v>84.5</v>
          </cell>
          <cell r="Q42">
            <v>80.75</v>
          </cell>
          <cell r="R42">
            <v>84</v>
          </cell>
          <cell r="S42">
            <v>86.25</v>
          </cell>
          <cell r="T42">
            <v>79.25</v>
          </cell>
          <cell r="U42">
            <v>81</v>
          </cell>
          <cell r="V42">
            <v>81</v>
          </cell>
          <cell r="W42">
            <v>84.25</v>
          </cell>
          <cell r="X42">
            <v>83.75</v>
          </cell>
          <cell r="Y42">
            <v>91</v>
          </cell>
          <cell r="Z42">
            <v>83.75</v>
          </cell>
          <cell r="AA42">
            <v>86.25</v>
          </cell>
          <cell r="AB42">
            <v>0</v>
          </cell>
          <cell r="AC42">
            <v>77.365384615384613</v>
          </cell>
          <cell r="AD42">
            <v>90</v>
          </cell>
          <cell r="AE42">
            <v>90</v>
          </cell>
          <cell r="AF42">
            <v>80</v>
          </cell>
          <cell r="AG42">
            <v>89</v>
          </cell>
          <cell r="AH42">
            <v>88</v>
          </cell>
          <cell r="AI42">
            <v>84</v>
          </cell>
          <cell r="AJ42">
            <v>82</v>
          </cell>
          <cell r="AK42">
            <v>88</v>
          </cell>
          <cell r="AL42">
            <v>88</v>
          </cell>
          <cell r="AM42">
            <v>95</v>
          </cell>
          <cell r="AN42">
            <v>85</v>
          </cell>
          <cell r="AO42">
            <v>88</v>
          </cell>
          <cell r="AP42">
            <v>0</v>
          </cell>
          <cell r="AQ42">
            <v>80.538461538461533</v>
          </cell>
        </row>
        <row r="43">
          <cell r="A43">
            <v>36</v>
          </cell>
          <cell r="B43" t="str">
            <v>9996609515</v>
          </cell>
          <cell r="C43" t="str">
            <v>3-17-06-21-016-036-5</v>
          </cell>
          <cell r="D43" t="str">
            <v>Haikal Al-Fharisi</v>
          </cell>
          <cell r="E43" t="str">
            <v>IPA</v>
          </cell>
          <cell r="F43" t="str">
            <v>Biologi</v>
          </cell>
          <cell r="G43">
            <v>0</v>
          </cell>
          <cell r="H43">
            <v>0</v>
          </cell>
          <cell r="I43">
            <v>0</v>
          </cell>
          <cell r="J43">
            <v>0</v>
          </cell>
          <cell r="K43">
            <v>0</v>
          </cell>
          <cell r="L43" t="str">
            <v>Kurang</v>
          </cell>
          <cell r="M43" t="str">
            <v>Kurang</v>
          </cell>
          <cell r="N43" t="str">
            <v>Kurang</v>
          </cell>
          <cell r="O43" t="str">
            <v>Kurang</v>
          </cell>
          <cell r="P43">
            <v>84</v>
          </cell>
          <cell r="Q43">
            <v>80.75</v>
          </cell>
          <cell r="R43">
            <v>82.5</v>
          </cell>
          <cell r="S43">
            <v>86.25</v>
          </cell>
          <cell r="T43">
            <v>82.5</v>
          </cell>
          <cell r="U43">
            <v>80.5</v>
          </cell>
          <cell r="V43">
            <v>79.25</v>
          </cell>
          <cell r="W43">
            <v>82</v>
          </cell>
          <cell r="X43">
            <v>83.5</v>
          </cell>
          <cell r="Y43">
            <v>92</v>
          </cell>
          <cell r="Z43">
            <v>89.75</v>
          </cell>
          <cell r="AA43">
            <v>87.5</v>
          </cell>
          <cell r="AB43">
            <v>0</v>
          </cell>
          <cell r="AC43">
            <v>77.730769230769226</v>
          </cell>
          <cell r="AD43">
            <v>90</v>
          </cell>
          <cell r="AE43">
            <v>94</v>
          </cell>
          <cell r="AF43">
            <v>83</v>
          </cell>
          <cell r="AG43">
            <v>89</v>
          </cell>
          <cell r="AH43">
            <v>88</v>
          </cell>
          <cell r="AI43">
            <v>85</v>
          </cell>
          <cell r="AJ43">
            <v>92</v>
          </cell>
          <cell r="AK43">
            <v>90</v>
          </cell>
          <cell r="AL43">
            <v>90</v>
          </cell>
          <cell r="AM43">
            <v>94</v>
          </cell>
          <cell r="AN43">
            <v>81</v>
          </cell>
          <cell r="AO43">
            <v>88</v>
          </cell>
          <cell r="AP43">
            <v>0</v>
          </cell>
          <cell r="AQ43">
            <v>81.84615384615384</v>
          </cell>
        </row>
        <row r="44">
          <cell r="A44">
            <v>37</v>
          </cell>
          <cell r="B44" t="str">
            <v>0006948780</v>
          </cell>
          <cell r="C44" t="str">
            <v>3-17-06-21-016-037-4</v>
          </cell>
          <cell r="D44" t="str">
            <v>Hilda</v>
          </cell>
          <cell r="E44" t="str">
            <v>IPA</v>
          </cell>
          <cell r="F44" t="str">
            <v>Biologi</v>
          </cell>
          <cell r="G44">
            <v>0</v>
          </cell>
          <cell r="H44">
            <v>0</v>
          </cell>
          <cell r="I44">
            <v>0</v>
          </cell>
          <cell r="J44">
            <v>0</v>
          </cell>
          <cell r="K44">
            <v>0</v>
          </cell>
          <cell r="L44" t="str">
            <v>Kurang</v>
          </cell>
          <cell r="M44" t="str">
            <v>Kurang</v>
          </cell>
          <cell r="N44" t="str">
            <v>Kurang</v>
          </cell>
          <cell r="O44" t="str">
            <v>Kurang</v>
          </cell>
          <cell r="P44">
            <v>86.75</v>
          </cell>
          <cell r="Q44">
            <v>82.75</v>
          </cell>
          <cell r="R44">
            <v>87.25</v>
          </cell>
          <cell r="S44">
            <v>88.75</v>
          </cell>
          <cell r="T44">
            <v>89</v>
          </cell>
          <cell r="U44">
            <v>83.5</v>
          </cell>
          <cell r="V44">
            <v>86.25</v>
          </cell>
          <cell r="W44">
            <v>88</v>
          </cell>
          <cell r="X44">
            <v>83.5</v>
          </cell>
          <cell r="Y44">
            <v>92</v>
          </cell>
          <cell r="Z44">
            <v>85.75</v>
          </cell>
          <cell r="AA44">
            <v>89.25</v>
          </cell>
          <cell r="AB44">
            <v>0</v>
          </cell>
          <cell r="AC44">
            <v>80.211538461538467</v>
          </cell>
          <cell r="AD44">
            <v>86</v>
          </cell>
          <cell r="AE44">
            <v>94</v>
          </cell>
          <cell r="AF44">
            <v>81</v>
          </cell>
          <cell r="AG44">
            <v>92</v>
          </cell>
          <cell r="AH44">
            <v>90</v>
          </cell>
          <cell r="AI44">
            <v>84</v>
          </cell>
          <cell r="AJ44">
            <v>90</v>
          </cell>
          <cell r="AK44">
            <v>90</v>
          </cell>
          <cell r="AL44">
            <v>94</v>
          </cell>
          <cell r="AM44">
            <v>98</v>
          </cell>
          <cell r="AN44">
            <v>85</v>
          </cell>
          <cell r="AO44">
            <v>92</v>
          </cell>
          <cell r="AP44">
            <v>0</v>
          </cell>
          <cell r="AQ44">
            <v>82.769230769230774</v>
          </cell>
        </row>
        <row r="45">
          <cell r="A45">
            <v>38</v>
          </cell>
          <cell r="B45" t="str">
            <v>9999375077</v>
          </cell>
          <cell r="C45" t="str">
            <v>3-17-06-21-016-038-3</v>
          </cell>
          <cell r="D45" t="str">
            <v>Irda laila Putri</v>
          </cell>
          <cell r="E45" t="str">
            <v>IPA</v>
          </cell>
          <cell r="F45" t="str">
            <v>Biologi</v>
          </cell>
          <cell r="G45">
            <v>0</v>
          </cell>
          <cell r="H45">
            <v>0</v>
          </cell>
          <cell r="I45">
            <v>0</v>
          </cell>
          <cell r="J45">
            <v>0</v>
          </cell>
          <cell r="K45">
            <v>0</v>
          </cell>
          <cell r="L45" t="str">
            <v>Kurang</v>
          </cell>
          <cell r="M45" t="str">
            <v>Kurang</v>
          </cell>
          <cell r="N45" t="str">
            <v>Kurang</v>
          </cell>
          <cell r="O45" t="str">
            <v>Kurang</v>
          </cell>
          <cell r="P45">
            <v>86</v>
          </cell>
          <cell r="Q45">
            <v>80.75</v>
          </cell>
          <cell r="R45">
            <v>80.75</v>
          </cell>
          <cell r="S45">
            <v>85.75</v>
          </cell>
          <cell r="T45">
            <v>81</v>
          </cell>
          <cell r="U45">
            <v>83.5</v>
          </cell>
          <cell r="V45">
            <v>79</v>
          </cell>
          <cell r="W45">
            <v>80.75</v>
          </cell>
          <cell r="X45">
            <v>83</v>
          </cell>
          <cell r="Y45">
            <v>92</v>
          </cell>
          <cell r="Z45">
            <v>85.5</v>
          </cell>
          <cell r="AA45">
            <v>84.75</v>
          </cell>
          <cell r="AB45">
            <v>0</v>
          </cell>
          <cell r="AC45">
            <v>77.134615384615387</v>
          </cell>
          <cell r="AD45">
            <v>88</v>
          </cell>
          <cell r="AE45">
            <v>94</v>
          </cell>
          <cell r="AF45">
            <v>83</v>
          </cell>
          <cell r="AG45">
            <v>88</v>
          </cell>
          <cell r="AH45">
            <v>88</v>
          </cell>
          <cell r="AI45">
            <v>83</v>
          </cell>
          <cell r="AJ45">
            <v>88</v>
          </cell>
          <cell r="AK45">
            <v>90</v>
          </cell>
          <cell r="AL45">
            <v>92</v>
          </cell>
          <cell r="AM45">
            <v>94</v>
          </cell>
          <cell r="AN45">
            <v>81</v>
          </cell>
          <cell r="AO45">
            <v>86</v>
          </cell>
          <cell r="AP45">
            <v>0</v>
          </cell>
          <cell r="AQ45">
            <v>81.15384615384616</v>
          </cell>
        </row>
        <row r="46">
          <cell r="A46">
            <v>39</v>
          </cell>
          <cell r="B46" t="str">
            <v>9994720543</v>
          </cell>
          <cell r="C46" t="str">
            <v>3-17-06-21-016-039-2</v>
          </cell>
          <cell r="D46" t="str">
            <v>Ismul Sulistriadi</v>
          </cell>
          <cell r="E46" t="str">
            <v>IPA</v>
          </cell>
          <cell r="F46" t="str">
            <v>Biologi</v>
          </cell>
          <cell r="G46">
            <v>0</v>
          </cell>
          <cell r="H46">
            <v>0</v>
          </cell>
          <cell r="I46">
            <v>0</v>
          </cell>
          <cell r="J46">
            <v>0</v>
          </cell>
          <cell r="K46">
            <v>0</v>
          </cell>
          <cell r="L46" t="str">
            <v>Kurang</v>
          </cell>
          <cell r="M46" t="str">
            <v>Kurang</v>
          </cell>
          <cell r="N46" t="str">
            <v>Kurang</v>
          </cell>
          <cell r="O46" t="str">
            <v>Kurang</v>
          </cell>
          <cell r="P46">
            <v>84.5</v>
          </cell>
          <cell r="Q46">
            <v>83.5</v>
          </cell>
          <cell r="R46">
            <v>86.75</v>
          </cell>
          <cell r="S46">
            <v>88.25</v>
          </cell>
          <cell r="T46">
            <v>86</v>
          </cell>
          <cell r="U46">
            <v>84</v>
          </cell>
          <cell r="V46">
            <v>81.5</v>
          </cell>
          <cell r="W46">
            <v>84.25</v>
          </cell>
          <cell r="X46">
            <v>87.75</v>
          </cell>
          <cell r="Y46">
            <v>92</v>
          </cell>
          <cell r="Z46">
            <v>90.75</v>
          </cell>
          <cell r="AA46">
            <v>91.5</v>
          </cell>
          <cell r="AB46">
            <v>0</v>
          </cell>
          <cell r="AC46">
            <v>80.057692307692307</v>
          </cell>
          <cell r="AD46">
            <v>88</v>
          </cell>
          <cell r="AE46">
            <v>94</v>
          </cell>
          <cell r="AF46">
            <v>80</v>
          </cell>
          <cell r="AG46">
            <v>91</v>
          </cell>
          <cell r="AH46">
            <v>88</v>
          </cell>
          <cell r="AI46">
            <v>83</v>
          </cell>
          <cell r="AJ46">
            <v>92</v>
          </cell>
          <cell r="AK46">
            <v>89</v>
          </cell>
          <cell r="AL46">
            <v>92</v>
          </cell>
          <cell r="AM46">
            <v>94</v>
          </cell>
          <cell r="AN46">
            <v>90</v>
          </cell>
          <cell r="AO46">
            <v>96</v>
          </cell>
          <cell r="AP46">
            <v>0</v>
          </cell>
          <cell r="AQ46">
            <v>82.84615384615384</v>
          </cell>
        </row>
        <row r="47">
          <cell r="A47">
            <v>40</v>
          </cell>
          <cell r="B47" t="str">
            <v>9995372005</v>
          </cell>
          <cell r="C47" t="str">
            <v>3-17-06-21-016-040-9</v>
          </cell>
          <cell r="D47" t="str">
            <v>Monti Karmita B</v>
          </cell>
          <cell r="E47" t="str">
            <v>IPA</v>
          </cell>
          <cell r="F47" t="str">
            <v>Biologi</v>
          </cell>
          <cell r="G47">
            <v>64</v>
          </cell>
          <cell r="H47">
            <v>32</v>
          </cell>
          <cell r="I47">
            <v>32.5</v>
          </cell>
          <cell r="J47">
            <v>32.5</v>
          </cell>
          <cell r="K47">
            <v>161</v>
          </cell>
          <cell r="L47" t="str">
            <v>Cukup</v>
          </cell>
          <cell r="M47" t="str">
            <v>Kurang</v>
          </cell>
          <cell r="N47" t="str">
            <v>Kurang</v>
          </cell>
          <cell r="O47" t="str">
            <v>Kurang</v>
          </cell>
          <cell r="P47">
            <v>84</v>
          </cell>
          <cell r="Q47">
            <v>80.75</v>
          </cell>
          <cell r="R47">
            <v>86.75</v>
          </cell>
          <cell r="S47">
            <v>89.25</v>
          </cell>
          <cell r="T47">
            <v>88.25</v>
          </cell>
          <cell r="U47">
            <v>84</v>
          </cell>
          <cell r="V47">
            <v>82.5</v>
          </cell>
          <cell r="W47">
            <v>83.5</v>
          </cell>
          <cell r="X47">
            <v>83.25</v>
          </cell>
          <cell r="Y47">
            <v>92</v>
          </cell>
          <cell r="Z47">
            <v>87.5</v>
          </cell>
          <cell r="AA47">
            <v>92.25</v>
          </cell>
          <cell r="AB47">
            <v>0</v>
          </cell>
          <cell r="AC47">
            <v>79.538461538461533</v>
          </cell>
          <cell r="AD47">
            <v>86</v>
          </cell>
          <cell r="AE47">
            <v>94</v>
          </cell>
          <cell r="AF47">
            <v>80</v>
          </cell>
          <cell r="AG47">
            <v>91</v>
          </cell>
          <cell r="AH47">
            <v>89</v>
          </cell>
          <cell r="AI47">
            <v>85</v>
          </cell>
          <cell r="AJ47">
            <v>92</v>
          </cell>
          <cell r="AK47">
            <v>90</v>
          </cell>
          <cell r="AL47">
            <v>94</v>
          </cell>
          <cell r="AM47">
            <v>95</v>
          </cell>
          <cell r="AN47">
            <v>81</v>
          </cell>
          <cell r="AO47">
            <v>96</v>
          </cell>
          <cell r="AP47">
            <v>0</v>
          </cell>
          <cell r="AQ47">
            <v>82.538461538461533</v>
          </cell>
        </row>
        <row r="48">
          <cell r="A48">
            <v>41</v>
          </cell>
          <cell r="B48" t="str">
            <v>0009890736</v>
          </cell>
          <cell r="C48" t="str">
            <v>3-17-06-21-016-041-8</v>
          </cell>
          <cell r="D48" t="str">
            <v>Mustika Ayu</v>
          </cell>
          <cell r="E48" t="str">
            <v>IPA</v>
          </cell>
          <cell r="F48" t="str">
            <v>Biologi</v>
          </cell>
          <cell r="G48">
            <v>0</v>
          </cell>
          <cell r="H48">
            <v>0</v>
          </cell>
          <cell r="I48">
            <v>0</v>
          </cell>
          <cell r="J48">
            <v>0</v>
          </cell>
          <cell r="K48">
            <v>0</v>
          </cell>
          <cell r="L48" t="str">
            <v>Kurang</v>
          </cell>
          <cell r="M48" t="str">
            <v>Kurang</v>
          </cell>
          <cell r="N48" t="str">
            <v>Kurang</v>
          </cell>
          <cell r="O48" t="str">
            <v>Kurang</v>
          </cell>
          <cell r="P48">
            <v>83</v>
          </cell>
          <cell r="Q48">
            <v>80.75</v>
          </cell>
          <cell r="R48">
            <v>83</v>
          </cell>
          <cell r="S48">
            <v>86.75</v>
          </cell>
          <cell r="T48">
            <v>85</v>
          </cell>
          <cell r="U48">
            <v>83.5</v>
          </cell>
          <cell r="V48">
            <v>79.75</v>
          </cell>
          <cell r="W48">
            <v>80.75</v>
          </cell>
          <cell r="X48">
            <v>83.25</v>
          </cell>
          <cell r="Y48">
            <v>92</v>
          </cell>
          <cell r="Z48">
            <v>86</v>
          </cell>
          <cell r="AA48">
            <v>88</v>
          </cell>
          <cell r="AB48">
            <v>0</v>
          </cell>
          <cell r="AC48">
            <v>77.82692307692308</v>
          </cell>
          <cell r="AD48">
            <v>86</v>
          </cell>
          <cell r="AE48">
            <v>92</v>
          </cell>
          <cell r="AF48">
            <v>80</v>
          </cell>
          <cell r="AG48">
            <v>89</v>
          </cell>
          <cell r="AH48">
            <v>85</v>
          </cell>
          <cell r="AI48">
            <v>83</v>
          </cell>
          <cell r="AJ48">
            <v>82</v>
          </cell>
          <cell r="AK48">
            <v>85</v>
          </cell>
          <cell r="AL48">
            <v>92</v>
          </cell>
          <cell r="AM48">
            <v>94</v>
          </cell>
          <cell r="AN48">
            <v>81</v>
          </cell>
          <cell r="AO48">
            <v>90</v>
          </cell>
          <cell r="AP48">
            <v>0</v>
          </cell>
          <cell r="AQ48">
            <v>79.92307692307692</v>
          </cell>
        </row>
        <row r="49">
          <cell r="A49">
            <v>42</v>
          </cell>
          <cell r="B49" t="str">
            <v>9990686427</v>
          </cell>
          <cell r="C49" t="str">
            <v>3-17-06-21-016-042-7</v>
          </cell>
          <cell r="D49" t="str">
            <v>Nanda Sri Mauliza</v>
          </cell>
          <cell r="E49" t="str">
            <v>IPA</v>
          </cell>
          <cell r="F49" t="str">
            <v>Biologi</v>
          </cell>
          <cell r="G49">
            <v>0</v>
          </cell>
          <cell r="H49">
            <v>0</v>
          </cell>
          <cell r="I49">
            <v>0</v>
          </cell>
          <cell r="J49">
            <v>0</v>
          </cell>
          <cell r="K49">
            <v>0</v>
          </cell>
          <cell r="L49" t="str">
            <v>Kurang</v>
          </cell>
          <cell r="M49" t="str">
            <v>Kurang</v>
          </cell>
          <cell r="N49" t="str">
            <v>Kurang</v>
          </cell>
          <cell r="O49" t="str">
            <v>Kurang</v>
          </cell>
          <cell r="P49">
            <v>83</v>
          </cell>
          <cell r="Q49">
            <v>80.25</v>
          </cell>
          <cell r="R49">
            <v>84</v>
          </cell>
          <cell r="S49">
            <v>86.75</v>
          </cell>
          <cell r="T49">
            <v>79.5</v>
          </cell>
          <cell r="U49">
            <v>81</v>
          </cell>
          <cell r="V49">
            <v>81</v>
          </cell>
          <cell r="W49">
            <v>80.75</v>
          </cell>
          <cell r="X49">
            <v>85</v>
          </cell>
          <cell r="Y49">
            <v>93</v>
          </cell>
          <cell r="Z49">
            <v>86.5</v>
          </cell>
          <cell r="AA49">
            <v>89.5</v>
          </cell>
          <cell r="AB49">
            <v>0</v>
          </cell>
          <cell r="AC49">
            <v>77.711538461538467</v>
          </cell>
          <cell r="AD49">
            <v>86</v>
          </cell>
          <cell r="AE49">
            <v>92</v>
          </cell>
          <cell r="AF49">
            <v>80</v>
          </cell>
          <cell r="AG49">
            <v>89</v>
          </cell>
          <cell r="AH49">
            <v>86</v>
          </cell>
          <cell r="AI49">
            <v>85</v>
          </cell>
          <cell r="AJ49">
            <v>80</v>
          </cell>
          <cell r="AK49">
            <v>85</v>
          </cell>
          <cell r="AL49">
            <v>88</v>
          </cell>
          <cell r="AM49">
            <v>98</v>
          </cell>
          <cell r="AN49">
            <v>81</v>
          </cell>
          <cell r="AO49">
            <v>94</v>
          </cell>
          <cell r="AP49">
            <v>0</v>
          </cell>
          <cell r="AQ49">
            <v>80.307692307692307</v>
          </cell>
        </row>
        <row r="50">
          <cell r="A50">
            <v>43</v>
          </cell>
          <cell r="B50" t="str">
            <v>9991483827</v>
          </cell>
          <cell r="C50" t="str">
            <v>3-17-06-21-016-043-6</v>
          </cell>
          <cell r="D50" t="str">
            <v>Nurhidayah</v>
          </cell>
          <cell r="E50" t="str">
            <v>IPA</v>
          </cell>
          <cell r="F50" t="str">
            <v>Biologi</v>
          </cell>
          <cell r="G50">
            <v>0</v>
          </cell>
          <cell r="H50">
            <v>0</v>
          </cell>
          <cell r="I50">
            <v>0</v>
          </cell>
          <cell r="J50">
            <v>0</v>
          </cell>
          <cell r="K50">
            <v>0</v>
          </cell>
          <cell r="L50" t="str">
            <v>Kurang</v>
          </cell>
          <cell r="M50" t="str">
            <v>Kurang</v>
          </cell>
          <cell r="N50" t="str">
            <v>Kurang</v>
          </cell>
          <cell r="O50" t="str">
            <v>Kurang</v>
          </cell>
          <cell r="P50">
            <v>84</v>
          </cell>
          <cell r="Q50">
            <v>80.75</v>
          </cell>
          <cell r="R50">
            <v>86.75</v>
          </cell>
          <cell r="S50">
            <v>86.75</v>
          </cell>
          <cell r="T50">
            <v>81.5</v>
          </cell>
          <cell r="U50">
            <v>83.5</v>
          </cell>
          <cell r="V50">
            <v>81.25</v>
          </cell>
          <cell r="W50">
            <v>86.5</v>
          </cell>
          <cell r="X50">
            <v>83.25</v>
          </cell>
          <cell r="Y50">
            <v>93</v>
          </cell>
          <cell r="Z50">
            <v>83.5</v>
          </cell>
          <cell r="AA50">
            <v>87.75</v>
          </cell>
          <cell r="AB50">
            <v>0</v>
          </cell>
          <cell r="AC50">
            <v>78.34615384615384</v>
          </cell>
          <cell r="AD50">
            <v>88</v>
          </cell>
          <cell r="AE50">
            <v>90</v>
          </cell>
          <cell r="AF50">
            <v>84</v>
          </cell>
          <cell r="AG50">
            <v>89</v>
          </cell>
          <cell r="AH50">
            <v>90</v>
          </cell>
          <cell r="AI50">
            <v>85</v>
          </cell>
          <cell r="AJ50">
            <v>82</v>
          </cell>
          <cell r="AK50">
            <v>87</v>
          </cell>
          <cell r="AL50">
            <v>90</v>
          </cell>
          <cell r="AM50">
            <v>94</v>
          </cell>
          <cell r="AN50">
            <v>81</v>
          </cell>
          <cell r="AO50">
            <v>90</v>
          </cell>
          <cell r="AP50">
            <v>0</v>
          </cell>
          <cell r="AQ50">
            <v>80.769230769230774</v>
          </cell>
        </row>
        <row r="51">
          <cell r="A51">
            <v>44</v>
          </cell>
          <cell r="B51" t="str">
            <v>0004903824</v>
          </cell>
          <cell r="C51" t="str">
            <v>3-17-06-21-016-044-5</v>
          </cell>
          <cell r="D51" t="str">
            <v>Rauzah</v>
          </cell>
          <cell r="E51" t="str">
            <v>IPA</v>
          </cell>
          <cell r="F51" t="str">
            <v>Biologi</v>
          </cell>
          <cell r="G51">
            <v>0</v>
          </cell>
          <cell r="H51">
            <v>0</v>
          </cell>
          <cell r="I51">
            <v>0</v>
          </cell>
          <cell r="J51">
            <v>0</v>
          </cell>
          <cell r="K51">
            <v>0</v>
          </cell>
          <cell r="L51" t="str">
            <v>Kurang</v>
          </cell>
          <cell r="M51" t="str">
            <v>Kurang</v>
          </cell>
          <cell r="N51" t="str">
            <v>Kurang</v>
          </cell>
          <cell r="O51" t="str">
            <v>Kurang</v>
          </cell>
          <cell r="P51">
            <v>91.5</v>
          </cell>
          <cell r="Q51">
            <v>80.75</v>
          </cell>
          <cell r="R51">
            <v>87.75</v>
          </cell>
          <cell r="S51">
            <v>90.5</v>
          </cell>
          <cell r="T51">
            <v>89</v>
          </cell>
          <cell r="U51">
            <v>83</v>
          </cell>
          <cell r="V51">
            <v>84.25</v>
          </cell>
          <cell r="W51">
            <v>88.25</v>
          </cell>
          <cell r="X51">
            <v>88.25</v>
          </cell>
          <cell r="Y51">
            <v>95</v>
          </cell>
          <cell r="Z51">
            <v>83.5</v>
          </cell>
          <cell r="AA51">
            <v>91</v>
          </cell>
          <cell r="AB51">
            <v>0</v>
          </cell>
          <cell r="AC51">
            <v>80.980769230769226</v>
          </cell>
          <cell r="AD51">
            <v>88</v>
          </cell>
          <cell r="AE51">
            <v>92</v>
          </cell>
          <cell r="AF51">
            <v>90</v>
          </cell>
          <cell r="AG51">
            <v>93</v>
          </cell>
          <cell r="AH51">
            <v>90</v>
          </cell>
          <cell r="AI51">
            <v>85</v>
          </cell>
          <cell r="AJ51">
            <v>82</v>
          </cell>
          <cell r="AK51">
            <v>86</v>
          </cell>
          <cell r="AL51">
            <v>90</v>
          </cell>
          <cell r="AM51">
            <v>95</v>
          </cell>
          <cell r="AN51">
            <v>81</v>
          </cell>
          <cell r="AO51">
            <v>93</v>
          </cell>
          <cell r="AP51">
            <v>0</v>
          </cell>
          <cell r="AQ51">
            <v>81.92307692307692</v>
          </cell>
        </row>
        <row r="52">
          <cell r="A52">
            <v>45</v>
          </cell>
          <cell r="B52" t="str">
            <v>9990686429</v>
          </cell>
          <cell r="C52" t="str">
            <v>3-17-06-21-016-045-4</v>
          </cell>
          <cell r="D52" t="str">
            <v>Rena Sarira</v>
          </cell>
          <cell r="E52" t="str">
            <v>IPA</v>
          </cell>
          <cell r="F52" t="str">
            <v>Biologi</v>
          </cell>
          <cell r="G52">
            <v>0</v>
          </cell>
          <cell r="H52">
            <v>0</v>
          </cell>
          <cell r="I52">
            <v>0</v>
          </cell>
          <cell r="J52">
            <v>0</v>
          </cell>
          <cell r="K52">
            <v>0</v>
          </cell>
          <cell r="L52" t="str">
            <v>Kurang</v>
          </cell>
          <cell r="M52" t="str">
            <v>Kurang</v>
          </cell>
          <cell r="N52" t="str">
            <v>Kurang</v>
          </cell>
          <cell r="O52" t="str">
            <v>Kurang</v>
          </cell>
          <cell r="P52">
            <v>82.5</v>
          </cell>
          <cell r="Q52">
            <v>80.25</v>
          </cell>
          <cell r="R52">
            <v>84.5</v>
          </cell>
          <cell r="S52">
            <v>87.25</v>
          </cell>
          <cell r="T52">
            <v>82.25</v>
          </cell>
          <cell r="U52">
            <v>83</v>
          </cell>
          <cell r="V52">
            <v>81</v>
          </cell>
          <cell r="W52">
            <v>80.75</v>
          </cell>
          <cell r="X52">
            <v>83.75</v>
          </cell>
          <cell r="Y52">
            <v>93</v>
          </cell>
          <cell r="Z52">
            <v>82.5</v>
          </cell>
          <cell r="AA52">
            <v>88.5</v>
          </cell>
          <cell r="AB52">
            <v>0</v>
          </cell>
          <cell r="AC52">
            <v>77.634615384615387</v>
          </cell>
          <cell r="AD52">
            <v>88</v>
          </cell>
          <cell r="AE52">
            <v>92</v>
          </cell>
          <cell r="AF52">
            <v>82</v>
          </cell>
          <cell r="AG52">
            <v>90</v>
          </cell>
          <cell r="AH52">
            <v>88</v>
          </cell>
          <cell r="AI52">
            <v>85</v>
          </cell>
          <cell r="AJ52">
            <v>82</v>
          </cell>
          <cell r="AK52">
            <v>85</v>
          </cell>
          <cell r="AL52">
            <v>90</v>
          </cell>
          <cell r="AM52">
            <v>94</v>
          </cell>
          <cell r="AN52">
            <v>81</v>
          </cell>
          <cell r="AO52">
            <v>91</v>
          </cell>
          <cell r="AP52">
            <v>0</v>
          </cell>
          <cell r="AQ52">
            <v>80.615384615384613</v>
          </cell>
        </row>
        <row r="53">
          <cell r="A53">
            <v>46</v>
          </cell>
          <cell r="B53" t="str">
            <v>9991759853</v>
          </cell>
          <cell r="C53" t="str">
            <v>3-17-06-21-016-046-3</v>
          </cell>
          <cell r="D53" t="str">
            <v>Rifka Amelia</v>
          </cell>
          <cell r="E53" t="str">
            <v>IPA</v>
          </cell>
          <cell r="F53" t="str">
            <v>Biologi</v>
          </cell>
          <cell r="G53">
            <v>0</v>
          </cell>
          <cell r="H53">
            <v>0</v>
          </cell>
          <cell r="I53">
            <v>0</v>
          </cell>
          <cell r="J53">
            <v>0</v>
          </cell>
          <cell r="K53">
            <v>0</v>
          </cell>
          <cell r="L53" t="str">
            <v>Kurang</v>
          </cell>
          <cell r="M53" t="str">
            <v>Kurang</v>
          </cell>
          <cell r="N53" t="str">
            <v>Kurang</v>
          </cell>
          <cell r="O53" t="str">
            <v>Kurang</v>
          </cell>
          <cell r="P53">
            <v>87.5</v>
          </cell>
          <cell r="Q53">
            <v>80.75</v>
          </cell>
          <cell r="R53">
            <v>85.25</v>
          </cell>
          <cell r="S53">
            <v>88.75</v>
          </cell>
          <cell r="T53">
            <v>84</v>
          </cell>
          <cell r="U53">
            <v>82</v>
          </cell>
          <cell r="V53">
            <v>80.25</v>
          </cell>
          <cell r="W53">
            <v>83.5</v>
          </cell>
          <cell r="X53">
            <v>87.5</v>
          </cell>
          <cell r="Y53">
            <v>92</v>
          </cell>
          <cell r="Z53">
            <v>82.5</v>
          </cell>
          <cell r="AA53">
            <v>85.5</v>
          </cell>
          <cell r="AB53">
            <v>0</v>
          </cell>
          <cell r="AC53">
            <v>78.42307692307692</v>
          </cell>
          <cell r="AD53">
            <v>86</v>
          </cell>
          <cell r="AE53">
            <v>94</v>
          </cell>
          <cell r="AF53">
            <v>80</v>
          </cell>
          <cell r="AG53">
            <v>90</v>
          </cell>
          <cell r="AH53">
            <v>87</v>
          </cell>
          <cell r="AI53">
            <v>85</v>
          </cell>
          <cell r="AJ53">
            <v>82</v>
          </cell>
          <cell r="AK53">
            <v>88</v>
          </cell>
          <cell r="AL53">
            <v>92</v>
          </cell>
          <cell r="AM53">
            <v>98</v>
          </cell>
          <cell r="AN53">
            <v>81</v>
          </cell>
          <cell r="AO53">
            <v>87</v>
          </cell>
          <cell r="AP53">
            <v>0</v>
          </cell>
          <cell r="AQ53">
            <v>80.769230769230774</v>
          </cell>
        </row>
        <row r="54">
          <cell r="A54">
            <v>47</v>
          </cell>
          <cell r="B54" t="str">
            <v>9991425972</v>
          </cell>
          <cell r="C54" t="str">
            <v>3-17-06-21-016-047-2</v>
          </cell>
          <cell r="D54" t="str">
            <v>Seri Ismaya</v>
          </cell>
          <cell r="E54" t="str">
            <v>IPA</v>
          </cell>
          <cell r="F54" t="str">
            <v>Biologi</v>
          </cell>
          <cell r="G54">
            <v>0</v>
          </cell>
          <cell r="H54">
            <v>0</v>
          </cell>
          <cell r="I54">
            <v>0</v>
          </cell>
          <cell r="J54">
            <v>0</v>
          </cell>
          <cell r="K54">
            <v>0</v>
          </cell>
          <cell r="L54" t="str">
            <v>Kurang</v>
          </cell>
          <cell r="M54" t="str">
            <v>Kurang</v>
          </cell>
          <cell r="N54" t="str">
            <v>Kurang</v>
          </cell>
          <cell r="O54" t="str">
            <v>Kurang</v>
          </cell>
          <cell r="P54">
            <v>88</v>
          </cell>
          <cell r="Q54">
            <v>80.25</v>
          </cell>
          <cell r="R54">
            <v>87.25</v>
          </cell>
          <cell r="S54">
            <v>87.5</v>
          </cell>
          <cell r="T54">
            <v>84.5</v>
          </cell>
          <cell r="U54">
            <v>84</v>
          </cell>
          <cell r="V54">
            <v>82.5</v>
          </cell>
          <cell r="W54">
            <v>85</v>
          </cell>
          <cell r="X54">
            <v>87.25</v>
          </cell>
          <cell r="Y54">
            <v>92</v>
          </cell>
          <cell r="Z54">
            <v>89.75</v>
          </cell>
          <cell r="AA54">
            <v>88.25</v>
          </cell>
          <cell r="AB54">
            <v>0</v>
          </cell>
          <cell r="AC54">
            <v>79.711538461538467</v>
          </cell>
          <cell r="AD54">
            <v>88</v>
          </cell>
          <cell r="AE54">
            <v>94</v>
          </cell>
          <cell r="AF54">
            <v>80</v>
          </cell>
          <cell r="AG54">
            <v>90</v>
          </cell>
          <cell r="AH54">
            <v>85</v>
          </cell>
          <cell r="AI54">
            <v>85</v>
          </cell>
          <cell r="AJ54">
            <v>86</v>
          </cell>
          <cell r="AK54">
            <v>88</v>
          </cell>
          <cell r="AL54">
            <v>92</v>
          </cell>
          <cell r="AM54">
            <v>94</v>
          </cell>
          <cell r="AN54">
            <v>81</v>
          </cell>
          <cell r="AO54">
            <v>93</v>
          </cell>
          <cell r="AP54">
            <v>0</v>
          </cell>
          <cell r="AQ54">
            <v>81.230769230769226</v>
          </cell>
        </row>
        <row r="55">
          <cell r="A55">
            <v>48</v>
          </cell>
          <cell r="B55" t="str">
            <v>9993952218</v>
          </cell>
          <cell r="C55" t="str">
            <v>3-17-06-21-016-048-9</v>
          </cell>
          <cell r="D55" t="str">
            <v>Sri Wahyuni</v>
          </cell>
          <cell r="E55" t="str">
            <v>IPA</v>
          </cell>
          <cell r="F55" t="str">
            <v>Biologi</v>
          </cell>
          <cell r="G55">
            <v>0</v>
          </cell>
          <cell r="H55">
            <v>0</v>
          </cell>
          <cell r="I55">
            <v>0</v>
          </cell>
          <cell r="J55">
            <v>0</v>
          </cell>
          <cell r="K55">
            <v>0</v>
          </cell>
          <cell r="L55" t="str">
            <v>Kurang</v>
          </cell>
          <cell r="M55" t="str">
            <v>Kurang</v>
          </cell>
          <cell r="N55" t="str">
            <v>Kurang</v>
          </cell>
          <cell r="O55" t="str">
            <v>Kurang</v>
          </cell>
          <cell r="P55">
            <v>89</v>
          </cell>
          <cell r="Q55">
            <v>80.75</v>
          </cell>
          <cell r="R55">
            <v>80.5</v>
          </cell>
          <cell r="S55">
            <v>86.25</v>
          </cell>
          <cell r="T55">
            <v>84</v>
          </cell>
          <cell r="U55">
            <v>82.5</v>
          </cell>
          <cell r="V55">
            <v>82.5</v>
          </cell>
          <cell r="W55">
            <v>84</v>
          </cell>
          <cell r="X55">
            <v>85</v>
          </cell>
          <cell r="Y55">
            <v>92</v>
          </cell>
          <cell r="Z55">
            <v>82.75</v>
          </cell>
          <cell r="AA55">
            <v>87.75</v>
          </cell>
          <cell r="AB55">
            <v>0</v>
          </cell>
          <cell r="AC55">
            <v>78.230769230769226</v>
          </cell>
          <cell r="AD55">
            <v>90</v>
          </cell>
          <cell r="AE55">
            <v>90</v>
          </cell>
          <cell r="AF55">
            <v>80</v>
          </cell>
          <cell r="AG55">
            <v>89</v>
          </cell>
          <cell r="AH55">
            <v>84</v>
          </cell>
          <cell r="AI55">
            <v>81</v>
          </cell>
          <cell r="AJ55">
            <v>82</v>
          </cell>
          <cell r="AK55">
            <v>88</v>
          </cell>
          <cell r="AL55">
            <v>90</v>
          </cell>
          <cell r="AM55">
            <v>94</v>
          </cell>
          <cell r="AN55">
            <v>81</v>
          </cell>
          <cell r="AO55">
            <v>89</v>
          </cell>
          <cell r="AP55">
            <v>0</v>
          </cell>
          <cell r="AQ55">
            <v>79.84615384615384</v>
          </cell>
        </row>
        <row r="56">
          <cell r="A56">
            <v>49</v>
          </cell>
          <cell r="B56" t="str">
            <v>9996848489</v>
          </cell>
          <cell r="C56" t="str">
            <v>3-17-06-21-016-049-8</v>
          </cell>
          <cell r="D56" t="str">
            <v>Sucia Merli</v>
          </cell>
          <cell r="E56" t="str">
            <v>IPA</v>
          </cell>
          <cell r="F56" t="str">
            <v>Biologi</v>
          </cell>
          <cell r="G56">
            <v>0</v>
          </cell>
          <cell r="H56">
            <v>0</v>
          </cell>
          <cell r="I56">
            <v>0</v>
          </cell>
          <cell r="J56">
            <v>0</v>
          </cell>
          <cell r="K56">
            <v>0</v>
          </cell>
          <cell r="L56" t="str">
            <v>Kurang</v>
          </cell>
          <cell r="M56" t="str">
            <v>Kurang</v>
          </cell>
          <cell r="N56" t="str">
            <v>Kurang</v>
          </cell>
          <cell r="O56" t="str">
            <v>Kurang</v>
          </cell>
          <cell r="P56">
            <v>83.5</v>
          </cell>
          <cell r="Q56">
            <v>79.75</v>
          </cell>
          <cell r="R56">
            <v>87.25</v>
          </cell>
          <cell r="S56">
            <v>85.75</v>
          </cell>
          <cell r="T56">
            <v>83</v>
          </cell>
          <cell r="U56">
            <v>83.5</v>
          </cell>
          <cell r="V56">
            <v>81.75</v>
          </cell>
          <cell r="W56">
            <v>81.5</v>
          </cell>
          <cell r="X56">
            <v>86.25</v>
          </cell>
          <cell r="Y56">
            <v>92</v>
          </cell>
          <cell r="Z56">
            <v>82.5</v>
          </cell>
          <cell r="AA56">
            <v>85.5</v>
          </cell>
          <cell r="AB56">
            <v>0</v>
          </cell>
          <cell r="AC56">
            <v>77.865384615384613</v>
          </cell>
          <cell r="AD56">
            <v>86</v>
          </cell>
          <cell r="AE56">
            <v>92</v>
          </cell>
          <cell r="AF56">
            <v>84</v>
          </cell>
          <cell r="AG56">
            <v>88</v>
          </cell>
          <cell r="AH56">
            <v>85</v>
          </cell>
          <cell r="AI56">
            <v>88</v>
          </cell>
          <cell r="AJ56">
            <v>82</v>
          </cell>
          <cell r="AK56">
            <v>88</v>
          </cell>
          <cell r="AL56">
            <v>88</v>
          </cell>
          <cell r="AM56">
            <v>94</v>
          </cell>
          <cell r="AN56">
            <v>81</v>
          </cell>
          <cell r="AO56">
            <v>86</v>
          </cell>
          <cell r="AP56">
            <v>0</v>
          </cell>
          <cell r="AQ56">
            <v>80.15384615384616</v>
          </cell>
        </row>
        <row r="57">
          <cell r="A57">
            <v>50</v>
          </cell>
          <cell r="B57" t="str">
            <v>9999464822</v>
          </cell>
          <cell r="C57" t="str">
            <v>3-17-06-21-016-050-7</v>
          </cell>
          <cell r="D57" t="str">
            <v>Ulfa Marfirah</v>
          </cell>
          <cell r="E57" t="str">
            <v>IPA</v>
          </cell>
          <cell r="F57" t="str">
            <v>Biologi</v>
          </cell>
          <cell r="G57">
            <v>46</v>
          </cell>
          <cell r="H57">
            <v>34</v>
          </cell>
          <cell r="I57">
            <v>20</v>
          </cell>
          <cell r="J57">
            <v>47.5</v>
          </cell>
          <cell r="K57">
            <v>147.5</v>
          </cell>
          <cell r="L57" t="str">
            <v>Kurang</v>
          </cell>
          <cell r="M57" t="str">
            <v>Kurang</v>
          </cell>
          <cell r="N57" t="str">
            <v>Kurang</v>
          </cell>
          <cell r="O57" t="str">
            <v>Kurang</v>
          </cell>
          <cell r="P57">
            <v>85.5</v>
          </cell>
          <cell r="Q57">
            <v>79.25</v>
          </cell>
          <cell r="R57">
            <v>89.75</v>
          </cell>
          <cell r="S57">
            <v>87.5</v>
          </cell>
          <cell r="T57">
            <v>86.25</v>
          </cell>
          <cell r="U57">
            <v>83.5</v>
          </cell>
          <cell r="V57">
            <v>85.5</v>
          </cell>
          <cell r="W57">
            <v>85.5</v>
          </cell>
          <cell r="X57">
            <v>89.5</v>
          </cell>
          <cell r="Y57">
            <v>92</v>
          </cell>
          <cell r="Z57">
            <v>89.75</v>
          </cell>
          <cell r="AA57">
            <v>89.5</v>
          </cell>
          <cell r="AB57">
            <v>0</v>
          </cell>
          <cell r="AC57">
            <v>80.269230769230774</v>
          </cell>
          <cell r="AD57">
            <v>86</v>
          </cell>
          <cell r="AE57">
            <v>94</v>
          </cell>
          <cell r="AF57">
            <v>81</v>
          </cell>
          <cell r="AG57">
            <v>91</v>
          </cell>
          <cell r="AH57">
            <v>88</v>
          </cell>
          <cell r="AI57">
            <v>85</v>
          </cell>
          <cell r="AJ57">
            <v>92</v>
          </cell>
          <cell r="AK57">
            <v>90</v>
          </cell>
          <cell r="AL57">
            <v>92</v>
          </cell>
          <cell r="AM57">
            <v>98</v>
          </cell>
          <cell r="AN57">
            <v>81</v>
          </cell>
          <cell r="AO57">
            <v>95</v>
          </cell>
          <cell r="AP57">
            <v>0</v>
          </cell>
          <cell r="AQ57">
            <v>82.538461538461533</v>
          </cell>
        </row>
        <row r="58">
          <cell r="A58">
            <v>51</v>
          </cell>
          <cell r="B58" t="str">
            <v>0008470804</v>
          </cell>
          <cell r="C58" t="str">
            <v>3-17-06-21-016-051-6</v>
          </cell>
          <cell r="D58" t="str">
            <v>YODI RADIANSYAH</v>
          </cell>
          <cell r="E58" t="str">
            <v>IPA</v>
          </cell>
          <cell r="F58" t="str">
            <v>Biologi</v>
          </cell>
          <cell r="G58">
            <v>0</v>
          </cell>
          <cell r="H58">
            <v>0</v>
          </cell>
          <cell r="I58">
            <v>0</v>
          </cell>
          <cell r="J58">
            <v>0</v>
          </cell>
          <cell r="K58">
            <v>0</v>
          </cell>
          <cell r="L58" t="str">
            <v>Kurang</v>
          </cell>
          <cell r="M58" t="str">
            <v>Kurang</v>
          </cell>
          <cell r="N58" t="str">
            <v>Kurang</v>
          </cell>
          <cell r="O58" t="str">
            <v>Kurang</v>
          </cell>
          <cell r="P58">
            <v>86</v>
          </cell>
          <cell r="Q58">
            <v>77</v>
          </cell>
          <cell r="R58">
            <v>79</v>
          </cell>
          <cell r="S58">
            <v>82</v>
          </cell>
          <cell r="T58">
            <v>78.25</v>
          </cell>
          <cell r="U58">
            <v>78.75</v>
          </cell>
          <cell r="V58">
            <v>77.25</v>
          </cell>
          <cell r="W58">
            <v>79.75</v>
          </cell>
          <cell r="X58">
            <v>80.5</v>
          </cell>
          <cell r="Y58">
            <v>87.5</v>
          </cell>
          <cell r="Z58">
            <v>83.75</v>
          </cell>
          <cell r="AA58">
            <v>85.75</v>
          </cell>
          <cell r="AB58">
            <v>0</v>
          </cell>
          <cell r="AC58">
            <v>75.038461538461533</v>
          </cell>
          <cell r="AD58">
            <v>84</v>
          </cell>
          <cell r="AE58">
            <v>94</v>
          </cell>
          <cell r="AF58">
            <v>80</v>
          </cell>
          <cell r="AG58">
            <v>88</v>
          </cell>
          <cell r="AH58">
            <v>85</v>
          </cell>
          <cell r="AI58">
            <v>85</v>
          </cell>
          <cell r="AJ58">
            <v>92</v>
          </cell>
          <cell r="AK58">
            <v>89</v>
          </cell>
          <cell r="AL58">
            <v>92</v>
          </cell>
          <cell r="AM58">
            <v>95</v>
          </cell>
          <cell r="AN58">
            <v>81</v>
          </cell>
          <cell r="AO58">
            <v>87</v>
          </cell>
          <cell r="AP58">
            <v>0</v>
          </cell>
          <cell r="AQ58">
            <v>80.92307692307692</v>
          </cell>
        </row>
        <row r="59">
          <cell r="A59">
            <v>52</v>
          </cell>
          <cell r="B59" t="str">
            <v>9991483815</v>
          </cell>
          <cell r="C59" t="str">
            <v>3-17-06-21-016-052-5</v>
          </cell>
          <cell r="D59" t="str">
            <v>Alviati</v>
          </cell>
          <cell r="E59" t="str">
            <v>IPA</v>
          </cell>
          <cell r="F59" t="str">
            <v>Biologi</v>
          </cell>
          <cell r="G59">
            <v>0</v>
          </cell>
          <cell r="H59">
            <v>0</v>
          </cell>
          <cell r="I59">
            <v>0</v>
          </cell>
          <cell r="J59">
            <v>0</v>
          </cell>
          <cell r="K59">
            <v>0</v>
          </cell>
          <cell r="L59" t="str">
            <v>Kurang</v>
          </cell>
          <cell r="M59" t="str">
            <v>Kurang</v>
          </cell>
          <cell r="N59" t="str">
            <v>Kurang</v>
          </cell>
          <cell r="O59" t="str">
            <v>Kurang</v>
          </cell>
          <cell r="P59">
            <v>86.5</v>
          </cell>
          <cell r="Q59">
            <v>82.75</v>
          </cell>
          <cell r="R59">
            <v>83.25</v>
          </cell>
          <cell r="S59">
            <v>86</v>
          </cell>
          <cell r="T59">
            <v>82.75</v>
          </cell>
          <cell r="U59">
            <v>81.5</v>
          </cell>
          <cell r="V59">
            <v>80</v>
          </cell>
          <cell r="W59">
            <v>81.25</v>
          </cell>
          <cell r="X59">
            <v>82.5</v>
          </cell>
          <cell r="Y59">
            <v>90.75</v>
          </cell>
          <cell r="Z59">
            <v>86.75</v>
          </cell>
          <cell r="AA59">
            <v>86.75</v>
          </cell>
          <cell r="AB59">
            <v>0</v>
          </cell>
          <cell r="AC59">
            <v>77.75</v>
          </cell>
          <cell r="AD59">
            <v>84</v>
          </cell>
          <cell r="AE59">
            <v>92</v>
          </cell>
          <cell r="AF59">
            <v>84</v>
          </cell>
          <cell r="AG59">
            <v>89</v>
          </cell>
          <cell r="AH59">
            <v>85</v>
          </cell>
          <cell r="AI59">
            <v>85</v>
          </cell>
          <cell r="AJ59">
            <v>80</v>
          </cell>
          <cell r="AK59">
            <v>85</v>
          </cell>
          <cell r="AL59">
            <v>92</v>
          </cell>
          <cell r="AM59">
            <v>96</v>
          </cell>
          <cell r="AN59">
            <v>81</v>
          </cell>
          <cell r="AO59">
            <v>88</v>
          </cell>
          <cell r="AP59">
            <v>0</v>
          </cell>
          <cell r="AQ59">
            <v>80.07692307692308</v>
          </cell>
        </row>
        <row r="60">
          <cell r="A60">
            <v>53</v>
          </cell>
          <cell r="B60" t="str">
            <v>9990605753</v>
          </cell>
          <cell r="C60" t="str">
            <v>3-17-06-21-016-053-4</v>
          </cell>
          <cell r="D60" t="str">
            <v>Deni Putri</v>
          </cell>
          <cell r="E60" t="str">
            <v>IPA</v>
          </cell>
          <cell r="F60" t="str">
            <v>Biologi</v>
          </cell>
          <cell r="G60">
            <v>0</v>
          </cell>
          <cell r="H60">
            <v>0</v>
          </cell>
          <cell r="I60">
            <v>0</v>
          </cell>
          <cell r="J60">
            <v>0</v>
          </cell>
          <cell r="K60">
            <v>0</v>
          </cell>
          <cell r="L60" t="str">
            <v>Kurang</v>
          </cell>
          <cell r="M60" t="str">
            <v>Kurang</v>
          </cell>
          <cell r="N60" t="str">
            <v>Kurang</v>
          </cell>
          <cell r="O60" t="str">
            <v>Kurang</v>
          </cell>
          <cell r="P60">
            <v>86.75</v>
          </cell>
          <cell r="Q60">
            <v>83.25</v>
          </cell>
          <cell r="R60">
            <v>84.75</v>
          </cell>
          <cell r="S60">
            <v>86</v>
          </cell>
          <cell r="T60">
            <v>86</v>
          </cell>
          <cell r="U60">
            <v>81.5</v>
          </cell>
          <cell r="V60">
            <v>81.5</v>
          </cell>
          <cell r="W60">
            <v>81.25</v>
          </cell>
          <cell r="X60">
            <v>83.25</v>
          </cell>
          <cell r="Y60">
            <v>90.75</v>
          </cell>
          <cell r="Z60">
            <v>86.75</v>
          </cell>
          <cell r="AA60">
            <v>86.5</v>
          </cell>
          <cell r="AB60">
            <v>0</v>
          </cell>
          <cell r="AC60">
            <v>78.32692307692308</v>
          </cell>
          <cell r="AD60">
            <v>82</v>
          </cell>
          <cell r="AE60">
            <v>92</v>
          </cell>
          <cell r="AF60">
            <v>82</v>
          </cell>
          <cell r="AG60">
            <v>89</v>
          </cell>
          <cell r="AH60">
            <v>85</v>
          </cell>
          <cell r="AI60">
            <v>88</v>
          </cell>
          <cell r="AJ60">
            <v>82</v>
          </cell>
          <cell r="AK60">
            <v>85</v>
          </cell>
          <cell r="AL60">
            <v>92</v>
          </cell>
          <cell r="AM60">
            <v>97</v>
          </cell>
          <cell r="AN60">
            <v>81</v>
          </cell>
          <cell r="AO60">
            <v>88</v>
          </cell>
          <cell r="AP60">
            <v>0</v>
          </cell>
          <cell r="AQ60">
            <v>80.230769230769226</v>
          </cell>
        </row>
        <row r="61">
          <cell r="A61">
            <v>54</v>
          </cell>
          <cell r="B61" t="str">
            <v>0008471187</v>
          </cell>
          <cell r="C61" t="str">
            <v>3-17-06-21-016-054-3</v>
          </cell>
          <cell r="D61" t="str">
            <v>Deva Agusnita</v>
          </cell>
          <cell r="E61" t="str">
            <v>IPA</v>
          </cell>
          <cell r="F61" t="str">
            <v>Biologi</v>
          </cell>
          <cell r="G61">
            <v>68</v>
          </cell>
          <cell r="H61">
            <v>24</v>
          </cell>
          <cell r="I61">
            <v>20</v>
          </cell>
          <cell r="J61">
            <v>42.5</v>
          </cell>
          <cell r="K61">
            <v>154.5</v>
          </cell>
          <cell r="L61" t="str">
            <v>Cukup</v>
          </cell>
          <cell r="M61" t="str">
            <v>Kurang</v>
          </cell>
          <cell r="N61" t="str">
            <v>Kurang</v>
          </cell>
          <cell r="O61" t="str">
            <v>Kurang</v>
          </cell>
          <cell r="P61">
            <v>89.75</v>
          </cell>
          <cell r="Q61">
            <v>82.75</v>
          </cell>
          <cell r="R61">
            <v>83.75</v>
          </cell>
          <cell r="S61">
            <v>86.5</v>
          </cell>
          <cell r="T61">
            <v>84.75</v>
          </cell>
          <cell r="U61">
            <v>81.5</v>
          </cell>
          <cell r="V61">
            <v>83.75</v>
          </cell>
          <cell r="W61">
            <v>83.25</v>
          </cell>
          <cell r="X61">
            <v>87.25</v>
          </cell>
          <cell r="Y61">
            <v>92.75</v>
          </cell>
          <cell r="Z61">
            <v>88.75</v>
          </cell>
          <cell r="AA61">
            <v>91.75</v>
          </cell>
          <cell r="AB61">
            <v>0</v>
          </cell>
          <cell r="AC61">
            <v>79.730769230769226</v>
          </cell>
          <cell r="AD61">
            <v>80</v>
          </cell>
          <cell r="AE61">
            <v>96</v>
          </cell>
          <cell r="AF61">
            <v>89</v>
          </cell>
          <cell r="AG61">
            <v>90</v>
          </cell>
          <cell r="AH61">
            <v>85</v>
          </cell>
          <cell r="AI61">
            <v>85</v>
          </cell>
          <cell r="AJ61">
            <v>88</v>
          </cell>
          <cell r="AK61">
            <v>90</v>
          </cell>
          <cell r="AL61">
            <v>92</v>
          </cell>
          <cell r="AM61">
            <v>97</v>
          </cell>
          <cell r="AN61">
            <v>81</v>
          </cell>
          <cell r="AO61">
            <v>98</v>
          </cell>
          <cell r="AP61">
            <v>0</v>
          </cell>
          <cell r="AQ61">
            <v>82.384615384615387</v>
          </cell>
        </row>
        <row r="62">
          <cell r="A62">
            <v>55</v>
          </cell>
          <cell r="B62" t="str">
            <v>9991425981</v>
          </cell>
          <cell r="C62" t="str">
            <v>3-17-06-21-016-055-2</v>
          </cell>
          <cell r="D62" t="str">
            <v>Dika Anggriani</v>
          </cell>
          <cell r="E62" t="str">
            <v>IPA</v>
          </cell>
          <cell r="F62" t="str">
            <v>Biologi</v>
          </cell>
          <cell r="G62">
            <v>0</v>
          </cell>
          <cell r="H62">
            <v>0</v>
          </cell>
          <cell r="I62">
            <v>0</v>
          </cell>
          <cell r="J62">
            <v>0</v>
          </cell>
          <cell r="K62">
            <v>0</v>
          </cell>
          <cell r="L62" t="str">
            <v>Kurang</v>
          </cell>
          <cell r="M62" t="str">
            <v>Kurang</v>
          </cell>
          <cell r="N62" t="str">
            <v>Kurang</v>
          </cell>
          <cell r="O62" t="str">
            <v>Kurang</v>
          </cell>
          <cell r="P62">
            <v>86.75</v>
          </cell>
          <cell r="Q62">
            <v>84.75</v>
          </cell>
          <cell r="R62">
            <v>87.25</v>
          </cell>
          <cell r="S62">
            <v>86.5</v>
          </cell>
          <cell r="T62">
            <v>83.5</v>
          </cell>
          <cell r="U62">
            <v>83.5</v>
          </cell>
          <cell r="V62">
            <v>82.25</v>
          </cell>
          <cell r="W62">
            <v>83.5</v>
          </cell>
          <cell r="X62">
            <v>83.25</v>
          </cell>
          <cell r="Y62">
            <v>90.75</v>
          </cell>
          <cell r="Z62">
            <v>91</v>
          </cell>
          <cell r="AA62">
            <v>90.5</v>
          </cell>
          <cell r="AB62">
            <v>0</v>
          </cell>
          <cell r="AC62">
            <v>79.5</v>
          </cell>
          <cell r="AD62">
            <v>84</v>
          </cell>
          <cell r="AE62">
            <v>92</v>
          </cell>
          <cell r="AF62">
            <v>87</v>
          </cell>
          <cell r="AG62">
            <v>89</v>
          </cell>
          <cell r="AH62">
            <v>85</v>
          </cell>
          <cell r="AI62">
            <v>85</v>
          </cell>
          <cell r="AJ62">
            <v>86</v>
          </cell>
          <cell r="AK62">
            <v>88</v>
          </cell>
          <cell r="AL62">
            <v>90</v>
          </cell>
          <cell r="AM62">
            <v>98</v>
          </cell>
          <cell r="AN62">
            <v>81</v>
          </cell>
          <cell r="AO62">
            <v>92</v>
          </cell>
          <cell r="AP62">
            <v>0</v>
          </cell>
          <cell r="AQ62">
            <v>81.307692307692307</v>
          </cell>
        </row>
        <row r="63">
          <cell r="A63">
            <v>56</v>
          </cell>
          <cell r="B63" t="str">
            <v>9991425989</v>
          </cell>
          <cell r="C63" t="str">
            <v>3-17-06-21-016-056-9</v>
          </cell>
          <cell r="D63" t="str">
            <v>Ersi Marsita</v>
          </cell>
          <cell r="E63" t="str">
            <v>IPA</v>
          </cell>
          <cell r="F63" t="str">
            <v>Biologi</v>
          </cell>
          <cell r="G63">
            <v>0</v>
          </cell>
          <cell r="H63">
            <v>0</v>
          </cell>
          <cell r="I63">
            <v>0</v>
          </cell>
          <cell r="J63">
            <v>0</v>
          </cell>
          <cell r="K63">
            <v>0</v>
          </cell>
          <cell r="L63" t="str">
            <v>Kurang</v>
          </cell>
          <cell r="M63" t="str">
            <v>Kurang</v>
          </cell>
          <cell r="N63" t="str">
            <v>Kurang</v>
          </cell>
          <cell r="O63" t="str">
            <v>Kurang</v>
          </cell>
          <cell r="P63">
            <v>86.25</v>
          </cell>
          <cell r="Q63">
            <v>82.75</v>
          </cell>
          <cell r="R63">
            <v>82.25</v>
          </cell>
          <cell r="S63">
            <v>84.25</v>
          </cell>
          <cell r="T63">
            <v>78</v>
          </cell>
          <cell r="U63">
            <v>82.5</v>
          </cell>
          <cell r="V63">
            <v>80.5</v>
          </cell>
          <cell r="W63">
            <v>80.25</v>
          </cell>
          <cell r="X63">
            <v>83.25</v>
          </cell>
          <cell r="Y63">
            <v>95</v>
          </cell>
          <cell r="Z63">
            <v>82.5</v>
          </cell>
          <cell r="AA63">
            <v>82.25</v>
          </cell>
          <cell r="AB63">
            <v>0</v>
          </cell>
          <cell r="AC63">
            <v>76.90384615384616</v>
          </cell>
          <cell r="AD63">
            <v>80</v>
          </cell>
          <cell r="AE63">
            <v>92</v>
          </cell>
          <cell r="AF63">
            <v>82</v>
          </cell>
          <cell r="AG63">
            <v>87</v>
          </cell>
          <cell r="AH63">
            <v>84</v>
          </cell>
          <cell r="AI63">
            <v>85</v>
          </cell>
          <cell r="AJ63">
            <v>82</v>
          </cell>
          <cell r="AK63">
            <v>88</v>
          </cell>
          <cell r="AL63">
            <v>88</v>
          </cell>
          <cell r="AM63">
            <v>96</v>
          </cell>
          <cell r="AN63">
            <v>81</v>
          </cell>
          <cell r="AO63">
            <v>84</v>
          </cell>
          <cell r="AP63">
            <v>0</v>
          </cell>
          <cell r="AQ63">
            <v>79.15384615384616</v>
          </cell>
        </row>
        <row r="64">
          <cell r="A64">
            <v>57</v>
          </cell>
          <cell r="B64" t="str">
            <v>9999358524</v>
          </cell>
          <cell r="C64" t="str">
            <v>3-17-06-21-016-057-8</v>
          </cell>
          <cell r="D64" t="str">
            <v>Fauziah</v>
          </cell>
          <cell r="E64" t="str">
            <v>IPA</v>
          </cell>
          <cell r="F64" t="str">
            <v>Biologi</v>
          </cell>
          <cell r="G64">
            <v>44</v>
          </cell>
          <cell r="H64">
            <v>20</v>
          </cell>
          <cell r="I64">
            <v>32.5</v>
          </cell>
          <cell r="J64">
            <v>37.5</v>
          </cell>
          <cell r="K64">
            <v>134</v>
          </cell>
          <cell r="L64" t="str">
            <v>Kurang</v>
          </cell>
          <cell r="M64" t="str">
            <v>Kurang</v>
          </cell>
          <cell r="N64" t="str">
            <v>Kurang</v>
          </cell>
          <cell r="O64" t="str">
            <v>Kurang</v>
          </cell>
          <cell r="P64">
            <v>86.5</v>
          </cell>
          <cell r="Q64">
            <v>82.5</v>
          </cell>
          <cell r="R64">
            <v>86.75</v>
          </cell>
          <cell r="S64">
            <v>86.75</v>
          </cell>
          <cell r="T64">
            <v>86.25</v>
          </cell>
          <cell r="U64">
            <v>82.5</v>
          </cell>
          <cell r="V64">
            <v>82.25</v>
          </cell>
          <cell r="W64">
            <v>83.75</v>
          </cell>
          <cell r="X64">
            <v>83</v>
          </cell>
          <cell r="Y64">
            <v>90.5</v>
          </cell>
          <cell r="Z64">
            <v>88.25</v>
          </cell>
          <cell r="AA64">
            <v>84.75</v>
          </cell>
          <cell r="AB64">
            <v>0</v>
          </cell>
          <cell r="AC64">
            <v>78.75</v>
          </cell>
          <cell r="AD64">
            <v>88</v>
          </cell>
          <cell r="AE64">
            <v>90</v>
          </cell>
          <cell r="AF64">
            <v>82</v>
          </cell>
          <cell r="AG64">
            <v>89</v>
          </cell>
          <cell r="AH64">
            <v>86</v>
          </cell>
          <cell r="AI64">
            <v>83</v>
          </cell>
          <cell r="AJ64">
            <v>80</v>
          </cell>
          <cell r="AK64">
            <v>86</v>
          </cell>
          <cell r="AL64">
            <v>88</v>
          </cell>
          <cell r="AM64">
            <v>97</v>
          </cell>
          <cell r="AN64">
            <v>81</v>
          </cell>
          <cell r="AO64">
            <v>87</v>
          </cell>
          <cell r="AP64">
            <v>0</v>
          </cell>
          <cell r="AQ64">
            <v>79.769230769230774</v>
          </cell>
        </row>
        <row r="65">
          <cell r="A65">
            <v>58</v>
          </cell>
          <cell r="B65" t="str">
            <v>9991904326</v>
          </cell>
          <cell r="C65" t="str">
            <v>3-17-06-21-016-058-7</v>
          </cell>
          <cell r="D65" t="str">
            <v>Febrina Rahma</v>
          </cell>
          <cell r="E65" t="str">
            <v>IPA</v>
          </cell>
          <cell r="F65" t="str">
            <v>Biologi</v>
          </cell>
          <cell r="G65">
            <v>0</v>
          </cell>
          <cell r="H65">
            <v>0</v>
          </cell>
          <cell r="I65">
            <v>0</v>
          </cell>
          <cell r="J65">
            <v>0</v>
          </cell>
          <cell r="K65">
            <v>0</v>
          </cell>
          <cell r="L65" t="str">
            <v>Kurang</v>
          </cell>
          <cell r="M65" t="str">
            <v>Kurang</v>
          </cell>
          <cell r="N65" t="str">
            <v>Kurang</v>
          </cell>
          <cell r="O65" t="str">
            <v>Kurang</v>
          </cell>
          <cell r="P65">
            <v>84.5</v>
          </cell>
          <cell r="Q65">
            <v>82.75</v>
          </cell>
          <cell r="R65">
            <v>84</v>
          </cell>
          <cell r="S65">
            <v>84.25</v>
          </cell>
          <cell r="T65">
            <v>82</v>
          </cell>
          <cell r="U65">
            <v>81.5</v>
          </cell>
          <cell r="V65">
            <v>81</v>
          </cell>
          <cell r="W65">
            <v>81</v>
          </cell>
          <cell r="X65">
            <v>81</v>
          </cell>
          <cell r="Y65">
            <v>92</v>
          </cell>
          <cell r="Z65">
            <v>84.75</v>
          </cell>
          <cell r="AA65">
            <v>88.25</v>
          </cell>
          <cell r="AB65">
            <v>0</v>
          </cell>
          <cell r="AC65">
            <v>77.461538461538467</v>
          </cell>
          <cell r="AD65">
            <v>80</v>
          </cell>
          <cell r="AE65">
            <v>88</v>
          </cell>
          <cell r="AF65">
            <v>80</v>
          </cell>
          <cell r="AG65">
            <v>90</v>
          </cell>
          <cell r="AH65">
            <v>86</v>
          </cell>
          <cell r="AI65">
            <v>83</v>
          </cell>
          <cell r="AJ65">
            <v>80</v>
          </cell>
          <cell r="AK65">
            <v>85</v>
          </cell>
          <cell r="AL65">
            <v>88</v>
          </cell>
          <cell r="AM65">
            <v>97</v>
          </cell>
          <cell r="AN65">
            <v>81</v>
          </cell>
          <cell r="AO65">
            <v>92</v>
          </cell>
          <cell r="AP65">
            <v>0</v>
          </cell>
          <cell r="AQ65">
            <v>79.230769230769226</v>
          </cell>
        </row>
        <row r="66">
          <cell r="A66">
            <v>59</v>
          </cell>
          <cell r="B66" t="str">
            <v>9991426499</v>
          </cell>
          <cell r="C66" t="str">
            <v>3-17-06-21-016-059-6</v>
          </cell>
          <cell r="D66" t="str">
            <v>Feni Fitriani</v>
          </cell>
          <cell r="E66" t="str">
            <v>IPA</v>
          </cell>
          <cell r="F66" t="str">
            <v>Biologi</v>
          </cell>
          <cell r="G66">
            <v>58</v>
          </cell>
          <cell r="H66">
            <v>32</v>
          </cell>
          <cell r="I66">
            <v>15</v>
          </cell>
          <cell r="J66">
            <v>50</v>
          </cell>
          <cell r="K66">
            <v>155</v>
          </cell>
          <cell r="L66" t="str">
            <v>Cukup</v>
          </cell>
          <cell r="M66" t="str">
            <v>Kurang</v>
          </cell>
          <cell r="N66" t="str">
            <v>Kurang</v>
          </cell>
          <cell r="O66" t="str">
            <v>Kurang</v>
          </cell>
          <cell r="P66">
            <v>89</v>
          </cell>
          <cell r="Q66">
            <v>81.25</v>
          </cell>
          <cell r="R66">
            <v>84.25</v>
          </cell>
          <cell r="S66">
            <v>86.75</v>
          </cell>
          <cell r="T66">
            <v>85.75</v>
          </cell>
          <cell r="U66">
            <v>82</v>
          </cell>
          <cell r="V66">
            <v>86.25</v>
          </cell>
          <cell r="W66">
            <v>81.75</v>
          </cell>
          <cell r="X66">
            <v>84</v>
          </cell>
          <cell r="Y66">
            <v>92.75</v>
          </cell>
          <cell r="Z66">
            <v>82.75</v>
          </cell>
          <cell r="AA66">
            <v>89.5</v>
          </cell>
          <cell r="AB66">
            <v>0</v>
          </cell>
          <cell r="AC66">
            <v>78.92307692307692</v>
          </cell>
          <cell r="AD66">
            <v>80</v>
          </cell>
          <cell r="AE66">
            <v>92</v>
          </cell>
          <cell r="AF66">
            <v>80</v>
          </cell>
          <cell r="AG66">
            <v>89</v>
          </cell>
          <cell r="AH66">
            <v>86</v>
          </cell>
          <cell r="AI66">
            <v>85</v>
          </cell>
          <cell r="AJ66">
            <v>82</v>
          </cell>
          <cell r="AK66">
            <v>88</v>
          </cell>
          <cell r="AL66">
            <v>90</v>
          </cell>
          <cell r="AM66">
            <v>98</v>
          </cell>
          <cell r="AN66">
            <v>81</v>
          </cell>
          <cell r="AO66">
            <v>92</v>
          </cell>
          <cell r="AP66">
            <v>0</v>
          </cell>
          <cell r="AQ66">
            <v>80.230769230769226</v>
          </cell>
        </row>
        <row r="67">
          <cell r="A67">
            <v>60</v>
          </cell>
          <cell r="B67" t="str">
            <v>0006406735</v>
          </cell>
          <cell r="C67" t="str">
            <v>3-17-06-21-016-060-5</v>
          </cell>
          <cell r="D67" t="str">
            <v>Fina Rahmati</v>
          </cell>
          <cell r="E67" t="str">
            <v>IPA</v>
          </cell>
          <cell r="F67" t="str">
            <v>Biologi</v>
          </cell>
          <cell r="G67">
            <v>0</v>
          </cell>
          <cell r="H67">
            <v>0</v>
          </cell>
          <cell r="I67">
            <v>0</v>
          </cell>
          <cell r="J67">
            <v>0</v>
          </cell>
          <cell r="K67">
            <v>0</v>
          </cell>
          <cell r="L67" t="str">
            <v>Kurang</v>
          </cell>
          <cell r="M67" t="str">
            <v>Kurang</v>
          </cell>
          <cell r="N67" t="str">
            <v>Kurang</v>
          </cell>
          <cell r="O67" t="str">
            <v>Kurang</v>
          </cell>
          <cell r="P67">
            <v>86.75</v>
          </cell>
          <cell r="Q67">
            <v>81.25</v>
          </cell>
          <cell r="R67">
            <v>84.25</v>
          </cell>
          <cell r="S67">
            <v>86.75</v>
          </cell>
          <cell r="T67">
            <v>81.75</v>
          </cell>
          <cell r="U67">
            <v>82.25</v>
          </cell>
          <cell r="V67">
            <v>80</v>
          </cell>
          <cell r="W67">
            <v>81.25</v>
          </cell>
          <cell r="X67">
            <v>83.25</v>
          </cell>
          <cell r="Y67">
            <v>92.25</v>
          </cell>
          <cell r="Z67">
            <v>85.5</v>
          </cell>
          <cell r="AA67">
            <v>87.5</v>
          </cell>
          <cell r="AB67">
            <v>0</v>
          </cell>
          <cell r="AC67">
            <v>77.90384615384616</v>
          </cell>
          <cell r="AD67">
            <v>80</v>
          </cell>
          <cell r="AE67">
            <v>92</v>
          </cell>
          <cell r="AF67">
            <v>80</v>
          </cell>
          <cell r="AG67">
            <v>89</v>
          </cell>
          <cell r="AH67">
            <v>86</v>
          </cell>
          <cell r="AI67">
            <v>85</v>
          </cell>
          <cell r="AJ67">
            <v>86</v>
          </cell>
          <cell r="AK67">
            <v>87</v>
          </cell>
          <cell r="AL67">
            <v>92</v>
          </cell>
          <cell r="AM67">
            <v>96</v>
          </cell>
          <cell r="AN67">
            <v>81</v>
          </cell>
          <cell r="AO67">
            <v>89</v>
          </cell>
          <cell r="AP67">
            <v>0</v>
          </cell>
          <cell r="AQ67">
            <v>80.230769230769226</v>
          </cell>
        </row>
        <row r="68">
          <cell r="A68">
            <v>61</v>
          </cell>
          <cell r="B68" t="str">
            <v>9990606070</v>
          </cell>
          <cell r="C68" t="str">
            <v>3-17-06-21-016-061-4</v>
          </cell>
          <cell r="D68" t="str">
            <v>Halimsyah</v>
          </cell>
          <cell r="E68" t="str">
            <v>IPA</v>
          </cell>
          <cell r="F68" t="str">
            <v>Biologi</v>
          </cell>
          <cell r="G68">
            <v>50</v>
          </cell>
          <cell r="H68">
            <v>28</v>
          </cell>
          <cell r="I68">
            <v>25</v>
          </cell>
          <cell r="J68">
            <v>47.5</v>
          </cell>
          <cell r="K68">
            <v>150.5</v>
          </cell>
          <cell r="L68" t="str">
            <v>Kurang</v>
          </cell>
          <cell r="M68" t="str">
            <v>Kurang</v>
          </cell>
          <cell r="N68" t="str">
            <v>Kurang</v>
          </cell>
          <cell r="O68" t="str">
            <v>Kurang</v>
          </cell>
          <cell r="P68">
            <v>83.5</v>
          </cell>
          <cell r="Q68">
            <v>83.25</v>
          </cell>
          <cell r="R68">
            <v>83.75</v>
          </cell>
          <cell r="S68">
            <v>86.75</v>
          </cell>
          <cell r="T68">
            <v>84</v>
          </cell>
          <cell r="U68">
            <v>83</v>
          </cell>
          <cell r="V68">
            <v>80.5</v>
          </cell>
          <cell r="W68">
            <v>82</v>
          </cell>
          <cell r="X68">
            <v>84.5</v>
          </cell>
          <cell r="Y68">
            <v>91.75</v>
          </cell>
          <cell r="Z68">
            <v>92.25</v>
          </cell>
          <cell r="AA68">
            <v>87.75</v>
          </cell>
          <cell r="AB68">
            <v>0</v>
          </cell>
          <cell r="AC68">
            <v>78.692307692307693</v>
          </cell>
          <cell r="AD68">
            <v>82</v>
          </cell>
          <cell r="AE68">
            <v>92</v>
          </cell>
          <cell r="AF68">
            <v>81</v>
          </cell>
          <cell r="AG68">
            <v>90</v>
          </cell>
          <cell r="AH68">
            <v>88</v>
          </cell>
          <cell r="AI68">
            <v>88</v>
          </cell>
          <cell r="AJ68">
            <v>90</v>
          </cell>
          <cell r="AK68">
            <v>90</v>
          </cell>
          <cell r="AL68">
            <v>90</v>
          </cell>
          <cell r="AM68">
            <v>97</v>
          </cell>
          <cell r="AN68">
            <v>92</v>
          </cell>
          <cell r="AO68">
            <v>90</v>
          </cell>
          <cell r="AP68">
            <v>0</v>
          </cell>
          <cell r="AQ68">
            <v>82.307692307692307</v>
          </cell>
        </row>
        <row r="69">
          <cell r="A69">
            <v>62</v>
          </cell>
          <cell r="B69" t="str">
            <v>9990605752</v>
          </cell>
          <cell r="C69" t="str">
            <v>3-17-06-21-016-062-3</v>
          </cell>
          <cell r="D69" t="str">
            <v>Ira Maya Sofa</v>
          </cell>
          <cell r="E69" t="str">
            <v>IPA</v>
          </cell>
          <cell r="F69" t="str">
            <v>Biologi</v>
          </cell>
          <cell r="G69">
            <v>0</v>
          </cell>
          <cell r="H69">
            <v>0</v>
          </cell>
          <cell r="I69">
            <v>0</v>
          </cell>
          <cell r="J69">
            <v>0</v>
          </cell>
          <cell r="K69">
            <v>0</v>
          </cell>
          <cell r="L69" t="str">
            <v>Kurang</v>
          </cell>
          <cell r="M69" t="str">
            <v>Kurang</v>
          </cell>
          <cell r="N69" t="str">
            <v>Kurang</v>
          </cell>
          <cell r="O69" t="str">
            <v>Kurang</v>
          </cell>
          <cell r="P69">
            <v>83.25</v>
          </cell>
          <cell r="Q69">
            <v>83.25</v>
          </cell>
          <cell r="R69">
            <v>84.25</v>
          </cell>
          <cell r="S69">
            <v>86.75</v>
          </cell>
          <cell r="T69">
            <v>78.5</v>
          </cell>
          <cell r="U69">
            <v>82.5</v>
          </cell>
          <cell r="V69">
            <v>79.5</v>
          </cell>
          <cell r="W69">
            <v>84.25</v>
          </cell>
          <cell r="X69">
            <v>81.75</v>
          </cell>
          <cell r="Y69">
            <v>89.25</v>
          </cell>
          <cell r="Z69">
            <v>82.5</v>
          </cell>
          <cell r="AA69">
            <v>86.5</v>
          </cell>
          <cell r="AB69">
            <v>0</v>
          </cell>
          <cell r="AC69">
            <v>77.09615384615384</v>
          </cell>
          <cell r="AD69">
            <v>78</v>
          </cell>
          <cell r="AE69">
            <v>88</v>
          </cell>
          <cell r="AF69">
            <v>80</v>
          </cell>
          <cell r="AG69">
            <v>89</v>
          </cell>
          <cell r="AH69">
            <v>85</v>
          </cell>
          <cell r="AI69">
            <v>85</v>
          </cell>
          <cell r="AJ69">
            <v>86</v>
          </cell>
          <cell r="AK69">
            <v>81</v>
          </cell>
          <cell r="AL69">
            <v>90</v>
          </cell>
          <cell r="AM69">
            <v>97</v>
          </cell>
          <cell r="AN69">
            <v>81</v>
          </cell>
          <cell r="AO69">
            <v>88</v>
          </cell>
          <cell r="AP69">
            <v>0</v>
          </cell>
          <cell r="AQ69">
            <v>79.07692307692308</v>
          </cell>
        </row>
        <row r="70">
          <cell r="A70">
            <v>63</v>
          </cell>
          <cell r="B70" t="str">
            <v>9985869866</v>
          </cell>
          <cell r="C70" t="str">
            <v>3-17-06-21-016-063-2</v>
          </cell>
          <cell r="D70" t="str">
            <v>Irhamna</v>
          </cell>
          <cell r="E70" t="str">
            <v>IPA</v>
          </cell>
          <cell r="F70" t="str">
            <v>Biologi</v>
          </cell>
          <cell r="G70">
            <v>0</v>
          </cell>
          <cell r="H70">
            <v>0</v>
          </cell>
          <cell r="I70">
            <v>0</v>
          </cell>
          <cell r="J70">
            <v>0</v>
          </cell>
          <cell r="K70">
            <v>0</v>
          </cell>
          <cell r="L70" t="str">
            <v>Kurang</v>
          </cell>
          <cell r="M70" t="str">
            <v>Kurang</v>
          </cell>
          <cell r="N70" t="str">
            <v>Kurang</v>
          </cell>
          <cell r="O70" t="str">
            <v>Kurang</v>
          </cell>
          <cell r="P70">
            <v>88.5</v>
          </cell>
          <cell r="Q70">
            <v>83.25</v>
          </cell>
          <cell r="R70">
            <v>84.25</v>
          </cell>
          <cell r="S70">
            <v>86.75</v>
          </cell>
          <cell r="T70">
            <v>83.25</v>
          </cell>
          <cell r="U70">
            <v>84</v>
          </cell>
          <cell r="V70">
            <v>83.75</v>
          </cell>
          <cell r="W70">
            <v>83.25</v>
          </cell>
          <cell r="X70">
            <v>81</v>
          </cell>
          <cell r="Y70">
            <v>92.75</v>
          </cell>
          <cell r="Z70">
            <v>87.5</v>
          </cell>
          <cell r="AA70">
            <v>86.5</v>
          </cell>
          <cell r="AB70">
            <v>0</v>
          </cell>
          <cell r="AC70">
            <v>78.82692307692308</v>
          </cell>
          <cell r="AD70">
            <v>80</v>
          </cell>
          <cell r="AE70">
            <v>88</v>
          </cell>
          <cell r="AF70">
            <v>84</v>
          </cell>
          <cell r="AG70">
            <v>89</v>
          </cell>
          <cell r="AH70">
            <v>88</v>
          </cell>
          <cell r="AI70">
            <v>88</v>
          </cell>
          <cell r="AJ70">
            <v>86</v>
          </cell>
          <cell r="AK70">
            <v>83</v>
          </cell>
          <cell r="AL70">
            <v>90</v>
          </cell>
          <cell r="AM70">
            <v>98</v>
          </cell>
          <cell r="AN70">
            <v>90</v>
          </cell>
          <cell r="AO70">
            <v>88</v>
          </cell>
          <cell r="AP70">
            <v>0</v>
          </cell>
          <cell r="AQ70">
            <v>80.92307692307692</v>
          </cell>
        </row>
        <row r="71">
          <cell r="A71">
            <v>64</v>
          </cell>
          <cell r="B71" t="str">
            <v>0007815305</v>
          </cell>
          <cell r="C71" t="str">
            <v>3-17-06-21-016-064-9</v>
          </cell>
          <cell r="D71" t="str">
            <v>Marlisa</v>
          </cell>
          <cell r="E71" t="str">
            <v>IPA</v>
          </cell>
          <cell r="F71" t="str">
            <v>Biologi</v>
          </cell>
          <cell r="G71">
            <v>0</v>
          </cell>
          <cell r="H71">
            <v>0</v>
          </cell>
          <cell r="I71">
            <v>0</v>
          </cell>
          <cell r="J71">
            <v>0</v>
          </cell>
          <cell r="K71">
            <v>0</v>
          </cell>
          <cell r="L71" t="str">
            <v>Kurang</v>
          </cell>
          <cell r="M71" t="str">
            <v>Kurang</v>
          </cell>
          <cell r="N71" t="str">
            <v>Kurang</v>
          </cell>
          <cell r="O71" t="str">
            <v>Kurang</v>
          </cell>
          <cell r="P71">
            <v>84</v>
          </cell>
          <cell r="Q71">
            <v>83.5</v>
          </cell>
          <cell r="R71">
            <v>82.25</v>
          </cell>
          <cell r="S71">
            <v>85.75</v>
          </cell>
          <cell r="T71">
            <v>81.75</v>
          </cell>
          <cell r="U71">
            <v>84</v>
          </cell>
          <cell r="V71">
            <v>81.25</v>
          </cell>
          <cell r="W71">
            <v>81</v>
          </cell>
          <cell r="X71">
            <v>82</v>
          </cell>
          <cell r="Y71">
            <v>95.25</v>
          </cell>
          <cell r="Z71">
            <v>84.5</v>
          </cell>
          <cell r="AA71">
            <v>84.25</v>
          </cell>
          <cell r="AB71">
            <v>0</v>
          </cell>
          <cell r="AC71">
            <v>77.65384615384616</v>
          </cell>
          <cell r="AD71">
            <v>84</v>
          </cell>
          <cell r="AE71">
            <v>90</v>
          </cell>
          <cell r="AF71">
            <v>85</v>
          </cell>
          <cell r="AG71">
            <v>89</v>
          </cell>
          <cell r="AH71">
            <v>87</v>
          </cell>
          <cell r="AI71">
            <v>85</v>
          </cell>
          <cell r="AJ71">
            <v>86</v>
          </cell>
          <cell r="AK71">
            <v>83</v>
          </cell>
          <cell r="AL71">
            <v>88</v>
          </cell>
          <cell r="AM71">
            <v>97</v>
          </cell>
          <cell r="AN71">
            <v>81</v>
          </cell>
          <cell r="AO71">
            <v>86</v>
          </cell>
          <cell r="AP71">
            <v>0</v>
          </cell>
          <cell r="AQ71">
            <v>80.07692307692308</v>
          </cell>
        </row>
        <row r="72">
          <cell r="A72">
            <v>65</v>
          </cell>
          <cell r="B72" t="str">
            <v>9990686428</v>
          </cell>
          <cell r="C72" t="str">
            <v>3-17-06-21-016-065-8</v>
          </cell>
          <cell r="D72" t="str">
            <v>Nadia Huriyatul Jannah</v>
          </cell>
          <cell r="E72" t="str">
            <v>IPA</v>
          </cell>
          <cell r="F72" t="str">
            <v>Biologi</v>
          </cell>
          <cell r="G72">
            <v>0</v>
          </cell>
          <cell r="H72">
            <v>0</v>
          </cell>
          <cell r="I72">
            <v>0</v>
          </cell>
          <cell r="J72">
            <v>0</v>
          </cell>
          <cell r="K72">
            <v>0</v>
          </cell>
          <cell r="L72" t="str">
            <v>Kurang</v>
          </cell>
          <cell r="M72" t="str">
            <v>Kurang</v>
          </cell>
          <cell r="N72" t="str">
            <v>Kurang</v>
          </cell>
          <cell r="O72" t="str">
            <v>Kurang</v>
          </cell>
          <cell r="P72">
            <v>90</v>
          </cell>
          <cell r="Q72">
            <v>85.25</v>
          </cell>
          <cell r="R72">
            <v>87.75</v>
          </cell>
          <cell r="S72">
            <v>92.25</v>
          </cell>
          <cell r="T72">
            <v>87.5</v>
          </cell>
          <cell r="U72">
            <v>86.25</v>
          </cell>
          <cell r="V72">
            <v>85.5</v>
          </cell>
          <cell r="W72">
            <v>85.5</v>
          </cell>
          <cell r="X72">
            <v>88.75</v>
          </cell>
          <cell r="Y72">
            <v>92</v>
          </cell>
          <cell r="Z72">
            <v>87.75</v>
          </cell>
          <cell r="AA72">
            <v>93</v>
          </cell>
          <cell r="AB72">
            <v>0</v>
          </cell>
          <cell r="AC72">
            <v>81.65384615384616</v>
          </cell>
          <cell r="AD72">
            <v>84</v>
          </cell>
          <cell r="AE72">
            <v>92</v>
          </cell>
          <cell r="AF72">
            <v>85</v>
          </cell>
          <cell r="AG72">
            <v>94</v>
          </cell>
          <cell r="AH72">
            <v>89</v>
          </cell>
          <cell r="AI72">
            <v>88</v>
          </cell>
          <cell r="AJ72">
            <v>82</v>
          </cell>
          <cell r="AK72">
            <v>84</v>
          </cell>
          <cell r="AL72">
            <v>92</v>
          </cell>
          <cell r="AM72">
            <v>98</v>
          </cell>
          <cell r="AN72">
            <v>90</v>
          </cell>
          <cell r="AO72">
            <v>97</v>
          </cell>
          <cell r="AP72">
            <v>0</v>
          </cell>
          <cell r="AQ72">
            <v>82.692307692307693</v>
          </cell>
        </row>
        <row r="73">
          <cell r="A73">
            <v>66</v>
          </cell>
          <cell r="B73" t="str">
            <v>9991541600</v>
          </cell>
          <cell r="C73" t="str">
            <v>3-17-06-21-016-066-7</v>
          </cell>
          <cell r="D73" t="str">
            <v>Nadia Rizki Ponna</v>
          </cell>
          <cell r="E73" t="str">
            <v>IPA</v>
          </cell>
          <cell r="F73" t="str">
            <v>Biologi</v>
          </cell>
          <cell r="G73">
            <v>0</v>
          </cell>
          <cell r="H73">
            <v>0</v>
          </cell>
          <cell r="I73">
            <v>0</v>
          </cell>
          <cell r="J73">
            <v>0</v>
          </cell>
          <cell r="K73">
            <v>0</v>
          </cell>
          <cell r="L73" t="str">
            <v>Kurang</v>
          </cell>
          <cell r="M73" t="str">
            <v>Kurang</v>
          </cell>
          <cell r="N73" t="str">
            <v>Kurang</v>
          </cell>
          <cell r="O73" t="str">
            <v>Kurang</v>
          </cell>
          <cell r="P73">
            <v>86</v>
          </cell>
          <cell r="Q73">
            <v>83.25</v>
          </cell>
          <cell r="R73">
            <v>87.75</v>
          </cell>
          <cell r="S73">
            <v>89.25</v>
          </cell>
          <cell r="T73">
            <v>81.5</v>
          </cell>
          <cell r="U73">
            <v>84</v>
          </cell>
          <cell r="V73">
            <v>82.75</v>
          </cell>
          <cell r="W73">
            <v>81.25</v>
          </cell>
          <cell r="X73">
            <v>83</v>
          </cell>
          <cell r="Y73">
            <v>90.5</v>
          </cell>
          <cell r="Z73">
            <v>85.5</v>
          </cell>
          <cell r="AA73">
            <v>90.25</v>
          </cell>
          <cell r="AB73">
            <v>0</v>
          </cell>
          <cell r="AC73">
            <v>78.84615384615384</v>
          </cell>
          <cell r="AD73">
            <v>80</v>
          </cell>
          <cell r="AE73">
            <v>90</v>
          </cell>
          <cell r="AF73">
            <v>80</v>
          </cell>
          <cell r="AG73">
            <v>90</v>
          </cell>
          <cell r="AH73">
            <v>87</v>
          </cell>
          <cell r="AI73">
            <v>85</v>
          </cell>
          <cell r="AJ73">
            <v>86</v>
          </cell>
          <cell r="AK73">
            <v>85</v>
          </cell>
          <cell r="AL73">
            <v>90</v>
          </cell>
          <cell r="AM73">
            <v>96</v>
          </cell>
          <cell r="AN73">
            <v>81</v>
          </cell>
          <cell r="AO73">
            <v>92</v>
          </cell>
          <cell r="AP73">
            <v>0</v>
          </cell>
          <cell r="AQ73">
            <v>80.15384615384616</v>
          </cell>
        </row>
        <row r="74">
          <cell r="A74">
            <v>67</v>
          </cell>
          <cell r="B74" t="str">
            <v>9988765734</v>
          </cell>
          <cell r="C74" t="str">
            <v>3-17-06-21-016-067-6</v>
          </cell>
          <cell r="D74" t="str">
            <v>Nailis Sa'adah</v>
          </cell>
          <cell r="E74" t="str">
            <v>IPA</v>
          </cell>
          <cell r="F74" t="str">
            <v>Biologi</v>
          </cell>
          <cell r="G74">
            <v>0</v>
          </cell>
          <cell r="H74">
            <v>0</v>
          </cell>
          <cell r="I74">
            <v>0</v>
          </cell>
          <cell r="J74">
            <v>0</v>
          </cell>
          <cell r="K74">
            <v>0</v>
          </cell>
          <cell r="L74" t="str">
            <v>Kurang</v>
          </cell>
          <cell r="M74" t="str">
            <v>Kurang</v>
          </cell>
          <cell r="N74" t="str">
            <v>Kurang</v>
          </cell>
          <cell r="O74" t="str">
            <v>Kurang</v>
          </cell>
          <cell r="P74">
            <v>88.5</v>
          </cell>
          <cell r="Q74">
            <v>83.75</v>
          </cell>
          <cell r="R74">
            <v>88.5</v>
          </cell>
          <cell r="S74">
            <v>90.25</v>
          </cell>
          <cell r="T74">
            <v>90</v>
          </cell>
          <cell r="U74">
            <v>88.5</v>
          </cell>
          <cell r="V74">
            <v>88.25</v>
          </cell>
          <cell r="W74">
            <v>82.75</v>
          </cell>
          <cell r="X74">
            <v>87</v>
          </cell>
          <cell r="Y74">
            <v>92</v>
          </cell>
          <cell r="Z74">
            <v>85.5</v>
          </cell>
          <cell r="AA74">
            <v>91.25</v>
          </cell>
          <cell r="AB74">
            <v>0</v>
          </cell>
          <cell r="AC74">
            <v>81.25</v>
          </cell>
          <cell r="AD74">
            <v>82</v>
          </cell>
          <cell r="AE74">
            <v>92</v>
          </cell>
          <cell r="AF74">
            <v>83</v>
          </cell>
          <cell r="AG74">
            <v>93</v>
          </cell>
          <cell r="AH74">
            <v>88</v>
          </cell>
          <cell r="AI74">
            <v>90</v>
          </cell>
          <cell r="AJ74">
            <v>88</v>
          </cell>
          <cell r="AK74">
            <v>88</v>
          </cell>
          <cell r="AL74">
            <v>90</v>
          </cell>
          <cell r="AM74">
            <v>97</v>
          </cell>
          <cell r="AN74">
            <v>81</v>
          </cell>
          <cell r="AO74">
            <v>93</v>
          </cell>
          <cell r="AP74">
            <v>0</v>
          </cell>
          <cell r="AQ74">
            <v>81.92307692307692</v>
          </cell>
        </row>
        <row r="75">
          <cell r="A75">
            <v>68</v>
          </cell>
          <cell r="B75" t="str">
            <v>0006989744</v>
          </cell>
          <cell r="C75" t="str">
            <v>3-17-06-21-016-068-5</v>
          </cell>
          <cell r="D75" t="str">
            <v>Nurul Amalia</v>
          </cell>
          <cell r="E75" t="str">
            <v>IPA</v>
          </cell>
          <cell r="F75" t="str">
            <v>Biologi</v>
          </cell>
          <cell r="G75">
            <v>0</v>
          </cell>
          <cell r="H75">
            <v>0</v>
          </cell>
          <cell r="I75">
            <v>0</v>
          </cell>
          <cell r="J75">
            <v>0</v>
          </cell>
          <cell r="K75">
            <v>0</v>
          </cell>
          <cell r="L75" t="str">
            <v>Kurang</v>
          </cell>
          <cell r="M75" t="str">
            <v>Kurang</v>
          </cell>
          <cell r="N75" t="str">
            <v>Kurang</v>
          </cell>
          <cell r="O75" t="str">
            <v>Kurang</v>
          </cell>
          <cell r="P75">
            <v>86.5</v>
          </cell>
          <cell r="Q75">
            <v>83.5</v>
          </cell>
          <cell r="R75">
            <v>82.25</v>
          </cell>
          <cell r="S75">
            <v>88.25</v>
          </cell>
          <cell r="T75">
            <v>79</v>
          </cell>
          <cell r="U75">
            <v>83.5</v>
          </cell>
          <cell r="V75">
            <v>81</v>
          </cell>
          <cell r="W75">
            <v>80</v>
          </cell>
          <cell r="X75">
            <v>82</v>
          </cell>
          <cell r="Y75">
            <v>94</v>
          </cell>
          <cell r="Z75">
            <v>82.5</v>
          </cell>
          <cell r="AA75">
            <v>82.25</v>
          </cell>
          <cell r="AB75">
            <v>0</v>
          </cell>
          <cell r="AC75">
            <v>77.288461538461533</v>
          </cell>
          <cell r="AD75">
            <v>86</v>
          </cell>
          <cell r="AE75">
            <v>90</v>
          </cell>
          <cell r="AF75">
            <v>81</v>
          </cell>
          <cell r="AG75">
            <v>90</v>
          </cell>
          <cell r="AH75">
            <v>86</v>
          </cell>
          <cell r="AI75">
            <v>85</v>
          </cell>
          <cell r="AJ75">
            <v>88</v>
          </cell>
          <cell r="AK75">
            <v>83</v>
          </cell>
          <cell r="AL75">
            <v>90</v>
          </cell>
          <cell r="AM75">
            <v>97</v>
          </cell>
          <cell r="AN75">
            <v>81</v>
          </cell>
          <cell r="AO75">
            <v>84</v>
          </cell>
          <cell r="AP75">
            <v>0</v>
          </cell>
          <cell r="AQ75">
            <v>80.07692307692308</v>
          </cell>
        </row>
        <row r="76">
          <cell r="A76">
            <v>69</v>
          </cell>
          <cell r="B76" t="str">
            <v>9990700063</v>
          </cell>
          <cell r="C76" t="str">
            <v>3-17-06-21-016-069-4</v>
          </cell>
          <cell r="D76" t="str">
            <v>Nurul Fahdina</v>
          </cell>
          <cell r="E76" t="str">
            <v>IPA</v>
          </cell>
          <cell r="F76" t="str">
            <v>Biologi</v>
          </cell>
          <cell r="G76">
            <v>0</v>
          </cell>
          <cell r="H76">
            <v>0</v>
          </cell>
          <cell r="I76">
            <v>0</v>
          </cell>
          <cell r="J76">
            <v>0</v>
          </cell>
          <cell r="K76">
            <v>0</v>
          </cell>
          <cell r="L76" t="str">
            <v>Kurang</v>
          </cell>
          <cell r="M76" t="str">
            <v>Kurang</v>
          </cell>
          <cell r="N76" t="str">
            <v>Kurang</v>
          </cell>
          <cell r="O76" t="str">
            <v>Kurang</v>
          </cell>
          <cell r="P76">
            <v>90.25</v>
          </cell>
          <cell r="Q76">
            <v>84.75</v>
          </cell>
          <cell r="R76">
            <v>83.25</v>
          </cell>
          <cell r="S76">
            <v>88</v>
          </cell>
          <cell r="T76">
            <v>81.75</v>
          </cell>
          <cell r="U76">
            <v>82.5</v>
          </cell>
          <cell r="V76">
            <v>83</v>
          </cell>
          <cell r="W76">
            <v>82.25</v>
          </cell>
          <cell r="X76">
            <v>83.5</v>
          </cell>
          <cell r="Y76">
            <v>91.75</v>
          </cell>
          <cell r="Z76">
            <v>87</v>
          </cell>
          <cell r="AA76">
            <v>89.75</v>
          </cell>
          <cell r="AB76">
            <v>0</v>
          </cell>
          <cell r="AC76">
            <v>79.057692307692307</v>
          </cell>
          <cell r="AD76">
            <v>86</v>
          </cell>
          <cell r="AE76">
            <v>92</v>
          </cell>
          <cell r="AF76">
            <v>80</v>
          </cell>
          <cell r="AG76">
            <v>90</v>
          </cell>
          <cell r="AH76">
            <v>86</v>
          </cell>
          <cell r="AI76">
            <v>85</v>
          </cell>
          <cell r="AJ76">
            <v>88</v>
          </cell>
          <cell r="AK76">
            <v>84</v>
          </cell>
          <cell r="AL76">
            <v>90</v>
          </cell>
          <cell r="AM76">
            <v>96</v>
          </cell>
          <cell r="AN76">
            <v>81</v>
          </cell>
          <cell r="AO76">
            <v>91</v>
          </cell>
          <cell r="AP76">
            <v>0</v>
          </cell>
          <cell r="AQ76">
            <v>80.692307692307693</v>
          </cell>
        </row>
        <row r="77">
          <cell r="A77">
            <v>70</v>
          </cell>
          <cell r="B77" t="str">
            <v>9999803091</v>
          </cell>
          <cell r="C77" t="str">
            <v>3-17-06-21-016-070-3</v>
          </cell>
          <cell r="D77" t="str">
            <v>Nurul Maulida</v>
          </cell>
          <cell r="E77" t="str">
            <v>IPA</v>
          </cell>
          <cell r="F77" t="str">
            <v>Biologi</v>
          </cell>
          <cell r="G77">
            <v>0</v>
          </cell>
          <cell r="H77">
            <v>0</v>
          </cell>
          <cell r="I77">
            <v>0</v>
          </cell>
          <cell r="J77">
            <v>0</v>
          </cell>
          <cell r="K77">
            <v>0</v>
          </cell>
          <cell r="L77" t="str">
            <v>Kurang</v>
          </cell>
          <cell r="M77" t="str">
            <v>Kurang</v>
          </cell>
          <cell r="N77" t="str">
            <v>Kurang</v>
          </cell>
          <cell r="O77" t="str">
            <v>Kurang</v>
          </cell>
          <cell r="P77">
            <v>82.25</v>
          </cell>
          <cell r="Q77">
            <v>85.5</v>
          </cell>
          <cell r="R77">
            <v>85.75</v>
          </cell>
          <cell r="S77">
            <v>87</v>
          </cell>
          <cell r="T77">
            <v>85.75</v>
          </cell>
          <cell r="U77">
            <v>83</v>
          </cell>
          <cell r="V77">
            <v>84.5</v>
          </cell>
          <cell r="W77">
            <v>84</v>
          </cell>
          <cell r="X77">
            <v>83.25</v>
          </cell>
          <cell r="Y77">
            <v>90.75</v>
          </cell>
          <cell r="Z77">
            <v>84</v>
          </cell>
          <cell r="AA77">
            <v>89.5</v>
          </cell>
          <cell r="AB77">
            <v>0</v>
          </cell>
          <cell r="AC77">
            <v>78.865384615384613</v>
          </cell>
          <cell r="AD77">
            <v>88</v>
          </cell>
          <cell r="AE77">
            <v>90</v>
          </cell>
          <cell r="AF77">
            <v>87</v>
          </cell>
          <cell r="AG77">
            <v>90</v>
          </cell>
          <cell r="AH77">
            <v>86</v>
          </cell>
          <cell r="AI77">
            <v>88</v>
          </cell>
          <cell r="AJ77">
            <v>88</v>
          </cell>
          <cell r="AK77">
            <v>83</v>
          </cell>
          <cell r="AL77">
            <v>90</v>
          </cell>
          <cell r="AM77">
            <v>96</v>
          </cell>
          <cell r="AN77">
            <v>81</v>
          </cell>
          <cell r="AO77">
            <v>97</v>
          </cell>
          <cell r="AP77">
            <v>0</v>
          </cell>
          <cell r="AQ77">
            <v>81.84615384615384</v>
          </cell>
        </row>
        <row r="78">
          <cell r="A78">
            <v>71</v>
          </cell>
          <cell r="B78" t="str">
            <v>9992467454</v>
          </cell>
          <cell r="C78" t="str">
            <v>3-17-06-21-016-071-2</v>
          </cell>
          <cell r="D78" t="str">
            <v>Rosalinda Hasyim</v>
          </cell>
          <cell r="E78" t="str">
            <v>IPA</v>
          </cell>
          <cell r="F78" t="str">
            <v>Biologi</v>
          </cell>
          <cell r="G78">
            <v>0</v>
          </cell>
          <cell r="H78">
            <v>0</v>
          </cell>
          <cell r="I78">
            <v>0</v>
          </cell>
          <cell r="J78">
            <v>0</v>
          </cell>
          <cell r="K78">
            <v>0</v>
          </cell>
          <cell r="L78" t="str">
            <v>Kurang</v>
          </cell>
          <cell r="M78" t="str">
            <v>Kurang</v>
          </cell>
          <cell r="N78" t="str">
            <v>Kurang</v>
          </cell>
          <cell r="O78" t="str">
            <v>Kurang</v>
          </cell>
          <cell r="P78">
            <v>87.75</v>
          </cell>
          <cell r="Q78">
            <v>81.25</v>
          </cell>
          <cell r="R78">
            <v>79.25</v>
          </cell>
          <cell r="S78">
            <v>84.5</v>
          </cell>
          <cell r="T78">
            <v>80.25</v>
          </cell>
          <cell r="U78">
            <v>82.5</v>
          </cell>
          <cell r="V78">
            <v>82.25</v>
          </cell>
          <cell r="W78">
            <v>78.75</v>
          </cell>
          <cell r="X78">
            <v>81</v>
          </cell>
          <cell r="Y78">
            <v>91.25</v>
          </cell>
          <cell r="Z78">
            <v>83.75</v>
          </cell>
          <cell r="AA78">
            <v>87.25</v>
          </cell>
          <cell r="AB78">
            <v>0</v>
          </cell>
          <cell r="AC78">
            <v>76.90384615384616</v>
          </cell>
          <cell r="AD78">
            <v>88</v>
          </cell>
          <cell r="AE78">
            <v>90</v>
          </cell>
          <cell r="AF78">
            <v>80</v>
          </cell>
          <cell r="AG78">
            <v>88</v>
          </cell>
          <cell r="AH78">
            <v>85</v>
          </cell>
          <cell r="AI78">
            <v>85</v>
          </cell>
          <cell r="AJ78">
            <v>86</v>
          </cell>
          <cell r="AK78">
            <v>83</v>
          </cell>
          <cell r="AL78">
            <v>90</v>
          </cell>
          <cell r="AM78">
            <v>97</v>
          </cell>
          <cell r="AN78">
            <v>81</v>
          </cell>
          <cell r="AO78">
            <v>91</v>
          </cell>
          <cell r="AP78">
            <v>0</v>
          </cell>
          <cell r="AQ78">
            <v>80.307692307692307</v>
          </cell>
        </row>
        <row r="79">
          <cell r="A79">
            <v>72</v>
          </cell>
          <cell r="B79" t="str">
            <v>9990686579</v>
          </cell>
          <cell r="C79" t="str">
            <v>3-17-06-21-016-072-9</v>
          </cell>
          <cell r="D79" t="str">
            <v>Silvia Muna</v>
          </cell>
          <cell r="E79" t="str">
            <v>IPA</v>
          </cell>
          <cell r="F79" t="str">
            <v>Biologi</v>
          </cell>
          <cell r="G79">
            <v>0</v>
          </cell>
          <cell r="H79">
            <v>0</v>
          </cell>
          <cell r="I79">
            <v>0</v>
          </cell>
          <cell r="J79">
            <v>0</v>
          </cell>
          <cell r="K79">
            <v>0</v>
          </cell>
          <cell r="L79" t="str">
            <v>Kurang</v>
          </cell>
          <cell r="M79" t="str">
            <v>Kurang</v>
          </cell>
          <cell r="N79" t="str">
            <v>Kurang</v>
          </cell>
          <cell r="O79" t="str">
            <v>Kurang</v>
          </cell>
          <cell r="P79">
            <v>83.25</v>
          </cell>
          <cell r="Q79">
            <v>82.75</v>
          </cell>
          <cell r="R79">
            <v>85.25</v>
          </cell>
          <cell r="S79">
            <v>85.75</v>
          </cell>
          <cell r="T79">
            <v>79.25</v>
          </cell>
          <cell r="U79">
            <v>82.5</v>
          </cell>
          <cell r="V79">
            <v>81.5</v>
          </cell>
          <cell r="W79">
            <v>80.75</v>
          </cell>
          <cell r="X79">
            <v>82.5</v>
          </cell>
          <cell r="Y79">
            <v>89.5</v>
          </cell>
          <cell r="Z79">
            <v>85</v>
          </cell>
          <cell r="AA79">
            <v>81.5</v>
          </cell>
          <cell r="AB79">
            <v>0</v>
          </cell>
          <cell r="AC79">
            <v>76.884615384615387</v>
          </cell>
          <cell r="AD79">
            <v>86</v>
          </cell>
          <cell r="AE79">
            <v>90</v>
          </cell>
          <cell r="AF79">
            <v>82</v>
          </cell>
          <cell r="AG79">
            <v>88</v>
          </cell>
          <cell r="AH79">
            <v>85</v>
          </cell>
          <cell r="AI79">
            <v>85</v>
          </cell>
          <cell r="AJ79">
            <v>86</v>
          </cell>
          <cell r="AK79">
            <v>83</v>
          </cell>
          <cell r="AL79">
            <v>88</v>
          </cell>
          <cell r="AM79">
            <v>97</v>
          </cell>
          <cell r="AN79">
            <v>81</v>
          </cell>
          <cell r="AO79">
            <v>83</v>
          </cell>
          <cell r="AP79">
            <v>0</v>
          </cell>
          <cell r="AQ79">
            <v>79.538461538461533</v>
          </cell>
        </row>
        <row r="80">
          <cell r="A80">
            <v>73</v>
          </cell>
          <cell r="B80" t="str">
            <v>0000541454</v>
          </cell>
          <cell r="C80" t="str">
            <v>3-17-06-21-016-073-8</v>
          </cell>
          <cell r="D80" t="str">
            <v>Sinta Wardah</v>
          </cell>
          <cell r="E80" t="str">
            <v>IPA</v>
          </cell>
          <cell r="F80" t="str">
            <v>Biologi</v>
          </cell>
          <cell r="G80">
            <v>0</v>
          </cell>
          <cell r="H80">
            <v>0</v>
          </cell>
          <cell r="I80">
            <v>0</v>
          </cell>
          <cell r="J80">
            <v>0</v>
          </cell>
          <cell r="K80">
            <v>0</v>
          </cell>
          <cell r="L80" t="str">
            <v>Kurang</v>
          </cell>
          <cell r="M80" t="str">
            <v>Kurang</v>
          </cell>
          <cell r="N80" t="str">
            <v>Kurang</v>
          </cell>
          <cell r="O80" t="str">
            <v>Kurang</v>
          </cell>
          <cell r="P80">
            <v>85.75</v>
          </cell>
          <cell r="Q80">
            <v>83.25</v>
          </cell>
          <cell r="R80">
            <v>83.25</v>
          </cell>
          <cell r="S80">
            <v>86.75</v>
          </cell>
          <cell r="T80">
            <v>81</v>
          </cell>
          <cell r="U80">
            <v>83</v>
          </cell>
          <cell r="V80">
            <v>81.75</v>
          </cell>
          <cell r="W80">
            <v>82.75</v>
          </cell>
          <cell r="X80">
            <v>82.25</v>
          </cell>
          <cell r="Y80">
            <v>91.5</v>
          </cell>
          <cell r="Z80">
            <v>87.75</v>
          </cell>
          <cell r="AA80">
            <v>87</v>
          </cell>
          <cell r="AB80">
            <v>0</v>
          </cell>
          <cell r="AC80">
            <v>78.15384615384616</v>
          </cell>
          <cell r="AD80">
            <v>86</v>
          </cell>
          <cell r="AE80">
            <v>92</v>
          </cell>
          <cell r="AF80">
            <v>80</v>
          </cell>
          <cell r="AG80">
            <v>88</v>
          </cell>
          <cell r="AH80">
            <v>85</v>
          </cell>
          <cell r="AI80">
            <v>85</v>
          </cell>
          <cell r="AJ80">
            <v>86</v>
          </cell>
          <cell r="AK80">
            <v>83</v>
          </cell>
          <cell r="AL80">
            <v>90</v>
          </cell>
          <cell r="AM80">
            <v>98</v>
          </cell>
          <cell r="AN80">
            <v>81</v>
          </cell>
          <cell r="AO80">
            <v>89</v>
          </cell>
          <cell r="AP80">
            <v>0</v>
          </cell>
          <cell r="AQ80">
            <v>80.230769230769226</v>
          </cell>
        </row>
        <row r="81">
          <cell r="A81">
            <v>74</v>
          </cell>
          <cell r="B81" t="str">
            <v>9992935770</v>
          </cell>
          <cell r="C81" t="str">
            <v>3-17-06-21-016-074-7</v>
          </cell>
          <cell r="D81" t="str">
            <v>Sufriyanda</v>
          </cell>
          <cell r="E81" t="str">
            <v>IPA</v>
          </cell>
          <cell r="F81" t="str">
            <v>Biologi</v>
          </cell>
          <cell r="G81">
            <v>0</v>
          </cell>
          <cell r="H81">
            <v>0</v>
          </cell>
          <cell r="I81">
            <v>0</v>
          </cell>
          <cell r="J81">
            <v>0</v>
          </cell>
          <cell r="K81">
            <v>0</v>
          </cell>
          <cell r="L81" t="str">
            <v>Kurang</v>
          </cell>
          <cell r="M81" t="str">
            <v>Kurang</v>
          </cell>
          <cell r="N81" t="str">
            <v>Kurang</v>
          </cell>
          <cell r="O81" t="str">
            <v>Kurang</v>
          </cell>
          <cell r="P81">
            <v>80.75</v>
          </cell>
          <cell r="Q81">
            <v>83.75</v>
          </cell>
          <cell r="R81">
            <v>83.25</v>
          </cell>
          <cell r="S81">
            <v>85.75</v>
          </cell>
          <cell r="T81">
            <v>79.25</v>
          </cell>
          <cell r="U81">
            <v>83.5</v>
          </cell>
          <cell r="V81">
            <v>79.5</v>
          </cell>
          <cell r="W81">
            <v>80.75</v>
          </cell>
          <cell r="X81">
            <v>80</v>
          </cell>
          <cell r="Y81">
            <v>90.75</v>
          </cell>
          <cell r="Z81">
            <v>88.25</v>
          </cell>
          <cell r="AA81">
            <v>84.5</v>
          </cell>
          <cell r="AB81">
            <v>0</v>
          </cell>
          <cell r="AC81">
            <v>76.92307692307692</v>
          </cell>
          <cell r="AD81">
            <v>84</v>
          </cell>
          <cell r="AE81">
            <v>92</v>
          </cell>
          <cell r="AF81">
            <v>80</v>
          </cell>
          <cell r="AG81">
            <v>89</v>
          </cell>
          <cell r="AH81">
            <v>86</v>
          </cell>
          <cell r="AI81">
            <v>88</v>
          </cell>
          <cell r="AJ81">
            <v>86</v>
          </cell>
          <cell r="AK81">
            <v>83</v>
          </cell>
          <cell r="AL81">
            <v>92</v>
          </cell>
          <cell r="AM81">
            <v>96</v>
          </cell>
          <cell r="AN81">
            <v>81</v>
          </cell>
          <cell r="AO81">
            <v>86</v>
          </cell>
          <cell r="AP81">
            <v>0</v>
          </cell>
          <cell r="AQ81">
            <v>80.230769230769226</v>
          </cell>
        </row>
        <row r="82">
          <cell r="A82">
            <v>75</v>
          </cell>
          <cell r="B82" t="str">
            <v>9990686582</v>
          </cell>
          <cell r="C82" t="str">
            <v>3-17-06-21-016-075-6</v>
          </cell>
          <cell r="D82" t="str">
            <v>Sukmiati</v>
          </cell>
          <cell r="E82" t="str">
            <v>IPA</v>
          </cell>
          <cell r="F82" t="str">
            <v>Biologi</v>
          </cell>
          <cell r="G82">
            <v>0</v>
          </cell>
          <cell r="H82">
            <v>0</v>
          </cell>
          <cell r="I82">
            <v>0</v>
          </cell>
          <cell r="J82">
            <v>0</v>
          </cell>
          <cell r="K82">
            <v>0</v>
          </cell>
          <cell r="L82" t="str">
            <v>Kurang</v>
          </cell>
          <cell r="M82" t="str">
            <v>Kurang</v>
          </cell>
          <cell r="N82" t="str">
            <v>Kurang</v>
          </cell>
          <cell r="O82" t="str">
            <v>Kurang</v>
          </cell>
          <cell r="P82">
            <v>91.5</v>
          </cell>
          <cell r="Q82">
            <v>86.25</v>
          </cell>
          <cell r="R82">
            <v>84.25</v>
          </cell>
          <cell r="S82">
            <v>89</v>
          </cell>
          <cell r="T82">
            <v>85.5</v>
          </cell>
          <cell r="U82">
            <v>84</v>
          </cell>
          <cell r="V82">
            <v>82</v>
          </cell>
          <cell r="W82">
            <v>83.5</v>
          </cell>
          <cell r="X82">
            <v>82.5</v>
          </cell>
          <cell r="Y82">
            <v>93</v>
          </cell>
          <cell r="Z82">
            <v>90.5</v>
          </cell>
          <cell r="AA82">
            <v>89.75</v>
          </cell>
          <cell r="AB82">
            <v>0</v>
          </cell>
          <cell r="AC82">
            <v>80.134615384615387</v>
          </cell>
          <cell r="AD82">
            <v>80</v>
          </cell>
          <cell r="AE82">
            <v>92</v>
          </cell>
          <cell r="AF82">
            <v>80</v>
          </cell>
          <cell r="AG82">
            <v>96</v>
          </cell>
          <cell r="AH82">
            <v>88</v>
          </cell>
          <cell r="AI82">
            <v>88</v>
          </cell>
          <cell r="AJ82">
            <v>86</v>
          </cell>
          <cell r="AK82">
            <v>84</v>
          </cell>
          <cell r="AL82">
            <v>90</v>
          </cell>
          <cell r="AM82">
            <v>96</v>
          </cell>
          <cell r="AN82">
            <v>81</v>
          </cell>
          <cell r="AO82">
            <v>92</v>
          </cell>
          <cell r="AP82">
            <v>0</v>
          </cell>
          <cell r="AQ82">
            <v>81</v>
          </cell>
        </row>
        <row r="83">
          <cell r="A83">
            <v>76</v>
          </cell>
          <cell r="B83" t="str">
            <v>9998835498</v>
          </cell>
          <cell r="C83" t="str">
            <v>3-17-06-21-016-076-5</v>
          </cell>
          <cell r="D83" t="str">
            <v>Syahriful S</v>
          </cell>
          <cell r="E83" t="str">
            <v>IPA</v>
          </cell>
          <cell r="F83" t="str">
            <v>Biologi</v>
          </cell>
          <cell r="G83">
            <v>64</v>
          </cell>
          <cell r="H83">
            <v>36</v>
          </cell>
          <cell r="I83">
            <v>25</v>
          </cell>
          <cell r="J83">
            <v>55</v>
          </cell>
          <cell r="K83">
            <v>180</v>
          </cell>
          <cell r="L83" t="str">
            <v>Cukup</v>
          </cell>
          <cell r="M83" t="str">
            <v>Kurang</v>
          </cell>
          <cell r="N83" t="str">
            <v>Kurang</v>
          </cell>
          <cell r="O83" t="str">
            <v>Kurang</v>
          </cell>
          <cell r="P83">
            <v>85.75</v>
          </cell>
          <cell r="Q83">
            <v>82.75</v>
          </cell>
          <cell r="R83">
            <v>80.75</v>
          </cell>
          <cell r="S83">
            <v>86</v>
          </cell>
          <cell r="T83">
            <v>80.5</v>
          </cell>
          <cell r="U83">
            <v>83</v>
          </cell>
          <cell r="V83">
            <v>82.25</v>
          </cell>
          <cell r="W83">
            <v>79.75</v>
          </cell>
          <cell r="X83">
            <v>81</v>
          </cell>
          <cell r="Y83">
            <v>88.75</v>
          </cell>
          <cell r="Z83">
            <v>91</v>
          </cell>
          <cell r="AA83">
            <v>86.25</v>
          </cell>
          <cell r="AB83">
            <v>0</v>
          </cell>
          <cell r="AC83">
            <v>77.519230769230774</v>
          </cell>
          <cell r="AD83">
            <v>86</v>
          </cell>
          <cell r="AE83">
            <v>94</v>
          </cell>
          <cell r="AF83">
            <v>85</v>
          </cell>
          <cell r="AG83">
            <v>89</v>
          </cell>
          <cell r="AH83">
            <v>88</v>
          </cell>
          <cell r="AI83">
            <v>88</v>
          </cell>
          <cell r="AJ83">
            <v>86</v>
          </cell>
          <cell r="AK83">
            <v>88</v>
          </cell>
          <cell r="AL83">
            <v>92</v>
          </cell>
          <cell r="AM83">
            <v>97</v>
          </cell>
          <cell r="AN83">
            <v>91</v>
          </cell>
          <cell r="AO83">
            <v>88</v>
          </cell>
          <cell r="AP83">
            <v>0</v>
          </cell>
          <cell r="AQ83">
            <v>82.461538461538467</v>
          </cell>
        </row>
        <row r="84">
          <cell r="A84">
            <v>77</v>
          </cell>
          <cell r="B84" t="str">
            <v>0000442016</v>
          </cell>
          <cell r="C84" t="str">
            <v>3-17-06-21-016-077-4</v>
          </cell>
          <cell r="D84" t="str">
            <v>Syarkhawi</v>
          </cell>
          <cell r="E84" t="str">
            <v>IPA</v>
          </cell>
          <cell r="F84" t="str">
            <v>Biologi</v>
          </cell>
          <cell r="G84">
            <v>0</v>
          </cell>
          <cell r="H84">
            <v>0</v>
          </cell>
          <cell r="I84">
            <v>0</v>
          </cell>
          <cell r="J84">
            <v>0</v>
          </cell>
          <cell r="K84">
            <v>0</v>
          </cell>
          <cell r="L84" t="str">
            <v>Kurang</v>
          </cell>
          <cell r="M84" t="str">
            <v>Kurang</v>
          </cell>
          <cell r="N84" t="str">
            <v>Kurang</v>
          </cell>
          <cell r="O84" t="str">
            <v>Kurang</v>
          </cell>
          <cell r="P84">
            <v>83.75</v>
          </cell>
          <cell r="Q84">
            <v>82.75</v>
          </cell>
          <cell r="R84">
            <v>81.25</v>
          </cell>
          <cell r="S84">
            <v>88.5</v>
          </cell>
          <cell r="T84">
            <v>81.75</v>
          </cell>
          <cell r="U84">
            <v>84</v>
          </cell>
          <cell r="V84">
            <v>85</v>
          </cell>
          <cell r="W84">
            <v>81.25</v>
          </cell>
          <cell r="X84">
            <v>82</v>
          </cell>
          <cell r="Y84">
            <v>92</v>
          </cell>
          <cell r="Z84">
            <v>89.75</v>
          </cell>
          <cell r="AA84">
            <v>86.5</v>
          </cell>
          <cell r="AB84">
            <v>0</v>
          </cell>
          <cell r="AC84">
            <v>78.34615384615384</v>
          </cell>
          <cell r="AD84">
            <v>80</v>
          </cell>
          <cell r="AE84">
            <v>92</v>
          </cell>
          <cell r="AF84">
            <v>80</v>
          </cell>
          <cell r="AG84">
            <v>90</v>
          </cell>
          <cell r="AH84">
            <v>85</v>
          </cell>
          <cell r="AI84">
            <v>88</v>
          </cell>
          <cell r="AJ84">
            <v>86</v>
          </cell>
          <cell r="AK84">
            <v>84</v>
          </cell>
          <cell r="AL84">
            <v>92</v>
          </cell>
          <cell r="AM84">
            <v>97</v>
          </cell>
          <cell r="AN84">
            <v>81</v>
          </cell>
          <cell r="AO84">
            <v>88</v>
          </cell>
          <cell r="AP84">
            <v>0</v>
          </cell>
          <cell r="AQ84">
            <v>80.230769230769226</v>
          </cell>
        </row>
        <row r="85">
          <cell r="A85">
            <v>78</v>
          </cell>
          <cell r="B85" t="str">
            <v>9999383494</v>
          </cell>
          <cell r="C85" t="str">
            <v>3-17-06-21-016-078-3</v>
          </cell>
          <cell r="D85" t="str">
            <v>Wirna Sintia</v>
          </cell>
          <cell r="E85" t="str">
            <v>IPA</v>
          </cell>
          <cell r="F85" t="str">
            <v>Biologi</v>
          </cell>
          <cell r="G85">
            <v>0</v>
          </cell>
          <cell r="H85">
            <v>0</v>
          </cell>
          <cell r="I85">
            <v>0</v>
          </cell>
          <cell r="J85">
            <v>0</v>
          </cell>
          <cell r="K85">
            <v>0</v>
          </cell>
          <cell r="L85" t="str">
            <v>Kurang</v>
          </cell>
          <cell r="M85" t="str">
            <v>Kurang</v>
          </cell>
          <cell r="N85" t="str">
            <v>Kurang</v>
          </cell>
          <cell r="O85" t="str">
            <v>Kurang</v>
          </cell>
          <cell r="P85">
            <v>88.25</v>
          </cell>
          <cell r="Q85">
            <v>83.75</v>
          </cell>
          <cell r="R85">
            <v>84.25</v>
          </cell>
          <cell r="S85">
            <v>92.75</v>
          </cell>
          <cell r="T85">
            <v>87</v>
          </cell>
          <cell r="U85">
            <v>83</v>
          </cell>
          <cell r="V85">
            <v>85.25</v>
          </cell>
          <cell r="W85">
            <v>82.25</v>
          </cell>
          <cell r="X85">
            <v>81.5</v>
          </cell>
          <cell r="Y85">
            <v>92</v>
          </cell>
          <cell r="Z85">
            <v>88.25</v>
          </cell>
          <cell r="AA85">
            <v>86.5</v>
          </cell>
          <cell r="AB85">
            <v>0</v>
          </cell>
          <cell r="AC85">
            <v>79.59615384615384</v>
          </cell>
          <cell r="AD85">
            <v>80</v>
          </cell>
          <cell r="AE85">
            <v>92</v>
          </cell>
          <cell r="AF85">
            <v>80</v>
          </cell>
          <cell r="AG85">
            <v>95</v>
          </cell>
          <cell r="AH85">
            <v>85</v>
          </cell>
          <cell r="AI85">
            <v>82</v>
          </cell>
          <cell r="AJ85">
            <v>86</v>
          </cell>
          <cell r="AK85">
            <v>84</v>
          </cell>
          <cell r="AL85">
            <v>90</v>
          </cell>
          <cell r="AM85">
            <v>97</v>
          </cell>
          <cell r="AN85">
            <v>88</v>
          </cell>
          <cell r="AO85">
            <v>88</v>
          </cell>
          <cell r="AP85">
            <v>0</v>
          </cell>
          <cell r="AQ85">
            <v>80.538461538461533</v>
          </cell>
        </row>
        <row r="86">
          <cell r="A86">
            <v>79</v>
          </cell>
          <cell r="B86" t="str">
            <v>9990606069</v>
          </cell>
          <cell r="C86" t="str">
            <v>3-17-06-21-016-079-2</v>
          </cell>
          <cell r="D86" t="str">
            <v>Yulia Nurhaliza</v>
          </cell>
          <cell r="E86" t="str">
            <v>IPA</v>
          </cell>
          <cell r="F86" t="str">
            <v>Biologi</v>
          </cell>
          <cell r="G86">
            <v>0</v>
          </cell>
          <cell r="H86">
            <v>0</v>
          </cell>
          <cell r="I86">
            <v>0</v>
          </cell>
          <cell r="J86">
            <v>0</v>
          </cell>
          <cell r="K86">
            <v>0</v>
          </cell>
          <cell r="L86" t="str">
            <v>Kurang</v>
          </cell>
          <cell r="M86" t="str">
            <v>Kurang</v>
          </cell>
          <cell r="N86" t="str">
            <v>Kurang</v>
          </cell>
          <cell r="O86" t="str">
            <v>Kurang</v>
          </cell>
          <cell r="P86">
            <v>85.25</v>
          </cell>
          <cell r="Q86">
            <v>84.25</v>
          </cell>
          <cell r="R86">
            <v>84.25</v>
          </cell>
          <cell r="S86">
            <v>87.75</v>
          </cell>
          <cell r="T86">
            <v>83.25</v>
          </cell>
          <cell r="U86">
            <v>81.5</v>
          </cell>
          <cell r="V86">
            <v>80.75</v>
          </cell>
          <cell r="W86">
            <v>83.25</v>
          </cell>
          <cell r="X86">
            <v>82.5</v>
          </cell>
          <cell r="Y86">
            <v>92</v>
          </cell>
          <cell r="Z86">
            <v>87.25</v>
          </cell>
          <cell r="AA86">
            <v>86.25</v>
          </cell>
          <cell r="AB86">
            <v>0</v>
          </cell>
          <cell r="AC86">
            <v>78.32692307692308</v>
          </cell>
          <cell r="AD86">
            <v>82</v>
          </cell>
          <cell r="AE86">
            <v>92</v>
          </cell>
          <cell r="AF86">
            <v>80</v>
          </cell>
          <cell r="AG86">
            <v>90</v>
          </cell>
          <cell r="AH86">
            <v>85</v>
          </cell>
          <cell r="AI86">
            <v>82</v>
          </cell>
          <cell r="AJ86">
            <v>86</v>
          </cell>
          <cell r="AK86">
            <v>83</v>
          </cell>
          <cell r="AL86">
            <v>90</v>
          </cell>
          <cell r="AM86">
            <v>98</v>
          </cell>
          <cell r="AN86">
            <v>81</v>
          </cell>
          <cell r="AO86">
            <v>88</v>
          </cell>
          <cell r="AP86">
            <v>0</v>
          </cell>
          <cell r="AQ86">
            <v>79.769230769230774</v>
          </cell>
        </row>
        <row r="87">
          <cell r="A87">
            <v>80</v>
          </cell>
          <cell r="B87" t="str">
            <v>9988153409</v>
          </cell>
          <cell r="C87" t="str">
            <v>3-17-06-21-016-080-9</v>
          </cell>
          <cell r="D87" t="str">
            <v>Agustian Z</v>
          </cell>
          <cell r="E87" t="str">
            <v>IPA</v>
          </cell>
          <cell r="F87" t="str">
            <v>Biologi</v>
          </cell>
          <cell r="G87">
            <v>0</v>
          </cell>
          <cell r="H87">
            <v>0</v>
          </cell>
          <cell r="I87">
            <v>0</v>
          </cell>
          <cell r="J87">
            <v>0</v>
          </cell>
          <cell r="K87">
            <v>0</v>
          </cell>
          <cell r="L87" t="str">
            <v>Kurang</v>
          </cell>
          <cell r="M87" t="str">
            <v>Kurang</v>
          </cell>
          <cell r="N87" t="str">
            <v>Kurang</v>
          </cell>
          <cell r="O87" t="str">
            <v>Kurang</v>
          </cell>
          <cell r="P87">
            <v>88.5</v>
          </cell>
          <cell r="Q87">
            <v>84.25</v>
          </cell>
          <cell r="R87">
            <v>86.75</v>
          </cell>
          <cell r="S87">
            <v>86</v>
          </cell>
          <cell r="T87">
            <v>87.5</v>
          </cell>
          <cell r="U87">
            <v>84</v>
          </cell>
          <cell r="V87">
            <v>81.75</v>
          </cell>
          <cell r="W87">
            <v>81.75</v>
          </cell>
          <cell r="X87">
            <v>81.75</v>
          </cell>
          <cell r="Y87">
            <v>92.5</v>
          </cell>
          <cell r="Z87">
            <v>88</v>
          </cell>
          <cell r="AA87">
            <v>86.25</v>
          </cell>
          <cell r="AB87">
            <v>0</v>
          </cell>
          <cell r="AC87">
            <v>79.15384615384616</v>
          </cell>
          <cell r="AD87">
            <v>84</v>
          </cell>
          <cell r="AE87">
            <v>90</v>
          </cell>
          <cell r="AF87">
            <v>81</v>
          </cell>
          <cell r="AG87">
            <v>88</v>
          </cell>
          <cell r="AH87">
            <v>84</v>
          </cell>
          <cell r="AI87">
            <v>84</v>
          </cell>
          <cell r="AJ87">
            <v>82</v>
          </cell>
          <cell r="AK87">
            <v>83</v>
          </cell>
          <cell r="AL87">
            <v>90</v>
          </cell>
          <cell r="AM87">
            <v>98</v>
          </cell>
          <cell r="AN87">
            <v>91</v>
          </cell>
          <cell r="AO87">
            <v>89</v>
          </cell>
          <cell r="AP87">
            <v>0</v>
          </cell>
          <cell r="AQ87">
            <v>80.307692307692307</v>
          </cell>
        </row>
        <row r="88">
          <cell r="A88">
            <v>81</v>
          </cell>
          <cell r="B88" t="str">
            <v>9995948872</v>
          </cell>
          <cell r="C88" t="str">
            <v>3-17-06-21-016-081-8</v>
          </cell>
          <cell r="D88" t="str">
            <v>Ainun Marziah</v>
          </cell>
          <cell r="E88" t="str">
            <v>IPA</v>
          </cell>
          <cell r="F88" t="str">
            <v>Biologi</v>
          </cell>
          <cell r="G88">
            <v>0</v>
          </cell>
          <cell r="H88">
            <v>0</v>
          </cell>
          <cell r="I88">
            <v>0</v>
          </cell>
          <cell r="J88">
            <v>0</v>
          </cell>
          <cell r="K88">
            <v>0</v>
          </cell>
          <cell r="L88" t="str">
            <v>Kurang</v>
          </cell>
          <cell r="M88" t="str">
            <v>Kurang</v>
          </cell>
          <cell r="N88" t="str">
            <v>Kurang</v>
          </cell>
          <cell r="O88" t="str">
            <v>Kurang</v>
          </cell>
          <cell r="P88">
            <v>89</v>
          </cell>
          <cell r="Q88">
            <v>84.25</v>
          </cell>
          <cell r="R88">
            <v>88.5</v>
          </cell>
          <cell r="S88">
            <v>86.75</v>
          </cell>
          <cell r="T88">
            <v>88.25</v>
          </cell>
          <cell r="U88">
            <v>84.5</v>
          </cell>
          <cell r="V88">
            <v>84.25</v>
          </cell>
          <cell r="W88">
            <v>84</v>
          </cell>
          <cell r="X88">
            <v>89.25</v>
          </cell>
          <cell r="Y88">
            <v>93</v>
          </cell>
          <cell r="Z88">
            <v>89.75</v>
          </cell>
          <cell r="AA88">
            <v>89.75</v>
          </cell>
          <cell r="AB88">
            <v>0</v>
          </cell>
          <cell r="AC88">
            <v>80.865384615384613</v>
          </cell>
          <cell r="AD88">
            <v>88</v>
          </cell>
          <cell r="AE88">
            <v>92</v>
          </cell>
          <cell r="AF88">
            <v>82</v>
          </cell>
          <cell r="AG88">
            <v>90</v>
          </cell>
          <cell r="AH88">
            <v>88</v>
          </cell>
          <cell r="AI88">
            <v>88</v>
          </cell>
          <cell r="AJ88">
            <v>82</v>
          </cell>
          <cell r="AK88">
            <v>84</v>
          </cell>
          <cell r="AL88">
            <v>90</v>
          </cell>
          <cell r="AM88">
            <v>98</v>
          </cell>
          <cell r="AN88">
            <v>81</v>
          </cell>
          <cell r="AO88">
            <v>92</v>
          </cell>
          <cell r="AP88">
            <v>0</v>
          </cell>
          <cell r="AQ88">
            <v>81.15384615384616</v>
          </cell>
        </row>
        <row r="89">
          <cell r="A89">
            <v>82</v>
          </cell>
          <cell r="B89" t="str">
            <v>9996280739</v>
          </cell>
          <cell r="C89" t="str">
            <v>3-17-06-21-016-082-7</v>
          </cell>
          <cell r="D89" t="str">
            <v>Astika Darsih</v>
          </cell>
          <cell r="E89" t="str">
            <v>IPA</v>
          </cell>
          <cell r="F89" t="str">
            <v>Biologi</v>
          </cell>
          <cell r="G89">
            <v>0</v>
          </cell>
          <cell r="H89">
            <v>0</v>
          </cell>
          <cell r="I89">
            <v>0</v>
          </cell>
          <cell r="J89">
            <v>0</v>
          </cell>
          <cell r="K89">
            <v>0</v>
          </cell>
          <cell r="L89" t="str">
            <v>Kurang</v>
          </cell>
          <cell r="M89" t="str">
            <v>Kurang</v>
          </cell>
          <cell r="N89" t="str">
            <v>Kurang</v>
          </cell>
          <cell r="O89" t="str">
            <v>Kurang</v>
          </cell>
          <cell r="P89">
            <v>88.25</v>
          </cell>
          <cell r="Q89">
            <v>83.75</v>
          </cell>
          <cell r="R89">
            <v>92.75</v>
          </cell>
          <cell r="S89">
            <v>87.5</v>
          </cell>
          <cell r="T89">
            <v>88.5</v>
          </cell>
          <cell r="U89">
            <v>83.5</v>
          </cell>
          <cell r="V89">
            <v>87.5</v>
          </cell>
          <cell r="W89">
            <v>81.75</v>
          </cell>
          <cell r="X89">
            <v>88.5</v>
          </cell>
          <cell r="Y89">
            <v>94</v>
          </cell>
          <cell r="Z89">
            <v>91.25</v>
          </cell>
          <cell r="AA89">
            <v>89.25</v>
          </cell>
          <cell r="AB89">
            <v>0</v>
          </cell>
          <cell r="AC89">
            <v>81.269230769230774</v>
          </cell>
          <cell r="AD89">
            <v>86</v>
          </cell>
          <cell r="AE89">
            <v>90</v>
          </cell>
          <cell r="AF89">
            <v>89</v>
          </cell>
          <cell r="AG89">
            <v>89</v>
          </cell>
          <cell r="AH89">
            <v>85</v>
          </cell>
          <cell r="AI89">
            <v>86</v>
          </cell>
          <cell r="AJ89">
            <v>80</v>
          </cell>
          <cell r="AK89">
            <v>84</v>
          </cell>
          <cell r="AL89">
            <v>88</v>
          </cell>
          <cell r="AM89">
            <v>97</v>
          </cell>
          <cell r="AN89">
            <v>81</v>
          </cell>
          <cell r="AO89">
            <v>91</v>
          </cell>
          <cell r="AP89">
            <v>0</v>
          </cell>
          <cell r="AQ89">
            <v>80.461538461538467</v>
          </cell>
        </row>
        <row r="90">
          <cell r="A90">
            <v>83</v>
          </cell>
          <cell r="B90" t="str">
            <v>9996805871</v>
          </cell>
          <cell r="C90" t="str">
            <v>3-17-06-21-016-083-6</v>
          </cell>
          <cell r="D90" t="str">
            <v>Fahrul Razi</v>
          </cell>
          <cell r="E90" t="str">
            <v>IPA</v>
          </cell>
          <cell r="F90" t="str">
            <v>Biologi</v>
          </cell>
          <cell r="G90">
            <v>0</v>
          </cell>
          <cell r="H90">
            <v>0</v>
          </cell>
          <cell r="I90">
            <v>0</v>
          </cell>
          <cell r="J90">
            <v>0</v>
          </cell>
          <cell r="K90">
            <v>0</v>
          </cell>
          <cell r="L90" t="str">
            <v>Kurang</v>
          </cell>
          <cell r="M90" t="str">
            <v>Kurang</v>
          </cell>
          <cell r="N90" t="str">
            <v>Kurang</v>
          </cell>
          <cell r="O90" t="str">
            <v>Kurang</v>
          </cell>
          <cell r="P90">
            <v>86.5</v>
          </cell>
          <cell r="Q90">
            <v>82.75</v>
          </cell>
          <cell r="R90">
            <v>88.25</v>
          </cell>
          <cell r="S90">
            <v>86.25</v>
          </cell>
          <cell r="T90">
            <v>86</v>
          </cell>
          <cell r="U90">
            <v>83.5</v>
          </cell>
          <cell r="V90">
            <v>84</v>
          </cell>
          <cell r="W90">
            <v>81.75</v>
          </cell>
          <cell r="X90">
            <v>85.25</v>
          </cell>
          <cell r="Y90">
            <v>94</v>
          </cell>
          <cell r="Z90">
            <v>86.5</v>
          </cell>
          <cell r="AA90">
            <v>90.75</v>
          </cell>
          <cell r="AB90">
            <v>0</v>
          </cell>
          <cell r="AC90">
            <v>79.65384615384616</v>
          </cell>
          <cell r="AD90">
            <v>86</v>
          </cell>
          <cell r="AE90">
            <v>86</v>
          </cell>
          <cell r="AF90">
            <v>79</v>
          </cell>
          <cell r="AG90">
            <v>89</v>
          </cell>
          <cell r="AH90">
            <v>86</v>
          </cell>
          <cell r="AI90">
            <v>86</v>
          </cell>
          <cell r="AJ90">
            <v>82</v>
          </cell>
          <cell r="AK90">
            <v>83</v>
          </cell>
          <cell r="AL90">
            <v>88</v>
          </cell>
          <cell r="AM90">
            <v>97</v>
          </cell>
          <cell r="AN90">
            <v>81</v>
          </cell>
          <cell r="AO90">
            <v>94</v>
          </cell>
          <cell r="AP90">
            <v>0</v>
          </cell>
          <cell r="AQ90">
            <v>79.769230769230774</v>
          </cell>
        </row>
        <row r="91">
          <cell r="A91">
            <v>84</v>
          </cell>
          <cell r="B91" t="str">
            <v>9961343582</v>
          </cell>
          <cell r="C91" t="str">
            <v>3-17-06-21-016-084-5</v>
          </cell>
          <cell r="D91" t="str">
            <v>Lizawati</v>
          </cell>
          <cell r="E91" t="str">
            <v>IPA</v>
          </cell>
          <cell r="F91" t="str">
            <v>Biologi</v>
          </cell>
          <cell r="G91">
            <v>0</v>
          </cell>
          <cell r="H91">
            <v>0</v>
          </cell>
          <cell r="I91">
            <v>0</v>
          </cell>
          <cell r="J91">
            <v>0</v>
          </cell>
          <cell r="K91">
            <v>0</v>
          </cell>
          <cell r="L91" t="str">
            <v>Kurang</v>
          </cell>
          <cell r="M91" t="str">
            <v>Kurang</v>
          </cell>
          <cell r="N91" t="str">
            <v>Kurang</v>
          </cell>
          <cell r="O91" t="str">
            <v>Kurang</v>
          </cell>
          <cell r="P91">
            <v>86</v>
          </cell>
          <cell r="Q91">
            <v>82.75</v>
          </cell>
          <cell r="R91">
            <v>84</v>
          </cell>
          <cell r="S91">
            <v>82.75</v>
          </cell>
          <cell r="T91">
            <v>79.25</v>
          </cell>
          <cell r="U91">
            <v>81</v>
          </cell>
          <cell r="V91">
            <v>78.75</v>
          </cell>
          <cell r="W91">
            <v>80.25</v>
          </cell>
          <cell r="X91">
            <v>84.75</v>
          </cell>
          <cell r="Y91">
            <v>94</v>
          </cell>
          <cell r="Z91">
            <v>82.25</v>
          </cell>
          <cell r="AA91">
            <v>84.5</v>
          </cell>
          <cell r="AB91">
            <v>0</v>
          </cell>
          <cell r="AC91">
            <v>76.942307692307693</v>
          </cell>
          <cell r="AD91">
            <v>86</v>
          </cell>
          <cell r="AE91">
            <v>88</v>
          </cell>
          <cell r="AF91">
            <v>78</v>
          </cell>
          <cell r="AG91">
            <v>85</v>
          </cell>
          <cell r="AH91">
            <v>83</v>
          </cell>
          <cell r="AI91">
            <v>84</v>
          </cell>
          <cell r="AJ91">
            <v>80</v>
          </cell>
          <cell r="AK91">
            <v>83</v>
          </cell>
          <cell r="AL91">
            <v>86</v>
          </cell>
          <cell r="AM91">
            <v>96</v>
          </cell>
          <cell r="AN91">
            <v>81</v>
          </cell>
          <cell r="AO91">
            <v>87</v>
          </cell>
          <cell r="AP91">
            <v>0</v>
          </cell>
          <cell r="AQ91">
            <v>78.230769230769226</v>
          </cell>
        </row>
        <row r="92">
          <cell r="A92">
            <v>85</v>
          </cell>
          <cell r="B92" t="str">
            <v>0003853413</v>
          </cell>
          <cell r="C92" t="str">
            <v>3-17-06-21-016-085-4</v>
          </cell>
          <cell r="D92" t="str">
            <v>Mahda Wahyuni</v>
          </cell>
          <cell r="E92" t="str">
            <v>IPA</v>
          </cell>
          <cell r="F92" t="str">
            <v>Biologi</v>
          </cell>
          <cell r="G92">
            <v>0</v>
          </cell>
          <cell r="H92">
            <v>0</v>
          </cell>
          <cell r="I92">
            <v>0</v>
          </cell>
          <cell r="J92">
            <v>0</v>
          </cell>
          <cell r="K92">
            <v>0</v>
          </cell>
          <cell r="L92" t="str">
            <v>Kurang</v>
          </cell>
          <cell r="M92" t="str">
            <v>Kurang</v>
          </cell>
          <cell r="N92" t="str">
            <v>Kurang</v>
          </cell>
          <cell r="O92" t="str">
            <v>Kurang</v>
          </cell>
          <cell r="P92">
            <v>90</v>
          </cell>
          <cell r="Q92">
            <v>82.75</v>
          </cell>
          <cell r="R92">
            <v>84.75</v>
          </cell>
          <cell r="S92">
            <v>85</v>
          </cell>
          <cell r="T92">
            <v>85.75</v>
          </cell>
          <cell r="U92">
            <v>83.75</v>
          </cell>
          <cell r="V92">
            <v>84</v>
          </cell>
          <cell r="W92">
            <v>81.75</v>
          </cell>
          <cell r="X92">
            <v>88.5</v>
          </cell>
          <cell r="Y92">
            <v>93</v>
          </cell>
          <cell r="Z92">
            <v>82.5</v>
          </cell>
          <cell r="AA92">
            <v>86.5</v>
          </cell>
          <cell r="AB92">
            <v>0</v>
          </cell>
          <cell r="AC92">
            <v>79.09615384615384</v>
          </cell>
          <cell r="AD92">
            <v>84</v>
          </cell>
          <cell r="AE92">
            <v>88</v>
          </cell>
          <cell r="AF92">
            <v>84</v>
          </cell>
          <cell r="AG92">
            <v>88</v>
          </cell>
          <cell r="AH92">
            <v>85</v>
          </cell>
          <cell r="AI92">
            <v>84</v>
          </cell>
          <cell r="AJ92">
            <v>82</v>
          </cell>
          <cell r="AK92">
            <v>81</v>
          </cell>
          <cell r="AL92">
            <v>90</v>
          </cell>
          <cell r="AM92">
            <v>96</v>
          </cell>
          <cell r="AN92">
            <v>81</v>
          </cell>
          <cell r="AO92">
            <v>90</v>
          </cell>
          <cell r="AP92">
            <v>0</v>
          </cell>
          <cell r="AQ92">
            <v>79.461538461538467</v>
          </cell>
        </row>
        <row r="93">
          <cell r="A93">
            <v>86</v>
          </cell>
          <cell r="B93" t="str">
            <v>9989054165</v>
          </cell>
          <cell r="C93" t="str">
            <v>3-17-06-21-016-086-3</v>
          </cell>
          <cell r="D93" t="str">
            <v>Mahdi</v>
          </cell>
          <cell r="E93" t="str">
            <v>IPA</v>
          </cell>
          <cell r="F93" t="str">
            <v>Biologi</v>
          </cell>
          <cell r="G93">
            <v>0</v>
          </cell>
          <cell r="H93">
            <v>0</v>
          </cell>
          <cell r="I93">
            <v>0</v>
          </cell>
          <cell r="J93">
            <v>0</v>
          </cell>
          <cell r="K93">
            <v>0</v>
          </cell>
          <cell r="L93" t="str">
            <v>Kurang</v>
          </cell>
          <cell r="M93" t="str">
            <v>Kurang</v>
          </cell>
          <cell r="N93" t="str">
            <v>Kurang</v>
          </cell>
          <cell r="O93" t="str">
            <v>Kurang</v>
          </cell>
          <cell r="P93">
            <v>85.75</v>
          </cell>
          <cell r="Q93">
            <v>82.25</v>
          </cell>
          <cell r="R93">
            <v>84.75</v>
          </cell>
          <cell r="S93">
            <v>85</v>
          </cell>
          <cell r="T93">
            <v>83</v>
          </cell>
          <cell r="U93">
            <v>80.75</v>
          </cell>
          <cell r="V93">
            <v>82.25</v>
          </cell>
          <cell r="W93">
            <v>81.5</v>
          </cell>
          <cell r="X93">
            <v>84.25</v>
          </cell>
          <cell r="Y93">
            <v>93</v>
          </cell>
          <cell r="Z93">
            <v>89.5</v>
          </cell>
          <cell r="AA93">
            <v>86.75</v>
          </cell>
          <cell r="AB93">
            <v>0</v>
          </cell>
          <cell r="AC93">
            <v>78.365384615384613</v>
          </cell>
          <cell r="AD93">
            <v>84</v>
          </cell>
          <cell r="AE93">
            <v>88</v>
          </cell>
          <cell r="AF93">
            <v>86</v>
          </cell>
          <cell r="AG93">
            <v>88</v>
          </cell>
          <cell r="AH93">
            <v>87</v>
          </cell>
          <cell r="AI93">
            <v>84</v>
          </cell>
          <cell r="AJ93">
            <v>82</v>
          </cell>
          <cell r="AK93">
            <v>82</v>
          </cell>
          <cell r="AL93">
            <v>90</v>
          </cell>
          <cell r="AM93">
            <v>96</v>
          </cell>
          <cell r="AN93">
            <v>85</v>
          </cell>
          <cell r="AO93">
            <v>90</v>
          </cell>
          <cell r="AP93">
            <v>0</v>
          </cell>
          <cell r="AQ93">
            <v>80.15384615384616</v>
          </cell>
        </row>
        <row r="94">
          <cell r="A94">
            <v>87</v>
          </cell>
          <cell r="B94" t="str">
            <v>9990606063</v>
          </cell>
          <cell r="C94" t="str">
            <v>3-17-06-21-016-087-2</v>
          </cell>
          <cell r="D94" t="str">
            <v>Maya Lestari</v>
          </cell>
          <cell r="E94" t="str">
            <v>IPA</v>
          </cell>
          <cell r="F94" t="str">
            <v>Biologi</v>
          </cell>
          <cell r="G94">
            <v>64</v>
          </cell>
          <cell r="H94">
            <v>38</v>
          </cell>
          <cell r="I94">
            <v>12.5</v>
          </cell>
          <cell r="J94">
            <v>45</v>
          </cell>
          <cell r="K94">
            <v>159.5</v>
          </cell>
          <cell r="L94" t="str">
            <v>Cukup</v>
          </cell>
          <cell r="M94" t="str">
            <v>Kurang</v>
          </cell>
          <cell r="N94" t="str">
            <v>Kurang</v>
          </cell>
          <cell r="O94" t="str">
            <v>Kurang</v>
          </cell>
          <cell r="P94">
            <v>86.25</v>
          </cell>
          <cell r="Q94">
            <v>82.75</v>
          </cell>
          <cell r="R94">
            <v>87.75</v>
          </cell>
          <cell r="S94">
            <v>86.75</v>
          </cell>
          <cell r="T94">
            <v>85.75</v>
          </cell>
          <cell r="U94">
            <v>83</v>
          </cell>
          <cell r="V94">
            <v>84.25</v>
          </cell>
          <cell r="W94">
            <v>83</v>
          </cell>
          <cell r="X94">
            <v>83.5</v>
          </cell>
          <cell r="Y94">
            <v>94</v>
          </cell>
          <cell r="Z94">
            <v>89.75</v>
          </cell>
          <cell r="AA94">
            <v>89</v>
          </cell>
          <cell r="AB94">
            <v>0</v>
          </cell>
          <cell r="AC94">
            <v>79.67307692307692</v>
          </cell>
          <cell r="AD94">
            <v>82</v>
          </cell>
          <cell r="AE94">
            <v>94</v>
          </cell>
          <cell r="AF94">
            <v>89</v>
          </cell>
          <cell r="AG94">
            <v>89</v>
          </cell>
          <cell r="AH94">
            <v>85</v>
          </cell>
          <cell r="AI94">
            <v>84</v>
          </cell>
          <cell r="AJ94">
            <v>82</v>
          </cell>
          <cell r="AK94">
            <v>90</v>
          </cell>
          <cell r="AL94">
            <v>88</v>
          </cell>
          <cell r="AM94">
            <v>98</v>
          </cell>
          <cell r="AN94">
            <v>81</v>
          </cell>
          <cell r="AO94">
            <v>91</v>
          </cell>
          <cell r="AP94">
            <v>0</v>
          </cell>
          <cell r="AQ94">
            <v>81</v>
          </cell>
        </row>
        <row r="95">
          <cell r="A95">
            <v>88</v>
          </cell>
          <cell r="B95" t="str">
            <v>0004425830</v>
          </cell>
          <cell r="C95" t="str">
            <v>3-17-06-21-016-088-9</v>
          </cell>
          <cell r="D95" t="str">
            <v>Meutia Adrilla Darma</v>
          </cell>
          <cell r="E95" t="str">
            <v>IPA</v>
          </cell>
          <cell r="F95" t="str">
            <v>Biologi</v>
          </cell>
          <cell r="G95">
            <v>60</v>
          </cell>
          <cell r="H95">
            <v>36</v>
          </cell>
          <cell r="I95">
            <v>22.5</v>
          </cell>
          <cell r="J95">
            <v>47.5</v>
          </cell>
          <cell r="K95">
            <v>166</v>
          </cell>
          <cell r="L95" t="str">
            <v>Cukup</v>
          </cell>
          <cell r="M95" t="str">
            <v>Kurang</v>
          </cell>
          <cell r="N95" t="str">
            <v>Kurang</v>
          </cell>
          <cell r="O95" t="str">
            <v>Kurang</v>
          </cell>
          <cell r="P95">
            <v>89.75</v>
          </cell>
          <cell r="Q95">
            <v>84.25</v>
          </cell>
          <cell r="R95">
            <v>84.25</v>
          </cell>
          <cell r="S95">
            <v>88</v>
          </cell>
          <cell r="T95">
            <v>82</v>
          </cell>
          <cell r="U95">
            <v>83</v>
          </cell>
          <cell r="V95">
            <v>83.5</v>
          </cell>
          <cell r="W95">
            <v>82.5</v>
          </cell>
          <cell r="X95">
            <v>84.75</v>
          </cell>
          <cell r="Y95">
            <v>92.75</v>
          </cell>
          <cell r="Z95">
            <v>90</v>
          </cell>
          <cell r="AA95">
            <v>90.25</v>
          </cell>
          <cell r="AB95">
            <v>0</v>
          </cell>
          <cell r="AC95">
            <v>79.615384615384613</v>
          </cell>
          <cell r="AD95">
            <v>80</v>
          </cell>
          <cell r="AE95">
            <v>92</v>
          </cell>
          <cell r="AF95">
            <v>87</v>
          </cell>
          <cell r="AG95">
            <v>90</v>
          </cell>
          <cell r="AH95">
            <v>86</v>
          </cell>
          <cell r="AI95">
            <v>82</v>
          </cell>
          <cell r="AJ95">
            <v>82</v>
          </cell>
          <cell r="AK95">
            <v>84</v>
          </cell>
          <cell r="AL95">
            <v>92</v>
          </cell>
          <cell r="AM95">
            <v>97</v>
          </cell>
          <cell r="AN95">
            <v>81</v>
          </cell>
          <cell r="AO95">
            <v>94</v>
          </cell>
          <cell r="AP95">
            <v>0</v>
          </cell>
          <cell r="AQ95">
            <v>80.538461538461533</v>
          </cell>
        </row>
        <row r="96">
          <cell r="A96">
            <v>89</v>
          </cell>
          <cell r="B96" t="str">
            <v>9991483835</v>
          </cell>
          <cell r="C96" t="str">
            <v>3-17-06-21-016-089-8</v>
          </cell>
          <cell r="D96" t="str">
            <v>MUNAWARAH</v>
          </cell>
          <cell r="E96" t="str">
            <v>IPA</v>
          </cell>
          <cell r="F96" t="str">
            <v>Biologi</v>
          </cell>
          <cell r="G96">
            <v>0</v>
          </cell>
          <cell r="H96">
            <v>0</v>
          </cell>
          <cell r="I96">
            <v>0</v>
          </cell>
          <cell r="J96">
            <v>0</v>
          </cell>
          <cell r="K96">
            <v>0</v>
          </cell>
          <cell r="L96" t="str">
            <v>Kurang</v>
          </cell>
          <cell r="M96" t="str">
            <v>Kurang</v>
          </cell>
          <cell r="N96" t="str">
            <v>Kurang</v>
          </cell>
          <cell r="O96" t="str">
            <v>Kurang</v>
          </cell>
          <cell r="P96">
            <v>89.5</v>
          </cell>
          <cell r="Q96">
            <v>82.75</v>
          </cell>
          <cell r="R96">
            <v>82.5</v>
          </cell>
          <cell r="S96">
            <v>85.25</v>
          </cell>
          <cell r="T96">
            <v>80.75</v>
          </cell>
          <cell r="U96">
            <v>79.5</v>
          </cell>
          <cell r="V96">
            <v>81.5</v>
          </cell>
          <cell r="W96">
            <v>81</v>
          </cell>
          <cell r="X96">
            <v>81.25</v>
          </cell>
          <cell r="Y96">
            <v>88.25</v>
          </cell>
          <cell r="Z96">
            <v>82.25</v>
          </cell>
          <cell r="AA96">
            <v>87.5</v>
          </cell>
          <cell r="AB96">
            <v>0</v>
          </cell>
          <cell r="AC96">
            <v>77.07692307692308</v>
          </cell>
          <cell r="AD96">
            <v>78</v>
          </cell>
          <cell r="AE96">
            <v>92</v>
          </cell>
          <cell r="AF96">
            <v>84</v>
          </cell>
          <cell r="AG96">
            <v>90</v>
          </cell>
          <cell r="AH96">
            <v>84</v>
          </cell>
          <cell r="AI96">
            <v>82</v>
          </cell>
          <cell r="AJ96">
            <v>82</v>
          </cell>
          <cell r="AK96">
            <v>83</v>
          </cell>
          <cell r="AL96">
            <v>88</v>
          </cell>
          <cell r="AM96">
            <v>98</v>
          </cell>
          <cell r="AN96">
            <v>81</v>
          </cell>
          <cell r="AO96">
            <v>89</v>
          </cell>
          <cell r="AP96">
            <v>0</v>
          </cell>
          <cell r="AQ96">
            <v>79.307692307692307</v>
          </cell>
        </row>
        <row r="97">
          <cell r="A97">
            <v>90</v>
          </cell>
          <cell r="B97" t="str">
            <v>0008470809</v>
          </cell>
          <cell r="C97" t="str">
            <v>3-17-06-21-016-090-7</v>
          </cell>
          <cell r="D97" t="str">
            <v>Nisawati</v>
          </cell>
          <cell r="E97" t="str">
            <v>IPA</v>
          </cell>
          <cell r="F97" t="str">
            <v>Biologi</v>
          </cell>
          <cell r="G97">
            <v>0</v>
          </cell>
          <cell r="H97">
            <v>0</v>
          </cell>
          <cell r="I97">
            <v>0</v>
          </cell>
          <cell r="J97">
            <v>0</v>
          </cell>
          <cell r="K97">
            <v>0</v>
          </cell>
          <cell r="L97" t="str">
            <v>Kurang</v>
          </cell>
          <cell r="M97" t="str">
            <v>Kurang</v>
          </cell>
          <cell r="N97" t="str">
            <v>Kurang</v>
          </cell>
          <cell r="O97" t="str">
            <v>Kurang</v>
          </cell>
          <cell r="P97">
            <v>86.75</v>
          </cell>
          <cell r="Q97">
            <v>82.25</v>
          </cell>
          <cell r="R97">
            <v>86.5</v>
          </cell>
          <cell r="S97">
            <v>88.25</v>
          </cell>
          <cell r="T97">
            <v>85.75</v>
          </cell>
          <cell r="U97">
            <v>83</v>
          </cell>
          <cell r="V97">
            <v>82.75</v>
          </cell>
          <cell r="W97">
            <v>84</v>
          </cell>
          <cell r="X97">
            <v>83.5</v>
          </cell>
          <cell r="Y97">
            <v>94</v>
          </cell>
          <cell r="Z97">
            <v>90</v>
          </cell>
          <cell r="AA97">
            <v>90.5</v>
          </cell>
          <cell r="AB97">
            <v>0</v>
          </cell>
          <cell r="AC97">
            <v>79.788461538461533</v>
          </cell>
          <cell r="AD97">
            <v>80</v>
          </cell>
          <cell r="AE97">
            <v>96</v>
          </cell>
          <cell r="AF97">
            <v>87</v>
          </cell>
          <cell r="AG97">
            <v>91</v>
          </cell>
          <cell r="AH97">
            <v>85</v>
          </cell>
          <cell r="AI97">
            <v>88</v>
          </cell>
          <cell r="AJ97">
            <v>82</v>
          </cell>
          <cell r="AK97">
            <v>87</v>
          </cell>
          <cell r="AL97">
            <v>90</v>
          </cell>
          <cell r="AM97">
            <v>96</v>
          </cell>
          <cell r="AN97">
            <v>90</v>
          </cell>
          <cell r="AO97">
            <v>93</v>
          </cell>
          <cell r="AP97">
            <v>0</v>
          </cell>
          <cell r="AQ97">
            <v>81.92307692307692</v>
          </cell>
        </row>
        <row r="98">
          <cell r="A98">
            <v>91</v>
          </cell>
          <cell r="B98" t="str">
            <v>9994723853</v>
          </cell>
          <cell r="C98" t="str">
            <v>3-17-06-21-016-091-6</v>
          </cell>
          <cell r="D98" t="str">
            <v>Raifa Ulfah</v>
          </cell>
          <cell r="E98" t="str">
            <v>IPA</v>
          </cell>
          <cell r="F98" t="str">
            <v>Biologi</v>
          </cell>
          <cell r="G98">
            <v>0</v>
          </cell>
          <cell r="H98">
            <v>0</v>
          </cell>
          <cell r="I98">
            <v>0</v>
          </cell>
          <cell r="J98">
            <v>0</v>
          </cell>
          <cell r="K98">
            <v>0</v>
          </cell>
          <cell r="L98" t="str">
            <v>Kurang</v>
          </cell>
          <cell r="M98" t="str">
            <v>Kurang</v>
          </cell>
          <cell r="N98" t="str">
            <v>Kurang</v>
          </cell>
          <cell r="O98" t="str">
            <v>Kurang</v>
          </cell>
          <cell r="P98">
            <v>83.5</v>
          </cell>
          <cell r="Q98">
            <v>81.75</v>
          </cell>
          <cell r="R98">
            <v>83.75</v>
          </cell>
          <cell r="S98">
            <v>84.75</v>
          </cell>
          <cell r="T98">
            <v>83</v>
          </cell>
          <cell r="U98">
            <v>83</v>
          </cell>
          <cell r="V98">
            <v>80.5</v>
          </cell>
          <cell r="W98">
            <v>81</v>
          </cell>
          <cell r="X98">
            <v>80.5</v>
          </cell>
          <cell r="Y98">
            <v>92</v>
          </cell>
          <cell r="Z98">
            <v>84.75</v>
          </cell>
          <cell r="AA98">
            <v>85</v>
          </cell>
          <cell r="AB98">
            <v>0</v>
          </cell>
          <cell r="AC98">
            <v>77.192307692307693</v>
          </cell>
          <cell r="AD98">
            <v>82</v>
          </cell>
          <cell r="AE98">
            <v>88</v>
          </cell>
          <cell r="AF98">
            <v>80</v>
          </cell>
          <cell r="AG98">
            <v>88</v>
          </cell>
          <cell r="AH98">
            <v>85</v>
          </cell>
          <cell r="AI98">
            <v>84</v>
          </cell>
          <cell r="AJ98">
            <v>82</v>
          </cell>
          <cell r="AK98">
            <v>85</v>
          </cell>
          <cell r="AL98">
            <v>86</v>
          </cell>
          <cell r="AM98">
            <v>98</v>
          </cell>
          <cell r="AN98">
            <v>81</v>
          </cell>
          <cell r="AO98">
            <v>87</v>
          </cell>
          <cell r="AP98">
            <v>0</v>
          </cell>
          <cell r="AQ98">
            <v>78.92307692307692</v>
          </cell>
        </row>
        <row r="99">
          <cell r="A99">
            <v>92</v>
          </cell>
          <cell r="B99" t="str">
            <v>9998708689</v>
          </cell>
          <cell r="C99" t="str">
            <v>3-17-06-21-016-092-5</v>
          </cell>
          <cell r="D99" t="str">
            <v>Rauzahton Jannah</v>
          </cell>
          <cell r="E99" t="str">
            <v>IPA</v>
          </cell>
          <cell r="F99" t="str">
            <v>Biologi</v>
          </cell>
          <cell r="G99">
            <v>0</v>
          </cell>
          <cell r="H99">
            <v>0</v>
          </cell>
          <cell r="I99">
            <v>0</v>
          </cell>
          <cell r="J99">
            <v>0</v>
          </cell>
          <cell r="K99">
            <v>0</v>
          </cell>
          <cell r="L99" t="str">
            <v>Kurang</v>
          </cell>
          <cell r="M99" t="str">
            <v>Kurang</v>
          </cell>
          <cell r="N99" t="str">
            <v>Kurang</v>
          </cell>
          <cell r="O99" t="str">
            <v>Kurang</v>
          </cell>
          <cell r="P99">
            <v>93</v>
          </cell>
          <cell r="Q99">
            <v>83.75</v>
          </cell>
          <cell r="R99">
            <v>86</v>
          </cell>
          <cell r="S99">
            <v>87.75</v>
          </cell>
          <cell r="T99">
            <v>83.25</v>
          </cell>
          <cell r="U99">
            <v>83</v>
          </cell>
          <cell r="V99">
            <v>82.75</v>
          </cell>
          <cell r="W99">
            <v>85.5</v>
          </cell>
          <cell r="X99">
            <v>83.5</v>
          </cell>
          <cell r="Y99">
            <v>94</v>
          </cell>
          <cell r="Z99">
            <v>84.5</v>
          </cell>
          <cell r="AA99">
            <v>89.5</v>
          </cell>
          <cell r="AB99">
            <v>0</v>
          </cell>
          <cell r="AC99">
            <v>79.730769230769226</v>
          </cell>
          <cell r="AD99">
            <v>80</v>
          </cell>
          <cell r="AE99">
            <v>88</v>
          </cell>
          <cell r="AF99">
            <v>86</v>
          </cell>
          <cell r="AG99">
            <v>90</v>
          </cell>
          <cell r="AH99">
            <v>86</v>
          </cell>
          <cell r="AI99">
            <v>84</v>
          </cell>
          <cell r="AJ99">
            <v>80</v>
          </cell>
          <cell r="AK99">
            <v>84</v>
          </cell>
          <cell r="AL99">
            <v>90</v>
          </cell>
          <cell r="AM99">
            <v>97</v>
          </cell>
          <cell r="AN99">
            <v>81</v>
          </cell>
          <cell r="AO99">
            <v>92</v>
          </cell>
          <cell r="AP99">
            <v>0</v>
          </cell>
          <cell r="AQ99">
            <v>79.84615384615384</v>
          </cell>
        </row>
        <row r="100">
          <cell r="A100">
            <v>93</v>
          </cell>
          <cell r="B100" t="str">
            <v>9997122070</v>
          </cell>
          <cell r="C100" t="str">
            <v>3-17-06-21-016-093-4</v>
          </cell>
          <cell r="D100" t="str">
            <v>Rena Oftadiana</v>
          </cell>
          <cell r="E100" t="str">
            <v>IPA</v>
          </cell>
          <cell r="F100" t="str">
            <v>Biologi</v>
          </cell>
          <cell r="G100">
            <v>52</v>
          </cell>
          <cell r="H100">
            <v>46</v>
          </cell>
          <cell r="I100">
            <v>20</v>
          </cell>
          <cell r="J100">
            <v>57.5</v>
          </cell>
          <cell r="K100">
            <v>175.5</v>
          </cell>
          <cell r="L100" t="str">
            <v>Kurang</v>
          </cell>
          <cell r="M100" t="str">
            <v>Kurang</v>
          </cell>
          <cell r="N100" t="str">
            <v>Kurang</v>
          </cell>
          <cell r="O100" t="str">
            <v>Cukup</v>
          </cell>
          <cell r="P100">
            <v>88</v>
          </cell>
          <cell r="Q100">
            <v>84.75</v>
          </cell>
          <cell r="R100">
            <v>86.25</v>
          </cell>
          <cell r="S100">
            <v>86.25</v>
          </cell>
          <cell r="T100">
            <v>82.75</v>
          </cell>
          <cell r="U100">
            <v>83.75</v>
          </cell>
          <cell r="V100">
            <v>84.75</v>
          </cell>
          <cell r="W100">
            <v>84</v>
          </cell>
          <cell r="X100">
            <v>84.25</v>
          </cell>
          <cell r="Y100">
            <v>94</v>
          </cell>
          <cell r="Z100">
            <v>84.75</v>
          </cell>
          <cell r="AA100">
            <v>91</v>
          </cell>
          <cell r="AB100">
            <v>0</v>
          </cell>
          <cell r="AC100">
            <v>79.57692307692308</v>
          </cell>
          <cell r="AD100">
            <v>78</v>
          </cell>
          <cell r="AE100">
            <v>96</v>
          </cell>
          <cell r="AF100">
            <v>84</v>
          </cell>
          <cell r="AG100">
            <v>89</v>
          </cell>
          <cell r="AH100">
            <v>90</v>
          </cell>
          <cell r="AI100">
            <v>86</v>
          </cell>
          <cell r="AJ100">
            <v>90</v>
          </cell>
          <cell r="AK100">
            <v>90</v>
          </cell>
          <cell r="AL100">
            <v>88</v>
          </cell>
          <cell r="AM100">
            <v>96</v>
          </cell>
          <cell r="AN100">
            <v>89</v>
          </cell>
          <cell r="AO100">
            <v>92</v>
          </cell>
          <cell r="AP100">
            <v>0</v>
          </cell>
          <cell r="AQ100">
            <v>82.15384615384616</v>
          </cell>
        </row>
        <row r="101">
          <cell r="A101">
            <v>94</v>
          </cell>
          <cell r="B101" t="str">
            <v>9999854872</v>
          </cell>
          <cell r="C101" t="str">
            <v>3-17-06-21-016-094-3</v>
          </cell>
          <cell r="D101" t="str">
            <v>Risma Andriani</v>
          </cell>
          <cell r="E101" t="str">
            <v>IPA</v>
          </cell>
          <cell r="F101" t="str">
            <v>Biologi</v>
          </cell>
          <cell r="G101">
            <v>64</v>
          </cell>
          <cell r="H101">
            <v>28</v>
          </cell>
          <cell r="I101">
            <v>35</v>
          </cell>
          <cell r="J101">
            <v>57.5</v>
          </cell>
          <cell r="K101">
            <v>184.5</v>
          </cell>
          <cell r="L101" t="str">
            <v>Cukup</v>
          </cell>
          <cell r="M101" t="str">
            <v>Kurang</v>
          </cell>
          <cell r="N101" t="str">
            <v>Kurang</v>
          </cell>
          <cell r="O101" t="str">
            <v>Cukup</v>
          </cell>
          <cell r="P101">
            <v>89</v>
          </cell>
          <cell r="Q101">
            <v>84.25</v>
          </cell>
          <cell r="R101">
            <v>87.25</v>
          </cell>
          <cell r="S101">
            <v>85.75</v>
          </cell>
          <cell r="T101">
            <v>83.5</v>
          </cell>
          <cell r="U101">
            <v>83.5</v>
          </cell>
          <cell r="V101">
            <v>83.25</v>
          </cell>
          <cell r="W101">
            <v>83.25</v>
          </cell>
          <cell r="X101">
            <v>84.5</v>
          </cell>
          <cell r="Y101">
            <v>95</v>
          </cell>
          <cell r="Z101">
            <v>84.5</v>
          </cell>
          <cell r="AA101">
            <v>91.5</v>
          </cell>
          <cell r="AB101">
            <v>0</v>
          </cell>
          <cell r="AC101">
            <v>79.634615384615387</v>
          </cell>
          <cell r="AD101">
            <v>78</v>
          </cell>
          <cell r="AE101">
            <v>92</v>
          </cell>
          <cell r="AF101">
            <v>85</v>
          </cell>
          <cell r="AG101">
            <v>89</v>
          </cell>
          <cell r="AH101">
            <v>86</v>
          </cell>
          <cell r="AI101">
            <v>86</v>
          </cell>
          <cell r="AJ101">
            <v>82</v>
          </cell>
          <cell r="AK101">
            <v>82</v>
          </cell>
          <cell r="AL101">
            <v>90</v>
          </cell>
          <cell r="AM101">
            <v>96</v>
          </cell>
          <cell r="AN101">
            <v>81</v>
          </cell>
          <cell r="AO101">
            <v>97</v>
          </cell>
          <cell r="AP101">
            <v>0</v>
          </cell>
          <cell r="AQ101">
            <v>80.307692307692307</v>
          </cell>
        </row>
        <row r="102">
          <cell r="A102">
            <v>95</v>
          </cell>
          <cell r="B102" t="str">
            <v>9995328627</v>
          </cell>
          <cell r="C102" t="str">
            <v>3-17-06-21-016-095-2</v>
          </cell>
          <cell r="D102" t="str">
            <v>Rizka Luthfiya</v>
          </cell>
          <cell r="E102" t="str">
            <v>IPA</v>
          </cell>
          <cell r="F102" t="str">
            <v>Biologi</v>
          </cell>
          <cell r="G102">
            <v>0</v>
          </cell>
          <cell r="H102">
            <v>0</v>
          </cell>
          <cell r="I102">
            <v>0</v>
          </cell>
          <cell r="J102">
            <v>0</v>
          </cell>
          <cell r="K102">
            <v>0</v>
          </cell>
          <cell r="L102" t="str">
            <v>Kurang</v>
          </cell>
          <cell r="M102" t="str">
            <v>Kurang</v>
          </cell>
          <cell r="N102" t="str">
            <v>Kurang</v>
          </cell>
          <cell r="O102" t="str">
            <v>Kurang</v>
          </cell>
          <cell r="P102">
            <v>82.5</v>
          </cell>
          <cell r="Q102">
            <v>81.75</v>
          </cell>
          <cell r="R102">
            <v>83.5</v>
          </cell>
          <cell r="S102">
            <v>82.25</v>
          </cell>
          <cell r="T102">
            <v>82.5</v>
          </cell>
          <cell r="U102">
            <v>80.75</v>
          </cell>
          <cell r="V102">
            <v>81</v>
          </cell>
          <cell r="W102">
            <v>83.5</v>
          </cell>
          <cell r="X102">
            <v>82.25</v>
          </cell>
          <cell r="Y102">
            <v>92</v>
          </cell>
          <cell r="Z102">
            <v>89.25</v>
          </cell>
          <cell r="AA102">
            <v>81.75</v>
          </cell>
          <cell r="AB102">
            <v>0</v>
          </cell>
          <cell r="AC102">
            <v>77.15384615384616</v>
          </cell>
          <cell r="AD102">
            <v>80</v>
          </cell>
          <cell r="AE102">
            <v>88</v>
          </cell>
          <cell r="AF102">
            <v>80</v>
          </cell>
          <cell r="AG102">
            <v>85</v>
          </cell>
          <cell r="AH102">
            <v>85</v>
          </cell>
          <cell r="AI102">
            <v>84</v>
          </cell>
          <cell r="AJ102">
            <v>82</v>
          </cell>
          <cell r="AK102">
            <v>82</v>
          </cell>
          <cell r="AL102">
            <v>88</v>
          </cell>
          <cell r="AM102">
            <v>98</v>
          </cell>
          <cell r="AN102">
            <v>81</v>
          </cell>
          <cell r="AO102">
            <v>83</v>
          </cell>
          <cell r="AP102">
            <v>0</v>
          </cell>
          <cell r="AQ102">
            <v>78.15384615384616</v>
          </cell>
        </row>
        <row r="103">
          <cell r="A103">
            <v>96</v>
          </cell>
          <cell r="B103" t="str">
            <v>0009148901</v>
          </cell>
          <cell r="C103" t="str">
            <v>3-17-06-21-016-096-9</v>
          </cell>
          <cell r="D103" t="str">
            <v>Rizka Wahyuli</v>
          </cell>
          <cell r="E103" t="str">
            <v>IPA</v>
          </cell>
          <cell r="F103" t="str">
            <v>Biologi</v>
          </cell>
          <cell r="G103">
            <v>0</v>
          </cell>
          <cell r="H103">
            <v>0</v>
          </cell>
          <cell r="I103">
            <v>0</v>
          </cell>
          <cell r="J103">
            <v>0</v>
          </cell>
          <cell r="K103">
            <v>0</v>
          </cell>
          <cell r="L103" t="str">
            <v>Kurang</v>
          </cell>
          <cell r="M103" t="str">
            <v>Kurang</v>
          </cell>
          <cell r="N103" t="str">
            <v>Kurang</v>
          </cell>
          <cell r="O103" t="str">
            <v>Kurang</v>
          </cell>
          <cell r="P103">
            <v>87.25</v>
          </cell>
          <cell r="Q103">
            <v>82.25</v>
          </cell>
          <cell r="R103">
            <v>85.5</v>
          </cell>
          <cell r="S103">
            <v>85.25</v>
          </cell>
          <cell r="T103">
            <v>82.5</v>
          </cell>
          <cell r="U103">
            <v>83.25</v>
          </cell>
          <cell r="V103">
            <v>83.5</v>
          </cell>
          <cell r="W103">
            <v>84</v>
          </cell>
          <cell r="X103">
            <v>83.5</v>
          </cell>
          <cell r="Y103">
            <v>93</v>
          </cell>
          <cell r="Z103">
            <v>89.75</v>
          </cell>
          <cell r="AA103">
            <v>86</v>
          </cell>
          <cell r="AB103">
            <v>0</v>
          </cell>
          <cell r="AC103">
            <v>78.90384615384616</v>
          </cell>
          <cell r="AD103">
            <v>84</v>
          </cell>
          <cell r="AE103">
            <v>94</v>
          </cell>
          <cell r="AF103">
            <v>86</v>
          </cell>
          <cell r="AG103">
            <v>87</v>
          </cell>
          <cell r="AH103">
            <v>90</v>
          </cell>
          <cell r="AI103">
            <v>84</v>
          </cell>
          <cell r="AJ103">
            <v>86</v>
          </cell>
          <cell r="AK103">
            <v>90</v>
          </cell>
          <cell r="AL103">
            <v>88</v>
          </cell>
          <cell r="AM103">
            <v>97</v>
          </cell>
          <cell r="AN103">
            <v>85</v>
          </cell>
          <cell r="AO103">
            <v>93</v>
          </cell>
          <cell r="AP103">
            <v>0</v>
          </cell>
          <cell r="AQ103">
            <v>81.84615384615384</v>
          </cell>
        </row>
        <row r="104">
          <cell r="A104">
            <v>97</v>
          </cell>
          <cell r="B104" t="str">
            <v>9990606023</v>
          </cell>
          <cell r="C104" t="str">
            <v>3-17-06-21-016-097-8</v>
          </cell>
          <cell r="D104" t="str">
            <v>Roni Pebrian</v>
          </cell>
          <cell r="E104" t="str">
            <v>IPA</v>
          </cell>
          <cell r="F104" t="str">
            <v>Biologi</v>
          </cell>
          <cell r="G104">
            <v>0</v>
          </cell>
          <cell r="H104">
            <v>0</v>
          </cell>
          <cell r="I104">
            <v>0</v>
          </cell>
          <cell r="J104">
            <v>0</v>
          </cell>
          <cell r="K104">
            <v>0</v>
          </cell>
          <cell r="L104" t="str">
            <v>Kurang</v>
          </cell>
          <cell r="M104" t="str">
            <v>Kurang</v>
          </cell>
          <cell r="N104" t="str">
            <v>Kurang</v>
          </cell>
          <cell r="O104" t="str">
            <v>Kurang</v>
          </cell>
          <cell r="P104">
            <v>88.5</v>
          </cell>
          <cell r="Q104">
            <v>85.25</v>
          </cell>
          <cell r="R104">
            <v>86.75</v>
          </cell>
          <cell r="S104">
            <v>87</v>
          </cell>
          <cell r="T104">
            <v>83.75</v>
          </cell>
          <cell r="U104">
            <v>82</v>
          </cell>
          <cell r="V104">
            <v>84.75</v>
          </cell>
          <cell r="W104">
            <v>81</v>
          </cell>
          <cell r="X104">
            <v>86.25</v>
          </cell>
          <cell r="Y104">
            <v>94</v>
          </cell>
          <cell r="Z104">
            <v>93</v>
          </cell>
          <cell r="AA104">
            <v>92.5</v>
          </cell>
          <cell r="AB104">
            <v>0</v>
          </cell>
          <cell r="AC104">
            <v>80.365384615384613</v>
          </cell>
          <cell r="AD104">
            <v>84</v>
          </cell>
          <cell r="AE104">
            <v>94</v>
          </cell>
          <cell r="AF104">
            <v>85</v>
          </cell>
          <cell r="AG104">
            <v>88</v>
          </cell>
          <cell r="AH104">
            <v>88</v>
          </cell>
          <cell r="AI104">
            <v>86</v>
          </cell>
          <cell r="AJ104">
            <v>90</v>
          </cell>
          <cell r="AK104">
            <v>90</v>
          </cell>
          <cell r="AL104">
            <v>94</v>
          </cell>
          <cell r="AM104">
            <v>96</v>
          </cell>
          <cell r="AN104">
            <v>92</v>
          </cell>
          <cell r="AO104">
            <v>97</v>
          </cell>
          <cell r="AP104">
            <v>0</v>
          </cell>
          <cell r="AQ104">
            <v>83.384615384615387</v>
          </cell>
        </row>
        <row r="105">
          <cell r="A105">
            <v>98</v>
          </cell>
          <cell r="B105" t="str">
            <v>9980123374</v>
          </cell>
          <cell r="C105" t="str">
            <v>3-17-06-21-016-098-7</v>
          </cell>
          <cell r="D105" t="str">
            <v>Safwani</v>
          </cell>
          <cell r="E105" t="str">
            <v>IPA</v>
          </cell>
          <cell r="F105" t="str">
            <v>Biologi</v>
          </cell>
          <cell r="G105">
            <v>0</v>
          </cell>
          <cell r="H105">
            <v>0</v>
          </cell>
          <cell r="I105">
            <v>0</v>
          </cell>
          <cell r="J105">
            <v>0</v>
          </cell>
          <cell r="K105">
            <v>0</v>
          </cell>
          <cell r="L105" t="str">
            <v>Kurang</v>
          </cell>
          <cell r="M105" t="str">
            <v>Kurang</v>
          </cell>
          <cell r="N105" t="str">
            <v>Kurang</v>
          </cell>
          <cell r="O105" t="str">
            <v>Kurang</v>
          </cell>
          <cell r="P105">
            <v>91.75</v>
          </cell>
          <cell r="Q105">
            <v>82.75</v>
          </cell>
          <cell r="R105">
            <v>89.5</v>
          </cell>
          <cell r="S105">
            <v>92.25</v>
          </cell>
          <cell r="T105">
            <v>87</v>
          </cell>
          <cell r="U105">
            <v>88.5</v>
          </cell>
          <cell r="V105">
            <v>87.25</v>
          </cell>
          <cell r="W105">
            <v>85</v>
          </cell>
          <cell r="X105">
            <v>90.25</v>
          </cell>
          <cell r="Y105">
            <v>94.5</v>
          </cell>
          <cell r="Z105">
            <v>88.75</v>
          </cell>
          <cell r="AA105">
            <v>91.25</v>
          </cell>
          <cell r="AB105">
            <v>0</v>
          </cell>
          <cell r="AC105">
            <v>82.211538461538467</v>
          </cell>
          <cell r="AD105">
            <v>86</v>
          </cell>
          <cell r="AE105">
            <v>92</v>
          </cell>
          <cell r="AF105">
            <v>88</v>
          </cell>
          <cell r="AG105">
            <v>94</v>
          </cell>
          <cell r="AH105">
            <v>89</v>
          </cell>
          <cell r="AI105">
            <v>86</v>
          </cell>
          <cell r="AJ105">
            <v>86</v>
          </cell>
          <cell r="AK105">
            <v>88</v>
          </cell>
          <cell r="AL105">
            <v>90</v>
          </cell>
          <cell r="AM105">
            <v>96</v>
          </cell>
          <cell r="AN105">
            <v>81</v>
          </cell>
          <cell r="AO105">
            <v>94</v>
          </cell>
          <cell r="AP105">
            <v>0</v>
          </cell>
          <cell r="AQ105">
            <v>82.307692307692307</v>
          </cell>
        </row>
        <row r="106">
          <cell r="A106">
            <v>99</v>
          </cell>
          <cell r="B106" t="str">
            <v>0009353476</v>
          </cell>
          <cell r="C106" t="str">
            <v>3-17-06-21-016-099-6</v>
          </cell>
          <cell r="D106" t="str">
            <v>Sapura</v>
          </cell>
          <cell r="E106" t="str">
            <v>IPA</v>
          </cell>
          <cell r="F106" t="str">
            <v>Biologi</v>
          </cell>
          <cell r="G106">
            <v>0</v>
          </cell>
          <cell r="H106">
            <v>0</v>
          </cell>
          <cell r="I106">
            <v>0</v>
          </cell>
          <cell r="J106">
            <v>0</v>
          </cell>
          <cell r="K106">
            <v>0</v>
          </cell>
          <cell r="L106" t="str">
            <v>Kurang</v>
          </cell>
          <cell r="M106" t="str">
            <v>Kurang</v>
          </cell>
          <cell r="N106" t="str">
            <v>Kurang</v>
          </cell>
          <cell r="O106" t="str">
            <v>Kurang</v>
          </cell>
          <cell r="P106">
            <v>84</v>
          </cell>
          <cell r="Q106">
            <v>83.25</v>
          </cell>
          <cell r="R106">
            <v>84.25</v>
          </cell>
          <cell r="S106">
            <v>88</v>
          </cell>
          <cell r="T106">
            <v>82.75</v>
          </cell>
          <cell r="U106">
            <v>83.5</v>
          </cell>
          <cell r="V106">
            <v>85</v>
          </cell>
          <cell r="W106">
            <v>83.75</v>
          </cell>
          <cell r="X106">
            <v>84.25</v>
          </cell>
          <cell r="Y106">
            <v>92.75</v>
          </cell>
          <cell r="Z106">
            <v>82.25</v>
          </cell>
          <cell r="AA106">
            <v>86.5</v>
          </cell>
          <cell r="AB106">
            <v>0</v>
          </cell>
          <cell r="AC106">
            <v>78.480769230769226</v>
          </cell>
          <cell r="AD106">
            <v>84</v>
          </cell>
          <cell r="AE106">
            <v>88</v>
          </cell>
          <cell r="AF106">
            <v>82</v>
          </cell>
          <cell r="AG106">
            <v>88</v>
          </cell>
          <cell r="AH106">
            <v>88</v>
          </cell>
          <cell r="AI106">
            <v>84</v>
          </cell>
          <cell r="AJ106">
            <v>82</v>
          </cell>
          <cell r="AK106">
            <v>84</v>
          </cell>
          <cell r="AL106">
            <v>88</v>
          </cell>
          <cell r="AM106">
            <v>96</v>
          </cell>
          <cell r="AN106">
            <v>81</v>
          </cell>
          <cell r="AO106">
            <v>90</v>
          </cell>
          <cell r="AP106">
            <v>0</v>
          </cell>
          <cell r="AQ106">
            <v>79.615384615384613</v>
          </cell>
        </row>
        <row r="107">
          <cell r="A107">
            <v>100</v>
          </cell>
          <cell r="B107" t="str">
            <v>0006142347</v>
          </cell>
          <cell r="C107" t="str">
            <v>3-17-06-21-016-100-5</v>
          </cell>
          <cell r="D107" t="str">
            <v>Veni Imarni Asda</v>
          </cell>
          <cell r="E107" t="str">
            <v>IPA</v>
          </cell>
          <cell r="F107" t="str">
            <v>Biologi</v>
          </cell>
          <cell r="G107">
            <v>64</v>
          </cell>
          <cell r="H107">
            <v>56</v>
          </cell>
          <cell r="I107">
            <v>22.5</v>
          </cell>
          <cell r="J107">
            <v>62.5</v>
          </cell>
          <cell r="K107">
            <v>205</v>
          </cell>
          <cell r="L107" t="str">
            <v>Cukup</v>
          </cell>
          <cell r="M107" t="str">
            <v>Cukup</v>
          </cell>
          <cell r="N107" t="str">
            <v>Kurang</v>
          </cell>
          <cell r="O107" t="str">
            <v>Cukup</v>
          </cell>
          <cell r="P107">
            <v>84</v>
          </cell>
          <cell r="Q107">
            <v>81.75</v>
          </cell>
          <cell r="R107">
            <v>85.5</v>
          </cell>
          <cell r="S107">
            <v>87.75</v>
          </cell>
          <cell r="T107">
            <v>82.5</v>
          </cell>
          <cell r="U107">
            <v>80.75</v>
          </cell>
          <cell r="V107">
            <v>82.5</v>
          </cell>
          <cell r="W107">
            <v>81.75</v>
          </cell>
          <cell r="X107">
            <v>84</v>
          </cell>
          <cell r="Y107">
            <v>92</v>
          </cell>
          <cell r="Z107">
            <v>85.5</v>
          </cell>
          <cell r="AA107">
            <v>88.75</v>
          </cell>
          <cell r="AB107">
            <v>0</v>
          </cell>
          <cell r="AC107">
            <v>78.211538461538467</v>
          </cell>
          <cell r="AD107">
            <v>84</v>
          </cell>
          <cell r="AE107">
            <v>94</v>
          </cell>
          <cell r="AF107">
            <v>89</v>
          </cell>
          <cell r="AG107">
            <v>89</v>
          </cell>
          <cell r="AH107">
            <v>90</v>
          </cell>
          <cell r="AI107">
            <v>88</v>
          </cell>
          <cell r="AJ107">
            <v>90</v>
          </cell>
          <cell r="AK107">
            <v>90</v>
          </cell>
          <cell r="AL107">
            <v>92</v>
          </cell>
          <cell r="AM107">
            <v>98</v>
          </cell>
          <cell r="AN107">
            <v>85</v>
          </cell>
          <cell r="AO107">
            <v>91</v>
          </cell>
          <cell r="AP107">
            <v>0</v>
          </cell>
          <cell r="AQ107">
            <v>83.07692307692308</v>
          </cell>
        </row>
        <row r="108">
          <cell r="A108">
            <v>101</v>
          </cell>
          <cell r="B108" t="str">
            <v>9998061595</v>
          </cell>
          <cell r="C108" t="str">
            <v>3-17-06-21-016-101-4</v>
          </cell>
          <cell r="D108" t="str">
            <v>Yulianda</v>
          </cell>
          <cell r="E108" t="str">
            <v>IPA</v>
          </cell>
          <cell r="F108" t="str">
            <v>Biologi</v>
          </cell>
          <cell r="G108">
            <v>68</v>
          </cell>
          <cell r="H108">
            <v>54</v>
          </cell>
          <cell r="I108">
            <v>20</v>
          </cell>
          <cell r="J108">
            <v>37.5</v>
          </cell>
          <cell r="K108">
            <v>179.5</v>
          </cell>
          <cell r="L108" t="str">
            <v>Cukup</v>
          </cell>
          <cell r="M108" t="str">
            <v>Kurang</v>
          </cell>
          <cell r="N108" t="str">
            <v>Kurang</v>
          </cell>
          <cell r="O108" t="str">
            <v>Kurang</v>
          </cell>
          <cell r="P108">
            <v>90.75</v>
          </cell>
          <cell r="Q108">
            <v>83.5</v>
          </cell>
          <cell r="R108">
            <v>91.5</v>
          </cell>
          <cell r="S108">
            <v>90.75</v>
          </cell>
          <cell r="T108">
            <v>91</v>
          </cell>
          <cell r="U108">
            <v>84</v>
          </cell>
          <cell r="V108">
            <v>88.25</v>
          </cell>
          <cell r="W108">
            <v>84.75</v>
          </cell>
          <cell r="X108">
            <v>86.75</v>
          </cell>
          <cell r="Y108">
            <v>93</v>
          </cell>
          <cell r="Z108">
            <v>90</v>
          </cell>
          <cell r="AA108">
            <v>92.75</v>
          </cell>
          <cell r="AB108">
            <v>0</v>
          </cell>
          <cell r="AC108">
            <v>82.07692307692308</v>
          </cell>
          <cell r="AD108">
            <v>82</v>
          </cell>
          <cell r="AE108">
            <v>94</v>
          </cell>
          <cell r="AF108">
            <v>87</v>
          </cell>
          <cell r="AG108">
            <v>92</v>
          </cell>
          <cell r="AH108">
            <v>92</v>
          </cell>
          <cell r="AI108">
            <v>86</v>
          </cell>
          <cell r="AJ108">
            <v>88</v>
          </cell>
          <cell r="AK108">
            <v>90</v>
          </cell>
          <cell r="AL108">
            <v>94</v>
          </cell>
          <cell r="AM108">
            <v>97</v>
          </cell>
          <cell r="AN108">
            <v>81</v>
          </cell>
          <cell r="AO108">
            <v>95</v>
          </cell>
          <cell r="AP108">
            <v>0</v>
          </cell>
          <cell r="AQ108">
            <v>82.92307692307692</v>
          </cell>
        </row>
        <row r="109">
          <cell r="A109">
            <v>102</v>
          </cell>
          <cell r="B109" t="str">
            <v>9994013152</v>
          </cell>
          <cell r="C109" t="str">
            <v>3-17-06-21-016-102-3</v>
          </cell>
          <cell r="D109" t="str">
            <v>Yuni Mutiara</v>
          </cell>
          <cell r="E109" t="str">
            <v>IPA</v>
          </cell>
          <cell r="F109" t="str">
            <v>Biologi</v>
          </cell>
          <cell r="G109">
            <v>58</v>
          </cell>
          <cell r="H109">
            <v>30</v>
          </cell>
          <cell r="I109">
            <v>22.5</v>
          </cell>
          <cell r="J109">
            <v>45</v>
          </cell>
          <cell r="K109">
            <v>155.5</v>
          </cell>
          <cell r="L109" t="str">
            <v>Cukup</v>
          </cell>
          <cell r="M109" t="str">
            <v>Kurang</v>
          </cell>
          <cell r="N109" t="str">
            <v>Kurang</v>
          </cell>
          <cell r="O109" t="str">
            <v>Kurang</v>
          </cell>
          <cell r="P109">
            <v>91.75</v>
          </cell>
          <cell r="Q109">
            <v>82.25</v>
          </cell>
          <cell r="R109">
            <v>85.75</v>
          </cell>
          <cell r="S109">
            <v>86.75</v>
          </cell>
          <cell r="T109">
            <v>82.25</v>
          </cell>
          <cell r="U109">
            <v>83</v>
          </cell>
          <cell r="V109">
            <v>83.5</v>
          </cell>
          <cell r="W109">
            <v>83</v>
          </cell>
          <cell r="X109">
            <v>86.5</v>
          </cell>
          <cell r="Y109">
            <v>93</v>
          </cell>
          <cell r="Z109">
            <v>82.75</v>
          </cell>
          <cell r="AA109">
            <v>89</v>
          </cell>
          <cell r="AB109">
            <v>0</v>
          </cell>
          <cell r="AC109">
            <v>79.192307692307693</v>
          </cell>
          <cell r="AD109">
            <v>82</v>
          </cell>
          <cell r="AE109">
            <v>88</v>
          </cell>
          <cell r="AF109">
            <v>83</v>
          </cell>
          <cell r="AG109">
            <v>88</v>
          </cell>
          <cell r="AH109">
            <v>84</v>
          </cell>
          <cell r="AI109">
            <v>84</v>
          </cell>
          <cell r="AJ109">
            <v>86</v>
          </cell>
          <cell r="AK109">
            <v>84</v>
          </cell>
          <cell r="AL109">
            <v>92</v>
          </cell>
          <cell r="AM109">
            <v>96</v>
          </cell>
          <cell r="AN109">
            <v>81</v>
          </cell>
          <cell r="AO109">
            <v>92</v>
          </cell>
          <cell r="AP109">
            <v>0</v>
          </cell>
          <cell r="AQ109">
            <v>80</v>
          </cell>
        </row>
        <row r="110">
          <cell r="A110">
            <v>103</v>
          </cell>
          <cell r="B110" t="str">
            <v>9976041813</v>
          </cell>
          <cell r="C110" t="str">
            <v>3-17-06-21-016-103-2</v>
          </cell>
          <cell r="D110" t="str">
            <v>Yurizah</v>
          </cell>
          <cell r="E110" t="str">
            <v>IPA</v>
          </cell>
          <cell r="F110" t="str">
            <v>Biologi</v>
          </cell>
          <cell r="G110">
            <v>0</v>
          </cell>
          <cell r="H110">
            <v>0</v>
          </cell>
          <cell r="I110">
            <v>0</v>
          </cell>
          <cell r="J110">
            <v>0</v>
          </cell>
          <cell r="K110">
            <v>0</v>
          </cell>
          <cell r="L110" t="str">
            <v>Kurang</v>
          </cell>
          <cell r="M110" t="str">
            <v>Kurang</v>
          </cell>
          <cell r="N110" t="str">
            <v>Kurang</v>
          </cell>
          <cell r="O110" t="str">
            <v>Kurang</v>
          </cell>
          <cell r="P110">
            <v>88.25</v>
          </cell>
          <cell r="Q110">
            <v>81.75</v>
          </cell>
          <cell r="R110">
            <v>84.5</v>
          </cell>
          <cell r="S110">
            <v>86.75</v>
          </cell>
          <cell r="T110">
            <v>82.25</v>
          </cell>
          <cell r="U110">
            <v>83</v>
          </cell>
          <cell r="V110">
            <v>83.5</v>
          </cell>
          <cell r="W110">
            <v>82.75</v>
          </cell>
          <cell r="X110">
            <v>82.75</v>
          </cell>
          <cell r="Y110">
            <v>95</v>
          </cell>
          <cell r="Z110">
            <v>86.75</v>
          </cell>
          <cell r="AA110">
            <v>87</v>
          </cell>
          <cell r="AB110">
            <v>0</v>
          </cell>
          <cell r="AC110">
            <v>78.788461538461533</v>
          </cell>
          <cell r="AD110">
            <v>86</v>
          </cell>
          <cell r="AE110">
            <v>92</v>
          </cell>
          <cell r="AF110">
            <v>83</v>
          </cell>
          <cell r="AG110">
            <v>89</v>
          </cell>
          <cell r="AH110">
            <v>85</v>
          </cell>
          <cell r="AI110">
            <v>84</v>
          </cell>
          <cell r="AJ110">
            <v>82</v>
          </cell>
          <cell r="AK110">
            <v>83</v>
          </cell>
          <cell r="AL110">
            <v>88</v>
          </cell>
          <cell r="AM110">
            <v>96</v>
          </cell>
          <cell r="AN110">
            <v>81</v>
          </cell>
          <cell r="AO110">
            <v>90</v>
          </cell>
          <cell r="AP110">
            <v>0</v>
          </cell>
          <cell r="AQ110">
            <v>79.92307692307692</v>
          </cell>
        </row>
        <row r="111">
          <cell r="A111">
            <v>104</v>
          </cell>
          <cell r="B111" t="str">
            <v>9981626339</v>
          </cell>
          <cell r="C111" t="str">
            <v>3-17-06-21-016-104-9</v>
          </cell>
          <cell r="D111" t="str">
            <v>Zukri Raujan</v>
          </cell>
          <cell r="E111" t="str">
            <v>IPA</v>
          </cell>
          <cell r="F111" t="str">
            <v>Biologi</v>
          </cell>
          <cell r="G111">
            <v>54</v>
          </cell>
          <cell r="H111">
            <v>38</v>
          </cell>
          <cell r="I111">
            <v>25</v>
          </cell>
          <cell r="J111">
            <v>52.5</v>
          </cell>
          <cell r="K111">
            <v>169.5</v>
          </cell>
          <cell r="L111" t="str">
            <v>Kurang</v>
          </cell>
          <cell r="M111" t="str">
            <v>Kurang</v>
          </cell>
          <cell r="N111" t="str">
            <v>Kurang</v>
          </cell>
          <cell r="O111" t="str">
            <v>Kurang</v>
          </cell>
          <cell r="P111">
            <v>92</v>
          </cell>
          <cell r="Q111">
            <v>85</v>
          </cell>
          <cell r="R111">
            <v>89.5</v>
          </cell>
          <cell r="S111">
            <v>90.25</v>
          </cell>
          <cell r="T111">
            <v>85.5</v>
          </cell>
          <cell r="U111">
            <v>84</v>
          </cell>
          <cell r="V111">
            <v>84.5</v>
          </cell>
          <cell r="W111">
            <v>82</v>
          </cell>
          <cell r="X111">
            <v>88</v>
          </cell>
          <cell r="Y111">
            <v>96</v>
          </cell>
          <cell r="Z111">
            <v>91.75</v>
          </cell>
          <cell r="AA111">
            <v>91</v>
          </cell>
          <cell r="AB111">
            <v>0</v>
          </cell>
          <cell r="AC111">
            <v>81.5</v>
          </cell>
          <cell r="AD111">
            <v>90</v>
          </cell>
          <cell r="AE111">
            <v>90</v>
          </cell>
          <cell r="AF111">
            <v>86</v>
          </cell>
          <cell r="AG111">
            <v>91</v>
          </cell>
          <cell r="AH111">
            <v>85</v>
          </cell>
          <cell r="AI111">
            <v>86</v>
          </cell>
          <cell r="AJ111">
            <v>86</v>
          </cell>
          <cell r="AK111">
            <v>84</v>
          </cell>
          <cell r="AL111">
            <v>88</v>
          </cell>
          <cell r="AM111">
            <v>96</v>
          </cell>
          <cell r="AN111">
            <v>88</v>
          </cell>
          <cell r="AO111">
            <v>95</v>
          </cell>
          <cell r="AP111">
            <v>0</v>
          </cell>
          <cell r="AQ111">
            <v>81.92307692307692</v>
          </cell>
        </row>
        <row r="112">
          <cell r="A112">
            <v>105</v>
          </cell>
          <cell r="B112" t="str">
            <v>9990700077</v>
          </cell>
          <cell r="C112" t="str">
            <v>3-17-06-21-016-105-8</v>
          </cell>
          <cell r="D112" t="str">
            <v>Ahlun Nazar</v>
          </cell>
          <cell r="E112" t="str">
            <v>IPS</v>
          </cell>
          <cell r="F112" t="str">
            <v>Ekonomi</v>
          </cell>
          <cell r="G112">
            <v>0</v>
          </cell>
          <cell r="H112">
            <v>0</v>
          </cell>
          <cell r="I112">
            <v>0</v>
          </cell>
          <cell r="J112">
            <v>0</v>
          </cell>
          <cell r="K112">
            <v>0</v>
          </cell>
          <cell r="L112" t="str">
            <v>Kurang</v>
          </cell>
          <cell r="M112" t="str">
            <v>Kurang</v>
          </cell>
          <cell r="N112" t="str">
            <v>Kurang</v>
          </cell>
          <cell r="O112" t="str">
            <v>Kurang</v>
          </cell>
          <cell r="P112">
            <v>85</v>
          </cell>
          <cell r="Q112">
            <v>79</v>
          </cell>
          <cell r="R112">
            <v>83</v>
          </cell>
          <cell r="S112">
            <v>82.75</v>
          </cell>
          <cell r="T112">
            <v>81.75</v>
          </cell>
          <cell r="U112">
            <v>86.5</v>
          </cell>
          <cell r="V112">
            <v>83.25</v>
          </cell>
          <cell r="W112">
            <v>82.25</v>
          </cell>
          <cell r="X112">
            <v>82.75</v>
          </cell>
          <cell r="Y112">
            <v>91.5</v>
          </cell>
          <cell r="Z112">
            <v>88</v>
          </cell>
          <cell r="AA112">
            <v>89</v>
          </cell>
          <cell r="AB112">
            <v>83</v>
          </cell>
          <cell r="AC112">
            <v>84.442307692307693</v>
          </cell>
          <cell r="AD112">
            <v>80</v>
          </cell>
          <cell r="AE112">
            <v>88</v>
          </cell>
          <cell r="AF112">
            <v>81</v>
          </cell>
          <cell r="AG112">
            <v>85</v>
          </cell>
          <cell r="AH112">
            <v>84</v>
          </cell>
          <cell r="AI112">
            <v>86</v>
          </cell>
          <cell r="AJ112">
            <v>92</v>
          </cell>
          <cell r="AK112">
            <v>88</v>
          </cell>
          <cell r="AL112">
            <v>92</v>
          </cell>
          <cell r="AM112">
            <v>92</v>
          </cell>
          <cell r="AN112">
            <v>81</v>
          </cell>
          <cell r="AO112">
            <v>98</v>
          </cell>
          <cell r="AP112">
            <v>88</v>
          </cell>
          <cell r="AQ112">
            <v>87.307692307692307</v>
          </cell>
        </row>
        <row r="113">
          <cell r="A113">
            <v>106</v>
          </cell>
          <cell r="B113" t="str">
            <v>9990686586</v>
          </cell>
          <cell r="C113" t="str">
            <v>3-17-06-21-016-106-7</v>
          </cell>
          <cell r="D113" t="str">
            <v>Rajes Taruna Citra</v>
          </cell>
          <cell r="E113" t="str">
            <v>IPS</v>
          </cell>
          <cell r="F113" t="str">
            <v>Ekonomi</v>
          </cell>
          <cell r="G113">
            <v>0</v>
          </cell>
          <cell r="H113">
            <v>0</v>
          </cell>
          <cell r="I113">
            <v>0</v>
          </cell>
          <cell r="J113">
            <v>0</v>
          </cell>
          <cell r="K113">
            <v>0</v>
          </cell>
          <cell r="L113" t="str">
            <v>Kurang</v>
          </cell>
          <cell r="M113" t="str">
            <v>Kurang</v>
          </cell>
          <cell r="N113" t="str">
            <v>Kurang</v>
          </cell>
          <cell r="O113" t="str">
            <v>Kurang</v>
          </cell>
          <cell r="P113">
            <v>80.5</v>
          </cell>
          <cell r="Q113">
            <v>78.5</v>
          </cell>
          <cell r="R113">
            <v>79.75</v>
          </cell>
          <cell r="S113">
            <v>81.5</v>
          </cell>
          <cell r="T113">
            <v>78.5</v>
          </cell>
          <cell r="U113">
            <v>81</v>
          </cell>
          <cell r="V113">
            <v>82.25</v>
          </cell>
          <cell r="W113">
            <v>80.75</v>
          </cell>
          <cell r="X113">
            <v>80.25</v>
          </cell>
          <cell r="Y113">
            <v>91.5</v>
          </cell>
          <cell r="Z113">
            <v>92.25</v>
          </cell>
          <cell r="AA113">
            <v>83.25</v>
          </cell>
          <cell r="AB113">
            <v>78.5</v>
          </cell>
          <cell r="AC113">
            <v>82.192307692307693</v>
          </cell>
          <cell r="AD113">
            <v>80</v>
          </cell>
          <cell r="AE113">
            <v>90</v>
          </cell>
          <cell r="AF113">
            <v>76</v>
          </cell>
          <cell r="AG113">
            <v>80</v>
          </cell>
          <cell r="AH113">
            <v>80</v>
          </cell>
          <cell r="AI113">
            <v>82</v>
          </cell>
          <cell r="AJ113">
            <v>78</v>
          </cell>
          <cell r="AK113">
            <v>82</v>
          </cell>
          <cell r="AL113">
            <v>90</v>
          </cell>
          <cell r="AM113">
            <v>93</v>
          </cell>
          <cell r="AN113">
            <v>90</v>
          </cell>
          <cell r="AO113">
            <v>84</v>
          </cell>
          <cell r="AP113">
            <v>84</v>
          </cell>
          <cell r="AQ113">
            <v>83.769230769230774</v>
          </cell>
        </row>
        <row r="114">
          <cell r="A114">
            <v>107</v>
          </cell>
          <cell r="B114" t="str">
            <v>9999727404</v>
          </cell>
          <cell r="C114" t="str">
            <v>3-17-06-21-016-107-6</v>
          </cell>
          <cell r="D114" t="str">
            <v>Supri Sunarma</v>
          </cell>
          <cell r="E114" t="str">
            <v>IPS</v>
          </cell>
          <cell r="F114" t="str">
            <v>Ekonomi</v>
          </cell>
          <cell r="G114">
            <v>0</v>
          </cell>
          <cell r="H114">
            <v>0</v>
          </cell>
          <cell r="I114">
            <v>0</v>
          </cell>
          <cell r="J114">
            <v>0</v>
          </cell>
          <cell r="K114">
            <v>0</v>
          </cell>
          <cell r="L114" t="str">
            <v>Kurang</v>
          </cell>
          <cell r="M114" t="str">
            <v>Kurang</v>
          </cell>
          <cell r="N114" t="str">
            <v>Kurang</v>
          </cell>
          <cell r="O114" t="str">
            <v>Kurang</v>
          </cell>
          <cell r="P114">
            <v>83</v>
          </cell>
          <cell r="Q114">
            <v>78.75</v>
          </cell>
          <cell r="R114">
            <v>85.75</v>
          </cell>
          <cell r="S114">
            <v>83</v>
          </cell>
          <cell r="T114">
            <v>80.75</v>
          </cell>
          <cell r="U114">
            <v>88.75</v>
          </cell>
          <cell r="V114">
            <v>89</v>
          </cell>
          <cell r="W114">
            <v>84.75</v>
          </cell>
          <cell r="X114">
            <v>84.75</v>
          </cell>
          <cell r="Y114">
            <v>96.5</v>
          </cell>
          <cell r="Z114">
            <v>91</v>
          </cell>
          <cell r="AA114">
            <v>89.75</v>
          </cell>
          <cell r="AB114">
            <v>79.5</v>
          </cell>
          <cell r="AC114">
            <v>85.788461538461533</v>
          </cell>
          <cell r="AD114">
            <v>78</v>
          </cell>
          <cell r="AE114">
            <v>92</v>
          </cell>
          <cell r="AF114">
            <v>85</v>
          </cell>
          <cell r="AG114">
            <v>86</v>
          </cell>
          <cell r="AH114">
            <v>83</v>
          </cell>
          <cell r="AI114">
            <v>90</v>
          </cell>
          <cell r="AJ114">
            <v>85</v>
          </cell>
          <cell r="AK114">
            <v>86</v>
          </cell>
          <cell r="AL114">
            <v>92</v>
          </cell>
          <cell r="AM114">
            <v>96</v>
          </cell>
          <cell r="AN114">
            <v>90</v>
          </cell>
          <cell r="AO114">
            <v>93</v>
          </cell>
          <cell r="AP114">
            <v>87</v>
          </cell>
          <cell r="AQ114">
            <v>87.92307692307692</v>
          </cell>
        </row>
        <row r="115">
          <cell r="A115">
            <v>108</v>
          </cell>
          <cell r="B115" t="str">
            <v>9970361621</v>
          </cell>
          <cell r="C115" t="str">
            <v>3-17-06-21-016-108-5</v>
          </cell>
          <cell r="D115" t="str">
            <v>AMIRUDDIN</v>
          </cell>
          <cell r="E115" t="str">
            <v>IPS</v>
          </cell>
          <cell r="F115" t="str">
            <v>Sosiologi</v>
          </cell>
          <cell r="G115">
            <v>0</v>
          </cell>
          <cell r="H115">
            <v>0</v>
          </cell>
          <cell r="I115">
            <v>0</v>
          </cell>
          <cell r="J115">
            <v>0</v>
          </cell>
          <cell r="K115">
            <v>0</v>
          </cell>
          <cell r="L115" t="str">
            <v>Kurang</v>
          </cell>
          <cell r="M115" t="str">
            <v>Kurang</v>
          </cell>
          <cell r="N115" t="str">
            <v>Kurang</v>
          </cell>
          <cell r="O115" t="str">
            <v>Kurang</v>
          </cell>
          <cell r="P115">
            <v>79.25</v>
          </cell>
          <cell r="Q115">
            <v>78.5</v>
          </cell>
          <cell r="R115">
            <v>79</v>
          </cell>
          <cell r="S115">
            <v>80.5</v>
          </cell>
          <cell r="T115">
            <v>79.25</v>
          </cell>
          <cell r="U115">
            <v>79.75</v>
          </cell>
          <cell r="V115">
            <v>81.75</v>
          </cell>
          <cell r="W115">
            <v>78.75</v>
          </cell>
          <cell r="X115">
            <v>83.25</v>
          </cell>
          <cell r="Y115">
            <v>90</v>
          </cell>
          <cell r="Z115">
            <v>83.25</v>
          </cell>
          <cell r="AA115">
            <v>81.25</v>
          </cell>
          <cell r="AB115">
            <v>77</v>
          </cell>
          <cell r="AC115">
            <v>80.884615384615387</v>
          </cell>
          <cell r="AD115">
            <v>78</v>
          </cell>
          <cell r="AE115">
            <v>88</v>
          </cell>
          <cell r="AF115">
            <v>83</v>
          </cell>
          <cell r="AG115">
            <v>80</v>
          </cell>
          <cell r="AH115">
            <v>82</v>
          </cell>
          <cell r="AI115">
            <v>88</v>
          </cell>
          <cell r="AJ115">
            <v>90</v>
          </cell>
          <cell r="AK115">
            <v>88</v>
          </cell>
          <cell r="AL115">
            <v>90</v>
          </cell>
          <cell r="AM115">
            <v>93</v>
          </cell>
          <cell r="AN115">
            <v>81</v>
          </cell>
          <cell r="AO115">
            <v>81</v>
          </cell>
          <cell r="AP115">
            <v>82</v>
          </cell>
          <cell r="AQ115">
            <v>84.92307692307692</v>
          </cell>
        </row>
        <row r="116">
          <cell r="A116">
            <v>109</v>
          </cell>
          <cell r="B116" t="str">
            <v>9991483829</v>
          </cell>
          <cell r="C116" t="str">
            <v>3-17-06-21-016-109-4</v>
          </cell>
          <cell r="D116" t="str">
            <v>Ariwandi</v>
          </cell>
          <cell r="E116" t="str">
            <v>IPS</v>
          </cell>
          <cell r="F116" t="str">
            <v>Sosiologi</v>
          </cell>
          <cell r="G116">
            <v>0</v>
          </cell>
          <cell r="H116">
            <v>0</v>
          </cell>
          <cell r="I116">
            <v>0</v>
          </cell>
          <cell r="J116">
            <v>0</v>
          </cell>
          <cell r="K116">
            <v>0</v>
          </cell>
          <cell r="L116" t="str">
            <v>Kurang</v>
          </cell>
          <cell r="M116" t="str">
            <v>Kurang</v>
          </cell>
          <cell r="N116" t="str">
            <v>Kurang</v>
          </cell>
          <cell r="O116" t="str">
            <v>Kurang</v>
          </cell>
          <cell r="P116">
            <v>79.75</v>
          </cell>
          <cell r="Q116">
            <v>80.25</v>
          </cell>
          <cell r="R116">
            <v>80.75</v>
          </cell>
          <cell r="S116">
            <v>82.25</v>
          </cell>
          <cell r="T116">
            <v>81.25</v>
          </cell>
          <cell r="U116">
            <v>87</v>
          </cell>
          <cell r="V116">
            <v>83.75</v>
          </cell>
          <cell r="W116">
            <v>79.25</v>
          </cell>
          <cell r="X116">
            <v>85.25</v>
          </cell>
          <cell r="Y116">
            <v>89.5</v>
          </cell>
          <cell r="Z116">
            <v>83.25</v>
          </cell>
          <cell r="AA116">
            <v>86</v>
          </cell>
          <cell r="AB116">
            <v>79</v>
          </cell>
          <cell r="AC116">
            <v>82.865384615384613</v>
          </cell>
          <cell r="AD116">
            <v>78</v>
          </cell>
          <cell r="AE116">
            <v>94</v>
          </cell>
          <cell r="AF116">
            <v>85</v>
          </cell>
          <cell r="AG116">
            <v>84</v>
          </cell>
          <cell r="AH116">
            <v>83</v>
          </cell>
          <cell r="AI116">
            <v>90</v>
          </cell>
          <cell r="AJ116">
            <v>88</v>
          </cell>
          <cell r="AK116">
            <v>88</v>
          </cell>
          <cell r="AL116">
            <v>86</v>
          </cell>
          <cell r="AM116">
            <v>96</v>
          </cell>
          <cell r="AN116">
            <v>81</v>
          </cell>
          <cell r="AO116">
            <v>88</v>
          </cell>
          <cell r="AP116">
            <v>85</v>
          </cell>
          <cell r="AQ116">
            <v>86.615384615384613</v>
          </cell>
        </row>
        <row r="117">
          <cell r="A117">
            <v>110</v>
          </cell>
          <cell r="B117" t="str">
            <v>9990606027</v>
          </cell>
          <cell r="C117" t="str">
            <v>3-17-06-21-016-110-3</v>
          </cell>
          <cell r="D117" t="str">
            <v>Dicky Andreansyah</v>
          </cell>
          <cell r="E117" t="str">
            <v>IPS</v>
          </cell>
          <cell r="F117" t="str">
            <v>Sosiologi</v>
          </cell>
          <cell r="G117">
            <v>0</v>
          </cell>
          <cell r="H117">
            <v>0</v>
          </cell>
          <cell r="I117">
            <v>0</v>
          </cell>
          <cell r="J117">
            <v>0</v>
          </cell>
          <cell r="K117">
            <v>0</v>
          </cell>
          <cell r="L117" t="str">
            <v>Kurang</v>
          </cell>
          <cell r="M117" t="str">
            <v>Kurang</v>
          </cell>
          <cell r="N117" t="str">
            <v>Kurang</v>
          </cell>
          <cell r="O117" t="str">
            <v>Kurang</v>
          </cell>
          <cell r="P117">
            <v>80.5</v>
          </cell>
          <cell r="Q117">
            <v>78.75</v>
          </cell>
          <cell r="R117">
            <v>87.25</v>
          </cell>
          <cell r="S117">
            <v>83</v>
          </cell>
          <cell r="T117">
            <v>80</v>
          </cell>
          <cell r="U117">
            <v>82.75</v>
          </cell>
          <cell r="V117">
            <v>82.25</v>
          </cell>
          <cell r="W117">
            <v>80.25</v>
          </cell>
          <cell r="X117">
            <v>83.75</v>
          </cell>
          <cell r="Y117">
            <v>94</v>
          </cell>
          <cell r="Z117">
            <v>83.25</v>
          </cell>
          <cell r="AA117">
            <v>90.5</v>
          </cell>
          <cell r="AB117">
            <v>79.5</v>
          </cell>
          <cell r="AC117">
            <v>83.519230769230774</v>
          </cell>
          <cell r="AD117">
            <v>78</v>
          </cell>
          <cell r="AE117">
            <v>94</v>
          </cell>
          <cell r="AF117">
            <v>81</v>
          </cell>
          <cell r="AG117">
            <v>80</v>
          </cell>
          <cell r="AH117">
            <v>82</v>
          </cell>
          <cell r="AI117">
            <v>90</v>
          </cell>
          <cell r="AJ117">
            <v>84</v>
          </cell>
          <cell r="AK117">
            <v>84</v>
          </cell>
          <cell r="AL117">
            <v>90</v>
          </cell>
          <cell r="AM117">
            <v>95</v>
          </cell>
          <cell r="AN117">
            <v>81</v>
          </cell>
          <cell r="AO117">
            <v>97</v>
          </cell>
          <cell r="AP117">
            <v>80</v>
          </cell>
          <cell r="AQ117">
            <v>85.84615384615384</v>
          </cell>
        </row>
        <row r="118">
          <cell r="A118">
            <v>111</v>
          </cell>
          <cell r="B118" t="str">
            <v>9999617972</v>
          </cell>
          <cell r="C118" t="str">
            <v>3-17-06-21-016-111-2</v>
          </cell>
          <cell r="D118" t="str">
            <v>Egi Rahman</v>
          </cell>
          <cell r="E118" t="str">
            <v>IPS</v>
          </cell>
          <cell r="F118" t="str">
            <v>Sosiologi</v>
          </cell>
          <cell r="G118">
            <v>0</v>
          </cell>
          <cell r="H118">
            <v>0</v>
          </cell>
          <cell r="I118">
            <v>0</v>
          </cell>
          <cell r="J118">
            <v>0</v>
          </cell>
          <cell r="K118">
            <v>0</v>
          </cell>
          <cell r="L118" t="str">
            <v>Kurang</v>
          </cell>
          <cell r="M118" t="str">
            <v>Kurang</v>
          </cell>
          <cell r="N118" t="str">
            <v>Kurang</v>
          </cell>
          <cell r="O118" t="str">
            <v>Kurang</v>
          </cell>
          <cell r="P118">
            <v>80.25</v>
          </cell>
          <cell r="Q118">
            <v>78.5</v>
          </cell>
          <cell r="R118">
            <v>82</v>
          </cell>
          <cell r="S118">
            <v>82.25</v>
          </cell>
          <cell r="T118">
            <v>79</v>
          </cell>
          <cell r="U118">
            <v>85.25</v>
          </cell>
          <cell r="V118">
            <v>82.75</v>
          </cell>
          <cell r="W118">
            <v>79.5</v>
          </cell>
          <cell r="X118">
            <v>82.5</v>
          </cell>
          <cell r="Y118">
            <v>91.75</v>
          </cell>
          <cell r="Z118">
            <v>85.25</v>
          </cell>
          <cell r="AA118">
            <v>87.25</v>
          </cell>
          <cell r="AB118">
            <v>77.25</v>
          </cell>
          <cell r="AC118">
            <v>82.57692307692308</v>
          </cell>
          <cell r="AD118">
            <v>78</v>
          </cell>
          <cell r="AE118">
            <v>94</v>
          </cell>
          <cell r="AF118">
            <v>75</v>
          </cell>
          <cell r="AG118">
            <v>80</v>
          </cell>
          <cell r="AH118">
            <v>80</v>
          </cell>
          <cell r="AI118">
            <v>86</v>
          </cell>
          <cell r="AJ118">
            <v>92</v>
          </cell>
          <cell r="AK118">
            <v>82</v>
          </cell>
          <cell r="AL118">
            <v>90</v>
          </cell>
          <cell r="AM118">
            <v>94</v>
          </cell>
          <cell r="AN118">
            <v>81</v>
          </cell>
          <cell r="AO118">
            <v>89</v>
          </cell>
          <cell r="AP118">
            <v>80</v>
          </cell>
          <cell r="AQ118">
            <v>84.692307692307693</v>
          </cell>
        </row>
        <row r="119">
          <cell r="A119">
            <v>112</v>
          </cell>
          <cell r="B119" t="str">
            <v>9980909946</v>
          </cell>
          <cell r="C119" t="str">
            <v>3-17-06-21-016-112-9</v>
          </cell>
          <cell r="D119" t="str">
            <v>Fardani</v>
          </cell>
          <cell r="E119" t="str">
            <v>IPS</v>
          </cell>
          <cell r="F119" t="str">
            <v>Sosiologi</v>
          </cell>
          <cell r="G119">
            <v>0</v>
          </cell>
          <cell r="H119">
            <v>0</v>
          </cell>
          <cell r="I119">
            <v>0</v>
          </cell>
          <cell r="J119">
            <v>0</v>
          </cell>
          <cell r="K119">
            <v>0</v>
          </cell>
          <cell r="L119" t="str">
            <v>Kurang</v>
          </cell>
          <cell r="M119" t="str">
            <v>Kurang</v>
          </cell>
          <cell r="N119" t="str">
            <v>Kurang</v>
          </cell>
          <cell r="O119" t="str">
            <v>Kurang</v>
          </cell>
          <cell r="P119">
            <v>79.25</v>
          </cell>
          <cell r="Q119">
            <v>78.25</v>
          </cell>
          <cell r="R119">
            <v>79.25</v>
          </cell>
          <cell r="S119">
            <v>80.5</v>
          </cell>
          <cell r="T119">
            <v>78.75</v>
          </cell>
          <cell r="U119">
            <v>83.25</v>
          </cell>
          <cell r="V119">
            <v>81.75</v>
          </cell>
          <cell r="W119">
            <v>80.25</v>
          </cell>
          <cell r="X119">
            <v>81.5</v>
          </cell>
          <cell r="Y119">
            <v>88.5</v>
          </cell>
          <cell r="Z119">
            <v>87.75</v>
          </cell>
          <cell r="AA119">
            <v>85</v>
          </cell>
          <cell r="AB119">
            <v>78</v>
          </cell>
          <cell r="AC119">
            <v>81.692307692307693</v>
          </cell>
          <cell r="AD119">
            <v>78</v>
          </cell>
          <cell r="AE119">
            <v>92</v>
          </cell>
          <cell r="AF119">
            <v>81</v>
          </cell>
          <cell r="AG119">
            <v>80</v>
          </cell>
          <cell r="AH119">
            <v>83</v>
          </cell>
          <cell r="AI119">
            <v>90</v>
          </cell>
          <cell r="AJ119">
            <v>90</v>
          </cell>
          <cell r="AK119">
            <v>84</v>
          </cell>
          <cell r="AL119">
            <v>90</v>
          </cell>
          <cell r="AM119">
            <v>94</v>
          </cell>
          <cell r="AN119">
            <v>83</v>
          </cell>
          <cell r="AO119">
            <v>87</v>
          </cell>
          <cell r="AP119">
            <v>80</v>
          </cell>
          <cell r="AQ119">
            <v>85.538461538461533</v>
          </cell>
        </row>
        <row r="120">
          <cell r="A120">
            <v>113</v>
          </cell>
          <cell r="B120" t="str">
            <v>9991426516</v>
          </cell>
          <cell r="C120" t="str">
            <v>3-17-06-21-016-113-8</v>
          </cell>
          <cell r="D120" t="str">
            <v>Farhan Ambia</v>
          </cell>
          <cell r="E120" t="str">
            <v>IPS</v>
          </cell>
          <cell r="F120" t="str">
            <v>Sosiologi</v>
          </cell>
          <cell r="G120">
            <v>0</v>
          </cell>
          <cell r="H120">
            <v>0</v>
          </cell>
          <cell r="I120">
            <v>0</v>
          </cell>
          <cell r="J120">
            <v>0</v>
          </cell>
          <cell r="K120">
            <v>0</v>
          </cell>
          <cell r="L120" t="str">
            <v>Kurang</v>
          </cell>
          <cell r="M120" t="str">
            <v>Kurang</v>
          </cell>
          <cell r="N120" t="str">
            <v>Kurang</v>
          </cell>
          <cell r="O120" t="str">
            <v>Kurang</v>
          </cell>
          <cell r="P120">
            <v>80.25</v>
          </cell>
          <cell r="Q120">
            <v>79.25</v>
          </cell>
          <cell r="R120">
            <v>81.5</v>
          </cell>
          <cell r="S120">
            <v>82.5</v>
          </cell>
          <cell r="T120">
            <v>78.5</v>
          </cell>
          <cell r="U120">
            <v>89.25</v>
          </cell>
          <cell r="V120">
            <v>83.75</v>
          </cell>
          <cell r="W120">
            <v>81.5</v>
          </cell>
          <cell r="X120">
            <v>82.75</v>
          </cell>
          <cell r="Y120">
            <v>91</v>
          </cell>
          <cell r="Z120">
            <v>85</v>
          </cell>
          <cell r="AA120">
            <v>90.5</v>
          </cell>
          <cell r="AB120">
            <v>76.5</v>
          </cell>
          <cell r="AC120">
            <v>83.25</v>
          </cell>
          <cell r="AD120">
            <v>80</v>
          </cell>
          <cell r="AE120">
            <v>94</v>
          </cell>
          <cell r="AF120">
            <v>82</v>
          </cell>
          <cell r="AG120">
            <v>80</v>
          </cell>
          <cell r="AH120">
            <v>80</v>
          </cell>
          <cell r="AI120">
            <v>90</v>
          </cell>
          <cell r="AJ120">
            <v>94</v>
          </cell>
          <cell r="AK120">
            <v>88</v>
          </cell>
          <cell r="AL120">
            <v>90</v>
          </cell>
          <cell r="AM120">
            <v>93</v>
          </cell>
          <cell r="AN120">
            <v>82</v>
          </cell>
          <cell r="AO120">
            <v>92</v>
          </cell>
          <cell r="AP120">
            <v>80</v>
          </cell>
          <cell r="AQ120">
            <v>86.538461538461533</v>
          </cell>
        </row>
        <row r="121">
          <cell r="A121">
            <v>114</v>
          </cell>
          <cell r="B121" t="str">
            <v>0000541444</v>
          </cell>
          <cell r="C121" t="str">
            <v>3-17-06-21-016-114-7</v>
          </cell>
          <cell r="D121" t="str">
            <v>Habibul Qudus</v>
          </cell>
          <cell r="E121" t="str">
            <v>IPS</v>
          </cell>
          <cell r="F121" t="str">
            <v>Sosiologi</v>
          </cell>
          <cell r="G121">
            <v>0</v>
          </cell>
          <cell r="H121">
            <v>0</v>
          </cell>
          <cell r="I121">
            <v>0</v>
          </cell>
          <cell r="J121">
            <v>0</v>
          </cell>
          <cell r="K121">
            <v>0</v>
          </cell>
          <cell r="L121" t="str">
            <v>Kurang</v>
          </cell>
          <cell r="M121" t="str">
            <v>Kurang</v>
          </cell>
          <cell r="N121" t="str">
            <v>Kurang</v>
          </cell>
          <cell r="O121" t="str">
            <v>Kurang</v>
          </cell>
          <cell r="P121">
            <v>79</v>
          </cell>
          <cell r="Q121">
            <v>78.25</v>
          </cell>
          <cell r="R121">
            <v>78.75</v>
          </cell>
          <cell r="S121">
            <v>80.25</v>
          </cell>
          <cell r="T121">
            <v>78.75</v>
          </cell>
          <cell r="U121">
            <v>86.5</v>
          </cell>
          <cell r="V121">
            <v>80.5</v>
          </cell>
          <cell r="W121">
            <v>78.25</v>
          </cell>
          <cell r="X121">
            <v>81</v>
          </cell>
          <cell r="Y121">
            <v>90.25</v>
          </cell>
          <cell r="Z121">
            <v>83</v>
          </cell>
          <cell r="AA121">
            <v>83.5</v>
          </cell>
          <cell r="AB121">
            <v>77</v>
          </cell>
          <cell r="AC121">
            <v>81.15384615384616</v>
          </cell>
          <cell r="AD121">
            <v>78</v>
          </cell>
          <cell r="AE121">
            <v>86</v>
          </cell>
          <cell r="AF121">
            <v>75</v>
          </cell>
          <cell r="AG121">
            <v>80</v>
          </cell>
          <cell r="AH121">
            <v>80</v>
          </cell>
          <cell r="AI121">
            <v>90</v>
          </cell>
          <cell r="AJ121">
            <v>86</v>
          </cell>
          <cell r="AK121">
            <v>84</v>
          </cell>
          <cell r="AL121">
            <v>90</v>
          </cell>
          <cell r="AM121">
            <v>96</v>
          </cell>
          <cell r="AN121">
            <v>81</v>
          </cell>
          <cell r="AO121">
            <v>84</v>
          </cell>
          <cell r="AP121">
            <v>80</v>
          </cell>
          <cell r="AQ121">
            <v>83.84615384615384</v>
          </cell>
        </row>
        <row r="122">
          <cell r="A122">
            <v>115</v>
          </cell>
          <cell r="B122" t="str">
            <v>9990605866</v>
          </cell>
          <cell r="C122" t="str">
            <v>3-17-06-21-016-115-6</v>
          </cell>
          <cell r="D122" t="str">
            <v>Indra Sujandi MD</v>
          </cell>
          <cell r="E122" t="str">
            <v>IPS</v>
          </cell>
          <cell r="F122" t="str">
            <v>Sosiologi</v>
          </cell>
          <cell r="G122">
            <v>0</v>
          </cell>
          <cell r="H122">
            <v>0</v>
          </cell>
          <cell r="I122">
            <v>0</v>
          </cell>
          <cell r="J122">
            <v>0</v>
          </cell>
          <cell r="K122">
            <v>0</v>
          </cell>
          <cell r="L122" t="str">
            <v>Kurang</v>
          </cell>
          <cell r="M122" t="str">
            <v>Kurang</v>
          </cell>
          <cell r="N122" t="str">
            <v>Kurang</v>
          </cell>
          <cell r="O122" t="str">
            <v>Kurang</v>
          </cell>
          <cell r="P122">
            <v>81</v>
          </cell>
          <cell r="Q122">
            <v>80</v>
          </cell>
          <cell r="R122">
            <v>83.5</v>
          </cell>
          <cell r="S122">
            <v>83</v>
          </cell>
          <cell r="T122">
            <v>81.25</v>
          </cell>
          <cell r="U122">
            <v>87.25</v>
          </cell>
          <cell r="V122">
            <v>82</v>
          </cell>
          <cell r="W122">
            <v>79.25</v>
          </cell>
          <cell r="X122">
            <v>82.75</v>
          </cell>
          <cell r="Y122">
            <v>92.5</v>
          </cell>
          <cell r="Z122">
            <v>89.5</v>
          </cell>
          <cell r="AA122">
            <v>85.25</v>
          </cell>
          <cell r="AB122">
            <v>77</v>
          </cell>
          <cell r="AC122">
            <v>83.40384615384616</v>
          </cell>
          <cell r="AD122">
            <v>80</v>
          </cell>
          <cell r="AE122">
            <v>92</v>
          </cell>
          <cell r="AF122">
            <v>81</v>
          </cell>
          <cell r="AG122">
            <v>80</v>
          </cell>
          <cell r="AH122">
            <v>81</v>
          </cell>
          <cell r="AI122">
            <v>88</v>
          </cell>
          <cell r="AJ122">
            <v>86</v>
          </cell>
          <cell r="AK122">
            <v>88</v>
          </cell>
          <cell r="AL122">
            <v>92</v>
          </cell>
          <cell r="AM122">
            <v>95</v>
          </cell>
          <cell r="AN122">
            <v>81</v>
          </cell>
          <cell r="AO122">
            <v>87</v>
          </cell>
          <cell r="AP122">
            <v>82</v>
          </cell>
          <cell r="AQ122">
            <v>85.615384615384613</v>
          </cell>
        </row>
        <row r="123">
          <cell r="A123">
            <v>116</v>
          </cell>
          <cell r="B123" t="str">
            <v>9989835902</v>
          </cell>
          <cell r="C123" t="str">
            <v>3-17-06-21-016-116-5</v>
          </cell>
          <cell r="D123" t="str">
            <v>Irfan fadila</v>
          </cell>
          <cell r="E123" t="str">
            <v>IPS</v>
          </cell>
          <cell r="F123" t="str">
            <v>Sosiologi</v>
          </cell>
          <cell r="G123">
            <v>0</v>
          </cell>
          <cell r="H123">
            <v>0</v>
          </cell>
          <cell r="I123">
            <v>0</v>
          </cell>
          <cell r="J123">
            <v>0</v>
          </cell>
          <cell r="K123">
            <v>0</v>
          </cell>
          <cell r="L123" t="str">
            <v>Kurang</v>
          </cell>
          <cell r="M123" t="str">
            <v>Kurang</v>
          </cell>
          <cell r="N123" t="str">
            <v>Kurang</v>
          </cell>
          <cell r="O123" t="str">
            <v>Kurang</v>
          </cell>
          <cell r="P123">
            <v>79.5</v>
          </cell>
          <cell r="Q123">
            <v>79.25</v>
          </cell>
          <cell r="R123">
            <v>81.25</v>
          </cell>
          <cell r="S123">
            <v>82</v>
          </cell>
          <cell r="T123">
            <v>80.75</v>
          </cell>
          <cell r="U123">
            <v>85.25</v>
          </cell>
          <cell r="V123">
            <v>82.5</v>
          </cell>
          <cell r="W123">
            <v>81.25</v>
          </cell>
          <cell r="X123">
            <v>83.5</v>
          </cell>
          <cell r="Y123">
            <v>93.5</v>
          </cell>
          <cell r="Z123">
            <v>90</v>
          </cell>
          <cell r="AA123">
            <v>85.25</v>
          </cell>
          <cell r="AB123">
            <v>77.5</v>
          </cell>
          <cell r="AC123">
            <v>83.192307692307693</v>
          </cell>
          <cell r="AD123">
            <v>78</v>
          </cell>
          <cell r="AE123">
            <v>88</v>
          </cell>
          <cell r="AF123">
            <v>80</v>
          </cell>
          <cell r="AG123">
            <v>84</v>
          </cell>
          <cell r="AH123">
            <v>83</v>
          </cell>
          <cell r="AI123">
            <v>90</v>
          </cell>
          <cell r="AJ123">
            <v>88</v>
          </cell>
          <cell r="AK123">
            <v>88</v>
          </cell>
          <cell r="AL123">
            <v>92</v>
          </cell>
          <cell r="AM123">
            <v>94</v>
          </cell>
          <cell r="AN123">
            <v>90</v>
          </cell>
          <cell r="AO123">
            <v>87</v>
          </cell>
          <cell r="AP123">
            <v>82</v>
          </cell>
          <cell r="AQ123">
            <v>86.461538461538467</v>
          </cell>
        </row>
        <row r="124">
          <cell r="A124">
            <v>117</v>
          </cell>
          <cell r="B124" t="str">
            <v>0000442151</v>
          </cell>
          <cell r="C124" t="str">
            <v>3-17-06-21-016-117-4</v>
          </cell>
          <cell r="D124" t="str">
            <v>M. Yusri Basyar</v>
          </cell>
          <cell r="E124" t="str">
            <v>IPS</v>
          </cell>
          <cell r="F124" t="str">
            <v>Sosiologi</v>
          </cell>
          <cell r="G124">
            <v>0</v>
          </cell>
          <cell r="H124">
            <v>0</v>
          </cell>
          <cell r="I124">
            <v>0</v>
          </cell>
          <cell r="J124">
            <v>0</v>
          </cell>
          <cell r="K124">
            <v>0</v>
          </cell>
          <cell r="L124" t="str">
            <v>Kurang</v>
          </cell>
          <cell r="M124" t="str">
            <v>Kurang</v>
          </cell>
          <cell r="N124" t="str">
            <v>Kurang</v>
          </cell>
          <cell r="O124" t="str">
            <v>Kurang</v>
          </cell>
          <cell r="P124">
            <v>83.5</v>
          </cell>
          <cell r="Q124">
            <v>80.25</v>
          </cell>
          <cell r="R124">
            <v>80.75</v>
          </cell>
          <cell r="S124">
            <v>83</v>
          </cell>
          <cell r="T124">
            <v>82.5</v>
          </cell>
          <cell r="U124">
            <v>84.25</v>
          </cell>
          <cell r="V124">
            <v>83.75</v>
          </cell>
          <cell r="W124">
            <v>81.75</v>
          </cell>
          <cell r="X124">
            <v>82.75</v>
          </cell>
          <cell r="Y124">
            <v>89.5</v>
          </cell>
          <cell r="Z124">
            <v>87.75</v>
          </cell>
          <cell r="AA124">
            <v>85.25</v>
          </cell>
          <cell r="AB124">
            <v>79</v>
          </cell>
          <cell r="AC124">
            <v>83.384615384615387</v>
          </cell>
          <cell r="AD124">
            <v>80</v>
          </cell>
          <cell r="AE124">
            <v>90</v>
          </cell>
          <cell r="AF124">
            <v>78</v>
          </cell>
          <cell r="AG124">
            <v>84</v>
          </cell>
          <cell r="AH124">
            <v>82</v>
          </cell>
          <cell r="AI124">
            <v>88</v>
          </cell>
          <cell r="AJ124">
            <v>90</v>
          </cell>
          <cell r="AK124">
            <v>84</v>
          </cell>
          <cell r="AL124">
            <v>92</v>
          </cell>
          <cell r="AM124">
            <v>92</v>
          </cell>
          <cell r="AN124">
            <v>81</v>
          </cell>
          <cell r="AO124">
            <v>87</v>
          </cell>
          <cell r="AP124">
            <v>85</v>
          </cell>
          <cell r="AQ124">
            <v>85.615384615384613</v>
          </cell>
        </row>
        <row r="125">
          <cell r="A125">
            <v>118</v>
          </cell>
          <cell r="B125" t="str">
            <v>9991426542</v>
          </cell>
          <cell r="C125" t="str">
            <v>3-17-06-21-016-118-3</v>
          </cell>
          <cell r="D125" t="str">
            <v>MISBAHUL FAJAR</v>
          </cell>
          <cell r="E125" t="str">
            <v>IPS</v>
          </cell>
          <cell r="F125" t="str">
            <v>Sosiologi</v>
          </cell>
          <cell r="G125">
            <v>0</v>
          </cell>
          <cell r="H125">
            <v>0</v>
          </cell>
          <cell r="I125">
            <v>0</v>
          </cell>
          <cell r="J125">
            <v>0</v>
          </cell>
          <cell r="K125">
            <v>0</v>
          </cell>
          <cell r="L125" t="str">
            <v>Kurang</v>
          </cell>
          <cell r="M125" t="str">
            <v>Kurang</v>
          </cell>
          <cell r="N125" t="str">
            <v>Kurang</v>
          </cell>
          <cell r="O125" t="str">
            <v>Kurang</v>
          </cell>
          <cell r="P125">
            <v>82.332499999999996</v>
          </cell>
          <cell r="Q125">
            <v>78</v>
          </cell>
          <cell r="R125">
            <v>81.75</v>
          </cell>
          <cell r="S125">
            <v>82.25</v>
          </cell>
          <cell r="T125">
            <v>77.5</v>
          </cell>
          <cell r="U125">
            <v>83.25</v>
          </cell>
          <cell r="V125">
            <v>84.75</v>
          </cell>
          <cell r="W125">
            <v>77.25</v>
          </cell>
          <cell r="X125">
            <v>81.25</v>
          </cell>
          <cell r="Y125">
            <v>86</v>
          </cell>
          <cell r="Z125">
            <v>81.25</v>
          </cell>
          <cell r="AA125">
            <v>83.5</v>
          </cell>
          <cell r="AB125">
            <v>75.75</v>
          </cell>
          <cell r="AC125">
            <v>81.140961538461539</v>
          </cell>
          <cell r="AD125">
            <v>78</v>
          </cell>
          <cell r="AE125">
            <v>92</v>
          </cell>
          <cell r="AF125">
            <v>80</v>
          </cell>
          <cell r="AG125">
            <v>83</v>
          </cell>
          <cell r="AH125">
            <v>84</v>
          </cell>
          <cell r="AI125">
            <v>88</v>
          </cell>
          <cell r="AJ125">
            <v>86</v>
          </cell>
          <cell r="AK125">
            <v>88</v>
          </cell>
          <cell r="AL125">
            <v>86</v>
          </cell>
          <cell r="AM125">
            <v>95</v>
          </cell>
          <cell r="AN125">
            <v>81</v>
          </cell>
          <cell r="AO125">
            <v>85</v>
          </cell>
          <cell r="AP125">
            <v>85</v>
          </cell>
          <cell r="AQ125">
            <v>85.461538461538467</v>
          </cell>
        </row>
        <row r="126">
          <cell r="A126">
            <v>119</v>
          </cell>
          <cell r="B126" t="str">
            <v>0001994703</v>
          </cell>
          <cell r="C126" t="str">
            <v>3-17-06-21-016-119-2</v>
          </cell>
          <cell r="D126" t="str">
            <v>Nadiyul Afzal</v>
          </cell>
          <cell r="E126" t="str">
            <v>IPS</v>
          </cell>
          <cell r="F126" t="str">
            <v>Sosiologi</v>
          </cell>
          <cell r="G126">
            <v>0</v>
          </cell>
          <cell r="H126">
            <v>0</v>
          </cell>
          <cell r="I126">
            <v>0</v>
          </cell>
          <cell r="J126">
            <v>0</v>
          </cell>
          <cell r="K126">
            <v>0</v>
          </cell>
          <cell r="L126" t="str">
            <v>Kurang</v>
          </cell>
          <cell r="M126" t="str">
            <v>Kurang</v>
          </cell>
          <cell r="N126" t="str">
            <v>Kurang</v>
          </cell>
          <cell r="O126" t="str">
            <v>Kurang</v>
          </cell>
          <cell r="P126">
            <v>83.25</v>
          </cell>
          <cell r="Q126">
            <v>78.75</v>
          </cell>
          <cell r="R126">
            <v>82.75</v>
          </cell>
          <cell r="S126">
            <v>83.75</v>
          </cell>
          <cell r="T126">
            <v>83.25</v>
          </cell>
          <cell r="U126">
            <v>84.75</v>
          </cell>
          <cell r="V126">
            <v>85.75</v>
          </cell>
          <cell r="W126">
            <v>81.25</v>
          </cell>
          <cell r="X126">
            <v>85</v>
          </cell>
          <cell r="Y126">
            <v>90.5</v>
          </cell>
          <cell r="Z126">
            <v>87</v>
          </cell>
          <cell r="AA126">
            <v>86</v>
          </cell>
          <cell r="AB126">
            <v>81.25</v>
          </cell>
          <cell r="AC126">
            <v>84.09615384615384</v>
          </cell>
          <cell r="AD126">
            <v>78</v>
          </cell>
          <cell r="AE126">
            <v>90</v>
          </cell>
          <cell r="AF126">
            <v>80</v>
          </cell>
          <cell r="AG126">
            <v>83</v>
          </cell>
          <cell r="AH126">
            <v>82</v>
          </cell>
          <cell r="AI126">
            <v>88</v>
          </cell>
          <cell r="AJ126">
            <v>92</v>
          </cell>
          <cell r="AK126">
            <v>86</v>
          </cell>
          <cell r="AL126">
            <v>90</v>
          </cell>
          <cell r="AM126">
            <v>95</v>
          </cell>
          <cell r="AN126">
            <v>81</v>
          </cell>
          <cell r="AO126">
            <v>88</v>
          </cell>
          <cell r="AP126">
            <v>85</v>
          </cell>
          <cell r="AQ126">
            <v>86</v>
          </cell>
        </row>
        <row r="127">
          <cell r="A127">
            <v>120</v>
          </cell>
          <cell r="B127" t="str">
            <v>9991793525</v>
          </cell>
          <cell r="C127" t="str">
            <v>3-17-06-21-016-120-9</v>
          </cell>
          <cell r="D127" t="str">
            <v>Rahma Shintia</v>
          </cell>
          <cell r="E127" t="str">
            <v>IPS</v>
          </cell>
          <cell r="F127" t="str">
            <v>Sosiologi</v>
          </cell>
          <cell r="G127">
            <v>0</v>
          </cell>
          <cell r="H127">
            <v>0</v>
          </cell>
          <cell r="I127">
            <v>0</v>
          </cell>
          <cell r="J127">
            <v>0</v>
          </cell>
          <cell r="K127">
            <v>0</v>
          </cell>
          <cell r="L127" t="str">
            <v>Kurang</v>
          </cell>
          <cell r="M127" t="str">
            <v>Kurang</v>
          </cell>
          <cell r="N127" t="str">
            <v>Kurang</v>
          </cell>
          <cell r="O127" t="str">
            <v>Kurang</v>
          </cell>
          <cell r="P127">
            <v>81.25</v>
          </cell>
          <cell r="Q127">
            <v>80.25</v>
          </cell>
          <cell r="R127">
            <v>84</v>
          </cell>
          <cell r="S127">
            <v>83.5</v>
          </cell>
          <cell r="T127">
            <v>79.5</v>
          </cell>
          <cell r="U127">
            <v>86.75</v>
          </cell>
          <cell r="V127">
            <v>84.5</v>
          </cell>
          <cell r="W127">
            <v>79.25</v>
          </cell>
          <cell r="X127">
            <v>86.5</v>
          </cell>
          <cell r="Y127">
            <v>88.25</v>
          </cell>
          <cell r="Z127">
            <v>80.5</v>
          </cell>
          <cell r="AA127">
            <v>87</v>
          </cell>
          <cell r="AB127">
            <v>79</v>
          </cell>
          <cell r="AC127">
            <v>83.09615384615384</v>
          </cell>
          <cell r="AD127">
            <v>78</v>
          </cell>
          <cell r="AE127">
            <v>86</v>
          </cell>
          <cell r="AF127">
            <v>81</v>
          </cell>
          <cell r="AG127">
            <v>82</v>
          </cell>
          <cell r="AH127">
            <v>82</v>
          </cell>
          <cell r="AI127">
            <v>86</v>
          </cell>
          <cell r="AJ127">
            <v>88</v>
          </cell>
          <cell r="AK127">
            <v>82</v>
          </cell>
          <cell r="AL127">
            <v>88</v>
          </cell>
          <cell r="AM127">
            <v>94</v>
          </cell>
          <cell r="AN127">
            <v>81</v>
          </cell>
          <cell r="AO127">
            <v>89</v>
          </cell>
          <cell r="AP127">
            <v>82</v>
          </cell>
          <cell r="AQ127">
            <v>84.538461538461533</v>
          </cell>
        </row>
        <row r="128">
          <cell r="A128">
            <v>121</v>
          </cell>
          <cell r="B128" t="str">
            <v>9994381622</v>
          </cell>
          <cell r="C128" t="str">
            <v>3-17-06-21-016-121-8</v>
          </cell>
          <cell r="D128" t="str">
            <v>Rahmat Yunanda</v>
          </cell>
          <cell r="E128" t="str">
            <v>IPS</v>
          </cell>
          <cell r="F128" t="str">
            <v>Sosiologi</v>
          </cell>
          <cell r="G128">
            <v>0</v>
          </cell>
          <cell r="H128">
            <v>0</v>
          </cell>
          <cell r="I128">
            <v>0</v>
          </cell>
          <cell r="J128">
            <v>0</v>
          </cell>
          <cell r="K128">
            <v>0</v>
          </cell>
          <cell r="L128" t="str">
            <v>Kurang</v>
          </cell>
          <cell r="M128" t="str">
            <v>Kurang</v>
          </cell>
          <cell r="N128" t="str">
            <v>Kurang</v>
          </cell>
          <cell r="O128" t="str">
            <v>Kurang</v>
          </cell>
          <cell r="P128">
            <v>82.25</v>
          </cell>
          <cell r="Q128">
            <v>81.25</v>
          </cell>
          <cell r="R128">
            <v>84.75</v>
          </cell>
          <cell r="S128">
            <v>84.75</v>
          </cell>
          <cell r="T128">
            <v>82.75</v>
          </cell>
          <cell r="U128">
            <v>82.25</v>
          </cell>
          <cell r="V128">
            <v>82.25</v>
          </cell>
          <cell r="W128">
            <v>83.5</v>
          </cell>
          <cell r="X128">
            <v>85</v>
          </cell>
          <cell r="Y128">
            <v>92</v>
          </cell>
          <cell r="Z128">
            <v>89.25</v>
          </cell>
          <cell r="AA128">
            <v>85.5</v>
          </cell>
          <cell r="AB128">
            <v>79.75</v>
          </cell>
          <cell r="AC128">
            <v>84.25</v>
          </cell>
          <cell r="AD128">
            <v>78</v>
          </cell>
          <cell r="AE128">
            <v>94</v>
          </cell>
          <cell r="AF128">
            <v>81</v>
          </cell>
          <cell r="AG128">
            <v>80</v>
          </cell>
          <cell r="AH128">
            <v>82</v>
          </cell>
          <cell r="AI128">
            <v>90</v>
          </cell>
          <cell r="AJ128">
            <v>88</v>
          </cell>
          <cell r="AK128">
            <v>88</v>
          </cell>
          <cell r="AL128">
            <v>86</v>
          </cell>
          <cell r="AM128">
            <v>93</v>
          </cell>
          <cell r="AN128">
            <v>81</v>
          </cell>
          <cell r="AO128">
            <v>87</v>
          </cell>
          <cell r="AP128">
            <v>80</v>
          </cell>
          <cell r="AQ128">
            <v>85.230769230769226</v>
          </cell>
        </row>
        <row r="129">
          <cell r="A129">
            <v>122</v>
          </cell>
          <cell r="B129" t="str">
            <v>9988886260</v>
          </cell>
          <cell r="C129" t="str">
            <v>3-17-06-21-016-122-7</v>
          </cell>
          <cell r="D129" t="str">
            <v>Reza Sapariadi</v>
          </cell>
          <cell r="E129" t="str">
            <v>IPS</v>
          </cell>
          <cell r="F129" t="str">
            <v>Sosiologi</v>
          </cell>
          <cell r="G129">
            <v>0</v>
          </cell>
          <cell r="H129">
            <v>0</v>
          </cell>
          <cell r="I129">
            <v>0</v>
          </cell>
          <cell r="J129">
            <v>0</v>
          </cell>
          <cell r="K129">
            <v>0</v>
          </cell>
          <cell r="L129" t="str">
            <v>Kurang</v>
          </cell>
          <cell r="M129" t="str">
            <v>Kurang</v>
          </cell>
          <cell r="N129" t="str">
            <v>Kurang</v>
          </cell>
          <cell r="O129" t="str">
            <v>Kurang</v>
          </cell>
          <cell r="P129">
            <v>80.25</v>
          </cell>
          <cell r="Q129">
            <v>80.25</v>
          </cell>
          <cell r="R129">
            <v>82</v>
          </cell>
          <cell r="S129">
            <v>82</v>
          </cell>
          <cell r="T129">
            <v>80.75</v>
          </cell>
          <cell r="U129">
            <v>83.25</v>
          </cell>
          <cell r="V129">
            <v>81</v>
          </cell>
          <cell r="W129">
            <v>79.25</v>
          </cell>
          <cell r="X129">
            <v>82.75</v>
          </cell>
          <cell r="Y129">
            <v>93</v>
          </cell>
          <cell r="Z129">
            <v>90.25</v>
          </cell>
          <cell r="AA129">
            <v>86.25</v>
          </cell>
          <cell r="AB129">
            <v>78.5</v>
          </cell>
          <cell r="AC129">
            <v>83.038461538461533</v>
          </cell>
          <cell r="AD129">
            <v>78</v>
          </cell>
          <cell r="AE129">
            <v>90</v>
          </cell>
          <cell r="AF129">
            <v>85</v>
          </cell>
          <cell r="AG129">
            <v>82</v>
          </cell>
          <cell r="AH129">
            <v>81</v>
          </cell>
          <cell r="AI129">
            <v>84</v>
          </cell>
          <cell r="AJ129">
            <v>88</v>
          </cell>
          <cell r="AK129">
            <v>86</v>
          </cell>
          <cell r="AL129">
            <v>88</v>
          </cell>
          <cell r="AM129">
            <v>96</v>
          </cell>
          <cell r="AN129">
            <v>81</v>
          </cell>
          <cell r="AO129">
            <v>88</v>
          </cell>
          <cell r="AP129">
            <v>80</v>
          </cell>
          <cell r="AQ129">
            <v>85.15384615384616</v>
          </cell>
        </row>
        <row r="130">
          <cell r="A130">
            <v>123</v>
          </cell>
          <cell r="B130" t="str">
            <v>9990606029</v>
          </cell>
          <cell r="C130" t="str">
            <v>3-17-06-21-016-123-6</v>
          </cell>
          <cell r="D130" t="str">
            <v>Said Haiyal Ananda</v>
          </cell>
          <cell r="E130" t="str">
            <v>IPS</v>
          </cell>
          <cell r="F130" t="str">
            <v>Sosiologi</v>
          </cell>
          <cell r="G130">
            <v>0</v>
          </cell>
          <cell r="H130">
            <v>0</v>
          </cell>
          <cell r="I130">
            <v>0</v>
          </cell>
          <cell r="J130">
            <v>0</v>
          </cell>
          <cell r="K130">
            <v>0</v>
          </cell>
          <cell r="L130" t="str">
            <v>Kurang</v>
          </cell>
          <cell r="M130" t="str">
            <v>Kurang</v>
          </cell>
          <cell r="N130" t="str">
            <v>Kurang</v>
          </cell>
          <cell r="O130" t="str">
            <v>Kurang</v>
          </cell>
          <cell r="P130">
            <v>80.25</v>
          </cell>
          <cell r="Q130">
            <v>79</v>
          </cell>
          <cell r="R130">
            <v>82</v>
          </cell>
          <cell r="S130">
            <v>82.25</v>
          </cell>
          <cell r="T130">
            <v>81</v>
          </cell>
          <cell r="U130">
            <v>80.75</v>
          </cell>
          <cell r="V130">
            <v>82.5</v>
          </cell>
          <cell r="W130">
            <v>80.75</v>
          </cell>
          <cell r="X130">
            <v>82.5</v>
          </cell>
          <cell r="Y130">
            <v>91.25</v>
          </cell>
          <cell r="Z130">
            <v>84</v>
          </cell>
          <cell r="AA130">
            <v>85.75</v>
          </cell>
          <cell r="AB130">
            <v>78.5</v>
          </cell>
          <cell r="AC130">
            <v>82.34615384615384</v>
          </cell>
          <cell r="AD130">
            <v>78</v>
          </cell>
          <cell r="AE130">
            <v>88</v>
          </cell>
          <cell r="AF130">
            <v>80</v>
          </cell>
          <cell r="AG130">
            <v>82</v>
          </cell>
          <cell r="AH130">
            <v>82</v>
          </cell>
          <cell r="AI130">
            <v>82</v>
          </cell>
          <cell r="AJ130">
            <v>86</v>
          </cell>
          <cell r="AK130">
            <v>86</v>
          </cell>
          <cell r="AL130">
            <v>88</v>
          </cell>
          <cell r="AM130">
            <v>95</v>
          </cell>
          <cell r="AN130">
            <v>81</v>
          </cell>
          <cell r="AO130">
            <v>88</v>
          </cell>
          <cell r="AP130">
            <v>80</v>
          </cell>
          <cell r="AQ130">
            <v>84.307692307692307</v>
          </cell>
        </row>
        <row r="131">
          <cell r="A131">
            <v>124</v>
          </cell>
          <cell r="B131" t="str">
            <v>9991812947</v>
          </cell>
          <cell r="C131" t="str">
            <v>3-17-06-21-016-124-5</v>
          </cell>
          <cell r="D131" t="str">
            <v>Saiful Hadi</v>
          </cell>
          <cell r="E131" t="str">
            <v>IPS</v>
          </cell>
          <cell r="F131" t="str">
            <v>Sosiologi</v>
          </cell>
          <cell r="G131">
            <v>0</v>
          </cell>
          <cell r="H131">
            <v>0</v>
          </cell>
          <cell r="I131">
            <v>0</v>
          </cell>
          <cell r="J131">
            <v>0</v>
          </cell>
          <cell r="K131">
            <v>0</v>
          </cell>
          <cell r="L131" t="str">
            <v>Kurang</v>
          </cell>
          <cell r="M131" t="str">
            <v>Kurang</v>
          </cell>
          <cell r="N131" t="str">
            <v>Kurang</v>
          </cell>
          <cell r="O131" t="str">
            <v>Kurang</v>
          </cell>
          <cell r="P131">
            <v>82</v>
          </cell>
          <cell r="Q131">
            <v>80.25</v>
          </cell>
          <cell r="R131">
            <v>85.25</v>
          </cell>
          <cell r="S131">
            <v>85.25</v>
          </cell>
          <cell r="T131">
            <v>85</v>
          </cell>
          <cell r="U131">
            <v>85.25</v>
          </cell>
          <cell r="V131">
            <v>86.5</v>
          </cell>
          <cell r="W131">
            <v>81.75</v>
          </cell>
          <cell r="X131">
            <v>84.75</v>
          </cell>
          <cell r="Y131">
            <v>91.5</v>
          </cell>
          <cell r="Z131">
            <v>91</v>
          </cell>
          <cell r="AA131">
            <v>87.25</v>
          </cell>
          <cell r="AB131">
            <v>80.75</v>
          </cell>
          <cell r="AC131">
            <v>85.115384615384613</v>
          </cell>
          <cell r="AD131">
            <v>78</v>
          </cell>
          <cell r="AE131">
            <v>88</v>
          </cell>
          <cell r="AF131">
            <v>80</v>
          </cell>
          <cell r="AG131">
            <v>85</v>
          </cell>
          <cell r="AH131">
            <v>86</v>
          </cell>
          <cell r="AI131">
            <v>86</v>
          </cell>
          <cell r="AJ131">
            <v>90</v>
          </cell>
          <cell r="AK131">
            <v>90</v>
          </cell>
          <cell r="AL131">
            <v>90</v>
          </cell>
          <cell r="AM131">
            <v>94</v>
          </cell>
          <cell r="AN131">
            <v>81</v>
          </cell>
          <cell r="AO131">
            <v>89</v>
          </cell>
          <cell r="AP131">
            <v>85</v>
          </cell>
          <cell r="AQ131">
            <v>86.307692307692307</v>
          </cell>
        </row>
        <row r="132">
          <cell r="A132">
            <v>125</v>
          </cell>
          <cell r="B132" t="str">
            <v>9990604668</v>
          </cell>
          <cell r="C132" t="str">
            <v>3-17-06-21-016-125-4</v>
          </cell>
          <cell r="D132" t="str">
            <v>TEGUH IMAM ISNANDAR</v>
          </cell>
          <cell r="E132" t="str">
            <v>IPS</v>
          </cell>
          <cell r="F132" t="str">
            <v>Sosiologi</v>
          </cell>
          <cell r="G132">
            <v>36</v>
          </cell>
          <cell r="H132">
            <v>22</v>
          </cell>
          <cell r="I132">
            <v>25</v>
          </cell>
          <cell r="J132">
            <v>52</v>
          </cell>
          <cell r="K132">
            <v>135</v>
          </cell>
          <cell r="L132" t="str">
            <v>Kurang</v>
          </cell>
          <cell r="M132" t="str">
            <v>Kurang</v>
          </cell>
          <cell r="N132" t="str">
            <v>Kurang</v>
          </cell>
          <cell r="O132" t="str">
            <v>Kurang</v>
          </cell>
          <cell r="P132">
            <v>77</v>
          </cell>
          <cell r="Q132">
            <v>77</v>
          </cell>
          <cell r="R132">
            <v>79.25</v>
          </cell>
          <cell r="S132">
            <v>78.5</v>
          </cell>
          <cell r="T132">
            <v>75</v>
          </cell>
          <cell r="U132">
            <v>75.25</v>
          </cell>
          <cell r="V132">
            <v>74.25</v>
          </cell>
          <cell r="W132">
            <v>76</v>
          </cell>
          <cell r="X132">
            <v>77.25</v>
          </cell>
          <cell r="Y132">
            <v>81.5</v>
          </cell>
          <cell r="Z132">
            <v>79.75</v>
          </cell>
          <cell r="AA132">
            <v>77</v>
          </cell>
          <cell r="AB132">
            <v>74.25</v>
          </cell>
          <cell r="AC132">
            <v>77.07692307692308</v>
          </cell>
          <cell r="AD132">
            <v>82</v>
          </cell>
          <cell r="AE132">
            <v>88</v>
          </cell>
          <cell r="AF132">
            <v>78</v>
          </cell>
          <cell r="AG132">
            <v>80</v>
          </cell>
          <cell r="AH132">
            <v>80</v>
          </cell>
          <cell r="AI132">
            <v>88</v>
          </cell>
          <cell r="AJ132">
            <v>80</v>
          </cell>
          <cell r="AK132">
            <v>82</v>
          </cell>
          <cell r="AL132">
            <v>88</v>
          </cell>
          <cell r="AM132">
            <v>96</v>
          </cell>
          <cell r="AN132">
            <v>81</v>
          </cell>
          <cell r="AO132">
            <v>82</v>
          </cell>
          <cell r="AP132">
            <v>80</v>
          </cell>
          <cell r="AQ132">
            <v>83.461538461538467</v>
          </cell>
        </row>
        <row r="133">
          <cell r="A133">
            <v>126</v>
          </cell>
          <cell r="B133" t="str">
            <v>9990606057</v>
          </cell>
          <cell r="C133" t="str">
            <v>3-17-06-21-016-126-3</v>
          </cell>
          <cell r="D133" t="str">
            <v>Adhelia Nirwana</v>
          </cell>
          <cell r="E133" t="str">
            <v>IPS</v>
          </cell>
          <cell r="F133" t="str">
            <v>Sosiologi</v>
          </cell>
          <cell r="G133">
            <v>0</v>
          </cell>
          <cell r="H133">
            <v>0</v>
          </cell>
          <cell r="I133">
            <v>0</v>
          </cell>
          <cell r="J133">
            <v>0</v>
          </cell>
          <cell r="K133">
            <v>0</v>
          </cell>
          <cell r="L133" t="str">
            <v>Kurang</v>
          </cell>
          <cell r="M133" t="str">
            <v>Kurang</v>
          </cell>
          <cell r="N133" t="str">
            <v>Kurang</v>
          </cell>
          <cell r="O133" t="str">
            <v>Kurang</v>
          </cell>
          <cell r="P133">
            <v>86</v>
          </cell>
          <cell r="Q133">
            <v>80</v>
          </cell>
          <cell r="R133">
            <v>80.75</v>
          </cell>
          <cell r="S133">
            <v>82</v>
          </cell>
          <cell r="T133">
            <v>79.5</v>
          </cell>
          <cell r="U133">
            <v>86.5</v>
          </cell>
          <cell r="V133">
            <v>85.25</v>
          </cell>
          <cell r="W133">
            <v>81.75</v>
          </cell>
          <cell r="X133">
            <v>86.25</v>
          </cell>
          <cell r="Y133">
            <v>94</v>
          </cell>
          <cell r="Z133">
            <v>79.75</v>
          </cell>
          <cell r="AA133">
            <v>90.25</v>
          </cell>
          <cell r="AB133">
            <v>77</v>
          </cell>
          <cell r="AC133">
            <v>83.769230769230774</v>
          </cell>
          <cell r="AD133">
            <v>82</v>
          </cell>
          <cell r="AE133">
            <v>86</v>
          </cell>
          <cell r="AF133">
            <v>79</v>
          </cell>
          <cell r="AG133">
            <v>82</v>
          </cell>
          <cell r="AH133">
            <v>81</v>
          </cell>
          <cell r="AI133">
            <v>82</v>
          </cell>
          <cell r="AJ133">
            <v>86</v>
          </cell>
          <cell r="AK133">
            <v>82</v>
          </cell>
          <cell r="AL133">
            <v>88</v>
          </cell>
          <cell r="AM133">
            <v>96</v>
          </cell>
          <cell r="AN133">
            <v>81</v>
          </cell>
          <cell r="AO133">
            <v>92</v>
          </cell>
          <cell r="AP133">
            <v>80</v>
          </cell>
          <cell r="AQ133">
            <v>84.384615384615387</v>
          </cell>
        </row>
        <row r="134">
          <cell r="A134">
            <v>127</v>
          </cell>
          <cell r="B134" t="str">
            <v>9991483830</v>
          </cell>
          <cell r="C134" t="str">
            <v>3-17-06-21-016-127-2</v>
          </cell>
          <cell r="D134" t="str">
            <v>Agam Saljuda</v>
          </cell>
          <cell r="E134" t="str">
            <v>IPS</v>
          </cell>
          <cell r="F134" t="str">
            <v>Sosiologi</v>
          </cell>
          <cell r="G134">
            <v>0</v>
          </cell>
          <cell r="H134">
            <v>0</v>
          </cell>
          <cell r="I134">
            <v>0</v>
          </cell>
          <cell r="J134">
            <v>0</v>
          </cell>
          <cell r="K134">
            <v>0</v>
          </cell>
          <cell r="L134" t="str">
            <v>Kurang</v>
          </cell>
          <cell r="M134" t="str">
            <v>Kurang</v>
          </cell>
          <cell r="N134" t="str">
            <v>Kurang</v>
          </cell>
          <cell r="O134" t="str">
            <v>Kurang</v>
          </cell>
          <cell r="P134">
            <v>79.25</v>
          </cell>
          <cell r="Q134">
            <v>79.25</v>
          </cell>
          <cell r="R134">
            <v>81.25</v>
          </cell>
          <cell r="S134">
            <v>79.75</v>
          </cell>
          <cell r="T134">
            <v>77.25</v>
          </cell>
          <cell r="U134">
            <v>82</v>
          </cell>
          <cell r="V134">
            <v>80</v>
          </cell>
          <cell r="W134">
            <v>79.5</v>
          </cell>
          <cell r="X134">
            <v>81.75</v>
          </cell>
          <cell r="Y134">
            <v>91.5</v>
          </cell>
          <cell r="Z134">
            <v>85</v>
          </cell>
          <cell r="AA134">
            <v>83.25</v>
          </cell>
          <cell r="AB134">
            <v>75.75</v>
          </cell>
          <cell r="AC134">
            <v>81.192307692307693</v>
          </cell>
          <cell r="AD134">
            <v>82</v>
          </cell>
          <cell r="AE134">
            <v>88</v>
          </cell>
          <cell r="AF134">
            <v>75</v>
          </cell>
          <cell r="AG134">
            <v>80</v>
          </cell>
          <cell r="AH134">
            <v>80</v>
          </cell>
          <cell r="AI134">
            <v>86</v>
          </cell>
          <cell r="AJ134">
            <v>86</v>
          </cell>
          <cell r="AK134">
            <v>84</v>
          </cell>
          <cell r="AL134">
            <v>88</v>
          </cell>
          <cell r="AM134">
            <v>96</v>
          </cell>
          <cell r="AN134">
            <v>81</v>
          </cell>
          <cell r="AO134">
            <v>84</v>
          </cell>
          <cell r="AP134">
            <v>80</v>
          </cell>
          <cell r="AQ134">
            <v>83.84615384615384</v>
          </cell>
        </row>
        <row r="135">
          <cell r="A135">
            <v>128</v>
          </cell>
          <cell r="B135" t="str">
            <v>9998801658</v>
          </cell>
          <cell r="C135" t="str">
            <v>3-17-06-21-016-128-9</v>
          </cell>
          <cell r="D135" t="str">
            <v>Aisir darja</v>
          </cell>
          <cell r="E135" t="str">
            <v>IPS</v>
          </cell>
          <cell r="F135" t="str">
            <v>Sosiologi</v>
          </cell>
          <cell r="G135">
            <v>0</v>
          </cell>
          <cell r="H135">
            <v>0</v>
          </cell>
          <cell r="I135">
            <v>0</v>
          </cell>
          <cell r="J135">
            <v>0</v>
          </cell>
          <cell r="K135">
            <v>0</v>
          </cell>
          <cell r="L135" t="str">
            <v>Kurang</v>
          </cell>
          <cell r="M135" t="str">
            <v>Kurang</v>
          </cell>
          <cell r="N135" t="str">
            <v>Kurang</v>
          </cell>
          <cell r="O135" t="str">
            <v>Kurang</v>
          </cell>
          <cell r="P135">
            <v>83</v>
          </cell>
          <cell r="Q135">
            <v>80</v>
          </cell>
          <cell r="R135">
            <v>85.75</v>
          </cell>
          <cell r="S135">
            <v>81.25</v>
          </cell>
          <cell r="T135">
            <v>78</v>
          </cell>
          <cell r="U135">
            <v>88.25</v>
          </cell>
          <cell r="V135">
            <v>83.5</v>
          </cell>
          <cell r="W135">
            <v>80.25</v>
          </cell>
          <cell r="X135">
            <v>83.5</v>
          </cell>
          <cell r="Y135">
            <v>91.5</v>
          </cell>
          <cell r="Z135">
            <v>85</v>
          </cell>
          <cell r="AA135">
            <v>85.5</v>
          </cell>
          <cell r="AB135">
            <v>79.5</v>
          </cell>
          <cell r="AC135">
            <v>83.461538461538467</v>
          </cell>
          <cell r="AD135">
            <v>84</v>
          </cell>
          <cell r="AE135">
            <v>88</v>
          </cell>
          <cell r="AF135">
            <v>77</v>
          </cell>
          <cell r="AG135">
            <v>80</v>
          </cell>
          <cell r="AH135">
            <v>80</v>
          </cell>
          <cell r="AI135">
            <v>88</v>
          </cell>
          <cell r="AJ135">
            <v>88</v>
          </cell>
          <cell r="AK135">
            <v>78</v>
          </cell>
          <cell r="AL135">
            <v>88</v>
          </cell>
          <cell r="AM135">
            <v>94</v>
          </cell>
          <cell r="AN135">
            <v>81</v>
          </cell>
          <cell r="AO135">
            <v>87</v>
          </cell>
          <cell r="AP135">
            <v>85</v>
          </cell>
          <cell r="AQ135">
            <v>84.461538461538467</v>
          </cell>
        </row>
        <row r="136">
          <cell r="A136">
            <v>129</v>
          </cell>
          <cell r="B136" t="str">
            <v>9994942430</v>
          </cell>
          <cell r="C136" t="str">
            <v>3-17-06-21-016-129-8</v>
          </cell>
          <cell r="D136" t="str">
            <v>Akmal Saputra</v>
          </cell>
          <cell r="E136" t="str">
            <v>IPS</v>
          </cell>
          <cell r="F136" t="str">
            <v>Sosiologi</v>
          </cell>
          <cell r="G136">
            <v>0</v>
          </cell>
          <cell r="H136">
            <v>0</v>
          </cell>
          <cell r="I136">
            <v>0</v>
          </cell>
          <cell r="J136">
            <v>0</v>
          </cell>
          <cell r="K136">
            <v>0</v>
          </cell>
          <cell r="L136" t="str">
            <v>Kurang</v>
          </cell>
          <cell r="M136" t="str">
            <v>Kurang</v>
          </cell>
          <cell r="N136" t="str">
            <v>Kurang</v>
          </cell>
          <cell r="O136" t="str">
            <v>Kurang</v>
          </cell>
          <cell r="P136">
            <v>79.25</v>
          </cell>
          <cell r="Q136">
            <v>78.75</v>
          </cell>
          <cell r="R136">
            <v>83</v>
          </cell>
          <cell r="S136">
            <v>80.75</v>
          </cell>
          <cell r="T136">
            <v>77.25</v>
          </cell>
          <cell r="U136">
            <v>83.25</v>
          </cell>
          <cell r="V136">
            <v>80.5</v>
          </cell>
          <cell r="W136">
            <v>79</v>
          </cell>
          <cell r="X136">
            <v>80.25</v>
          </cell>
          <cell r="Y136">
            <v>92.5</v>
          </cell>
          <cell r="Z136">
            <v>85</v>
          </cell>
          <cell r="AA136">
            <v>84.5</v>
          </cell>
          <cell r="AB136">
            <v>78.25</v>
          </cell>
          <cell r="AC136">
            <v>81.711538461538467</v>
          </cell>
          <cell r="AD136">
            <v>80</v>
          </cell>
          <cell r="AE136">
            <v>84</v>
          </cell>
          <cell r="AF136">
            <v>76</v>
          </cell>
          <cell r="AG136">
            <v>80</v>
          </cell>
          <cell r="AH136">
            <v>80</v>
          </cell>
          <cell r="AI136">
            <v>88</v>
          </cell>
          <cell r="AJ136">
            <v>78</v>
          </cell>
          <cell r="AK136">
            <v>78</v>
          </cell>
          <cell r="AL136">
            <v>88</v>
          </cell>
          <cell r="AM136">
            <v>93</v>
          </cell>
          <cell r="AN136">
            <v>81</v>
          </cell>
          <cell r="AO136">
            <v>86</v>
          </cell>
          <cell r="AP136">
            <v>82</v>
          </cell>
          <cell r="AQ136">
            <v>82.615384615384613</v>
          </cell>
        </row>
        <row r="137">
          <cell r="A137">
            <v>130</v>
          </cell>
          <cell r="B137" t="str">
            <v>9990605863</v>
          </cell>
          <cell r="C137" t="str">
            <v>3-17-06-21-016-130-7</v>
          </cell>
          <cell r="D137" t="str">
            <v>Amar Darmawi</v>
          </cell>
          <cell r="E137" t="str">
            <v>IPS</v>
          </cell>
          <cell r="F137" t="str">
            <v>Sosiologi</v>
          </cell>
          <cell r="G137">
            <v>0</v>
          </cell>
          <cell r="H137">
            <v>0</v>
          </cell>
          <cell r="I137">
            <v>0</v>
          </cell>
          <cell r="J137">
            <v>0</v>
          </cell>
          <cell r="K137">
            <v>0</v>
          </cell>
          <cell r="L137" t="str">
            <v>Kurang</v>
          </cell>
          <cell r="M137" t="str">
            <v>Kurang</v>
          </cell>
          <cell r="N137" t="str">
            <v>Kurang</v>
          </cell>
          <cell r="O137" t="str">
            <v>Kurang</v>
          </cell>
          <cell r="P137">
            <v>80.75</v>
          </cell>
          <cell r="Q137">
            <v>79.75</v>
          </cell>
          <cell r="R137">
            <v>85.75</v>
          </cell>
          <cell r="S137">
            <v>81</v>
          </cell>
          <cell r="T137">
            <v>77.75</v>
          </cell>
          <cell r="U137">
            <v>85</v>
          </cell>
          <cell r="V137">
            <v>82.25</v>
          </cell>
          <cell r="W137">
            <v>81</v>
          </cell>
          <cell r="X137">
            <v>80.75</v>
          </cell>
          <cell r="Y137">
            <v>91.5</v>
          </cell>
          <cell r="Z137">
            <v>90.25</v>
          </cell>
          <cell r="AA137">
            <v>84.5</v>
          </cell>
          <cell r="AB137">
            <v>79</v>
          </cell>
          <cell r="AC137">
            <v>83.019230769230774</v>
          </cell>
          <cell r="AD137">
            <v>80</v>
          </cell>
          <cell r="AE137">
            <v>88</v>
          </cell>
          <cell r="AF137">
            <v>75</v>
          </cell>
          <cell r="AG137">
            <v>80</v>
          </cell>
          <cell r="AH137">
            <v>84</v>
          </cell>
          <cell r="AI137">
            <v>88</v>
          </cell>
          <cell r="AJ137">
            <v>90</v>
          </cell>
          <cell r="AK137">
            <v>82</v>
          </cell>
          <cell r="AL137">
            <v>88</v>
          </cell>
          <cell r="AM137">
            <v>94</v>
          </cell>
          <cell r="AN137">
            <v>81</v>
          </cell>
          <cell r="AO137">
            <v>87</v>
          </cell>
          <cell r="AP137">
            <v>85</v>
          </cell>
          <cell r="AQ137">
            <v>84.769230769230774</v>
          </cell>
        </row>
        <row r="138">
          <cell r="A138">
            <v>131</v>
          </cell>
          <cell r="B138" t="str">
            <v>9990606033</v>
          </cell>
          <cell r="C138" t="str">
            <v>3-17-06-21-016-131-6</v>
          </cell>
          <cell r="D138" t="str">
            <v>Arrahman Noval Renda</v>
          </cell>
          <cell r="E138" t="str">
            <v>IPS</v>
          </cell>
          <cell r="F138" t="str">
            <v>Sosiologi</v>
          </cell>
          <cell r="G138">
            <v>0</v>
          </cell>
          <cell r="H138">
            <v>0</v>
          </cell>
          <cell r="I138">
            <v>0</v>
          </cell>
          <cell r="J138">
            <v>0</v>
          </cell>
          <cell r="K138">
            <v>0</v>
          </cell>
          <cell r="L138" t="str">
            <v>Kurang</v>
          </cell>
          <cell r="M138" t="str">
            <v>Kurang</v>
          </cell>
          <cell r="N138" t="str">
            <v>Kurang</v>
          </cell>
          <cell r="O138" t="str">
            <v>Kurang</v>
          </cell>
          <cell r="P138">
            <v>80</v>
          </cell>
          <cell r="Q138">
            <v>79.5</v>
          </cell>
          <cell r="R138">
            <v>83.75</v>
          </cell>
          <cell r="S138">
            <v>82.75</v>
          </cell>
          <cell r="T138">
            <v>77.25</v>
          </cell>
          <cell r="U138">
            <v>82.5</v>
          </cell>
          <cell r="V138">
            <v>80.5</v>
          </cell>
          <cell r="W138">
            <v>80.25</v>
          </cell>
          <cell r="X138">
            <v>79.5</v>
          </cell>
          <cell r="Y138">
            <v>91</v>
          </cell>
          <cell r="Z138">
            <v>89.25</v>
          </cell>
          <cell r="AA138">
            <v>87</v>
          </cell>
          <cell r="AB138">
            <v>77.5</v>
          </cell>
          <cell r="AC138">
            <v>82.365384615384613</v>
          </cell>
          <cell r="AD138">
            <v>82</v>
          </cell>
          <cell r="AE138">
            <v>94</v>
          </cell>
          <cell r="AF138">
            <v>76</v>
          </cell>
          <cell r="AG138">
            <v>80</v>
          </cell>
          <cell r="AH138">
            <v>80</v>
          </cell>
          <cell r="AI138">
            <v>86</v>
          </cell>
          <cell r="AJ138">
            <v>88</v>
          </cell>
          <cell r="AK138">
            <v>82</v>
          </cell>
          <cell r="AL138">
            <v>86</v>
          </cell>
          <cell r="AM138">
            <v>92</v>
          </cell>
          <cell r="AN138">
            <v>85</v>
          </cell>
          <cell r="AO138">
            <v>84</v>
          </cell>
          <cell r="AP138">
            <v>80</v>
          </cell>
          <cell r="AQ138">
            <v>84.230769230769226</v>
          </cell>
        </row>
        <row r="139">
          <cell r="A139">
            <v>132</v>
          </cell>
          <cell r="B139" t="str">
            <v>9991425959</v>
          </cell>
          <cell r="C139" t="str">
            <v>3-17-06-21-016-132-5</v>
          </cell>
          <cell r="D139" t="str">
            <v>Azmia</v>
          </cell>
          <cell r="E139" t="str">
            <v>IPS</v>
          </cell>
          <cell r="F139" t="str">
            <v>Sosiologi</v>
          </cell>
          <cell r="G139">
            <v>0</v>
          </cell>
          <cell r="H139">
            <v>0</v>
          </cell>
          <cell r="I139">
            <v>0</v>
          </cell>
          <cell r="J139">
            <v>0</v>
          </cell>
          <cell r="K139">
            <v>0</v>
          </cell>
          <cell r="L139" t="str">
            <v>Kurang</v>
          </cell>
          <cell r="M139" t="str">
            <v>Kurang</v>
          </cell>
          <cell r="N139" t="str">
            <v>Kurang</v>
          </cell>
          <cell r="O139" t="str">
            <v>Kurang</v>
          </cell>
          <cell r="P139">
            <v>79.75</v>
          </cell>
          <cell r="Q139">
            <v>79.5</v>
          </cell>
          <cell r="R139">
            <v>85.5</v>
          </cell>
          <cell r="S139">
            <v>80.5</v>
          </cell>
          <cell r="T139">
            <v>77.25</v>
          </cell>
          <cell r="U139">
            <v>85.25</v>
          </cell>
          <cell r="V139">
            <v>82.25</v>
          </cell>
          <cell r="W139">
            <v>79.25</v>
          </cell>
          <cell r="X139">
            <v>81.25</v>
          </cell>
          <cell r="Y139">
            <v>91.5</v>
          </cell>
          <cell r="Z139">
            <v>90.25</v>
          </cell>
          <cell r="AA139">
            <v>84.5</v>
          </cell>
          <cell r="AB139">
            <v>78.5</v>
          </cell>
          <cell r="AC139">
            <v>82.711538461538467</v>
          </cell>
          <cell r="AD139">
            <v>78</v>
          </cell>
          <cell r="AE139">
            <v>90</v>
          </cell>
          <cell r="AF139">
            <v>81</v>
          </cell>
          <cell r="AG139">
            <v>80</v>
          </cell>
          <cell r="AH139">
            <v>84</v>
          </cell>
          <cell r="AI139">
            <v>90</v>
          </cell>
          <cell r="AJ139">
            <v>88</v>
          </cell>
          <cell r="AK139">
            <v>84</v>
          </cell>
          <cell r="AL139">
            <v>92</v>
          </cell>
          <cell r="AM139">
            <v>94</v>
          </cell>
          <cell r="AN139">
            <v>81</v>
          </cell>
          <cell r="AO139">
            <v>86</v>
          </cell>
          <cell r="AP139">
            <v>85</v>
          </cell>
          <cell r="AQ139">
            <v>85.615384615384613</v>
          </cell>
        </row>
        <row r="140">
          <cell r="A140">
            <v>133</v>
          </cell>
          <cell r="B140" t="str">
            <v>9991425977</v>
          </cell>
          <cell r="C140" t="str">
            <v>3-17-06-21-016-133-4</v>
          </cell>
          <cell r="D140" t="str">
            <v>Diana</v>
          </cell>
          <cell r="E140" t="str">
            <v>IPS</v>
          </cell>
          <cell r="F140" t="str">
            <v>Sosiologi</v>
          </cell>
          <cell r="G140">
            <v>0</v>
          </cell>
          <cell r="H140">
            <v>0</v>
          </cell>
          <cell r="I140">
            <v>0</v>
          </cell>
          <cell r="J140">
            <v>0</v>
          </cell>
          <cell r="K140">
            <v>0</v>
          </cell>
          <cell r="L140" t="str">
            <v>Kurang</v>
          </cell>
          <cell r="M140" t="str">
            <v>Kurang</v>
          </cell>
          <cell r="N140" t="str">
            <v>Kurang</v>
          </cell>
          <cell r="O140" t="str">
            <v>Kurang</v>
          </cell>
          <cell r="P140">
            <v>80.75</v>
          </cell>
          <cell r="Q140">
            <v>79</v>
          </cell>
          <cell r="R140">
            <v>83.75</v>
          </cell>
          <cell r="S140">
            <v>81.75</v>
          </cell>
          <cell r="T140">
            <v>77.75</v>
          </cell>
          <cell r="U140">
            <v>85.25</v>
          </cell>
          <cell r="V140">
            <v>85</v>
          </cell>
          <cell r="W140">
            <v>80.5</v>
          </cell>
          <cell r="X140">
            <v>80.25</v>
          </cell>
          <cell r="Y140">
            <v>92.5</v>
          </cell>
          <cell r="Z140">
            <v>79.75</v>
          </cell>
          <cell r="AA140">
            <v>83.5</v>
          </cell>
          <cell r="AB140">
            <v>79</v>
          </cell>
          <cell r="AC140">
            <v>82.211538461538467</v>
          </cell>
          <cell r="AD140">
            <v>78</v>
          </cell>
          <cell r="AE140">
            <v>90</v>
          </cell>
          <cell r="AF140">
            <v>78</v>
          </cell>
          <cell r="AG140">
            <v>83</v>
          </cell>
          <cell r="AH140">
            <v>83</v>
          </cell>
          <cell r="AI140">
            <v>84</v>
          </cell>
          <cell r="AJ140">
            <v>86</v>
          </cell>
          <cell r="AK140">
            <v>82</v>
          </cell>
          <cell r="AL140">
            <v>88</v>
          </cell>
          <cell r="AM140">
            <v>92</v>
          </cell>
          <cell r="AN140">
            <v>81</v>
          </cell>
          <cell r="AO140">
            <v>86</v>
          </cell>
          <cell r="AP140">
            <v>85</v>
          </cell>
          <cell r="AQ140">
            <v>84.307692307692307</v>
          </cell>
        </row>
        <row r="141">
          <cell r="A141">
            <v>134</v>
          </cell>
          <cell r="B141" t="str">
            <v>9997120389</v>
          </cell>
          <cell r="C141" t="str">
            <v>3-17-06-21-016-134-3</v>
          </cell>
          <cell r="D141" t="str">
            <v>Fardani</v>
          </cell>
          <cell r="E141" t="str">
            <v>IPS</v>
          </cell>
          <cell r="F141" t="str">
            <v>Sosiologi</v>
          </cell>
          <cell r="G141">
            <v>0</v>
          </cell>
          <cell r="H141">
            <v>0</v>
          </cell>
          <cell r="I141">
            <v>0</v>
          </cell>
          <cell r="J141">
            <v>0</v>
          </cell>
          <cell r="K141">
            <v>0</v>
          </cell>
          <cell r="L141" t="str">
            <v>Kurang</v>
          </cell>
          <cell r="M141" t="str">
            <v>Kurang</v>
          </cell>
          <cell r="N141" t="str">
            <v>Kurang</v>
          </cell>
          <cell r="O141" t="str">
            <v>Kurang</v>
          </cell>
          <cell r="P141">
            <v>79.75</v>
          </cell>
          <cell r="Q141">
            <v>78.75</v>
          </cell>
          <cell r="R141">
            <v>82</v>
          </cell>
          <cell r="S141">
            <v>81.25</v>
          </cell>
          <cell r="T141">
            <v>79</v>
          </cell>
          <cell r="U141">
            <v>84.25</v>
          </cell>
          <cell r="V141">
            <v>81</v>
          </cell>
          <cell r="W141">
            <v>78.5</v>
          </cell>
          <cell r="X141">
            <v>80.75</v>
          </cell>
          <cell r="Y141">
            <v>92.5</v>
          </cell>
          <cell r="Z141">
            <v>83</v>
          </cell>
          <cell r="AA141">
            <v>83.5</v>
          </cell>
          <cell r="AB141">
            <v>78.75</v>
          </cell>
          <cell r="AC141">
            <v>81.769230769230774</v>
          </cell>
          <cell r="AD141">
            <v>82</v>
          </cell>
          <cell r="AE141">
            <v>88</v>
          </cell>
          <cell r="AF141">
            <v>78</v>
          </cell>
          <cell r="AG141">
            <v>81</v>
          </cell>
          <cell r="AH141">
            <v>80</v>
          </cell>
          <cell r="AI141">
            <v>86</v>
          </cell>
          <cell r="AJ141">
            <v>86</v>
          </cell>
          <cell r="AK141">
            <v>82</v>
          </cell>
          <cell r="AL141">
            <v>88</v>
          </cell>
          <cell r="AM141">
            <v>93</v>
          </cell>
          <cell r="AN141">
            <v>81</v>
          </cell>
          <cell r="AO141">
            <v>85</v>
          </cell>
          <cell r="AP141">
            <v>80</v>
          </cell>
          <cell r="AQ141">
            <v>83.84615384615384</v>
          </cell>
        </row>
        <row r="142">
          <cell r="A142">
            <v>135</v>
          </cell>
          <cell r="B142" t="str">
            <v>9990686587</v>
          </cell>
          <cell r="C142" t="str">
            <v>3-17-06-21-016-135-2</v>
          </cell>
          <cell r="D142" t="str">
            <v>Gusdi Rahman</v>
          </cell>
          <cell r="E142" t="str">
            <v>IPS</v>
          </cell>
          <cell r="F142" t="str">
            <v>Sosiologi</v>
          </cell>
          <cell r="G142">
            <v>0</v>
          </cell>
          <cell r="H142">
            <v>0</v>
          </cell>
          <cell r="I142">
            <v>0</v>
          </cell>
          <cell r="J142">
            <v>0</v>
          </cell>
          <cell r="K142">
            <v>0</v>
          </cell>
          <cell r="L142" t="str">
            <v>Kurang</v>
          </cell>
          <cell r="M142" t="str">
            <v>Kurang</v>
          </cell>
          <cell r="N142" t="str">
            <v>Kurang</v>
          </cell>
          <cell r="O142" t="str">
            <v>Kurang</v>
          </cell>
          <cell r="P142">
            <v>84</v>
          </cell>
          <cell r="Q142">
            <v>80.75</v>
          </cell>
          <cell r="R142">
            <v>84.25</v>
          </cell>
          <cell r="S142">
            <v>82.75</v>
          </cell>
          <cell r="T142">
            <v>82</v>
          </cell>
          <cell r="U142">
            <v>87.25</v>
          </cell>
          <cell r="V142">
            <v>83</v>
          </cell>
          <cell r="W142">
            <v>79.75</v>
          </cell>
          <cell r="X142">
            <v>84</v>
          </cell>
          <cell r="Y142">
            <v>93.5</v>
          </cell>
          <cell r="Z142">
            <v>85</v>
          </cell>
          <cell r="AA142">
            <v>84.5</v>
          </cell>
          <cell r="AB142">
            <v>79.25</v>
          </cell>
          <cell r="AC142">
            <v>83.84615384615384</v>
          </cell>
          <cell r="AD142">
            <v>80</v>
          </cell>
          <cell r="AE142">
            <v>88</v>
          </cell>
          <cell r="AF142">
            <v>82</v>
          </cell>
          <cell r="AG142">
            <v>81</v>
          </cell>
          <cell r="AH142">
            <v>86</v>
          </cell>
          <cell r="AI142">
            <v>90</v>
          </cell>
          <cell r="AJ142">
            <v>86</v>
          </cell>
          <cell r="AK142">
            <v>84</v>
          </cell>
          <cell r="AL142">
            <v>86</v>
          </cell>
          <cell r="AM142">
            <v>92</v>
          </cell>
          <cell r="AN142">
            <v>81</v>
          </cell>
          <cell r="AO142">
            <v>86</v>
          </cell>
          <cell r="AP142">
            <v>85</v>
          </cell>
          <cell r="AQ142">
            <v>85.15384615384616</v>
          </cell>
        </row>
        <row r="143">
          <cell r="A143">
            <v>136</v>
          </cell>
          <cell r="B143" t="str">
            <v>9990606022</v>
          </cell>
          <cell r="C143" t="str">
            <v>3-17-06-21-016-136-9</v>
          </cell>
          <cell r="D143" t="str">
            <v>Hisra Iza Mahendra</v>
          </cell>
          <cell r="E143" t="str">
            <v>IPS</v>
          </cell>
          <cell r="F143" t="str">
            <v>Sosiologi</v>
          </cell>
          <cell r="G143">
            <v>0</v>
          </cell>
          <cell r="H143">
            <v>0</v>
          </cell>
          <cell r="I143">
            <v>0</v>
          </cell>
          <cell r="J143">
            <v>0</v>
          </cell>
          <cell r="K143">
            <v>0</v>
          </cell>
          <cell r="L143" t="str">
            <v>Kurang</v>
          </cell>
          <cell r="M143" t="str">
            <v>Kurang</v>
          </cell>
          <cell r="N143" t="str">
            <v>Kurang</v>
          </cell>
          <cell r="O143" t="str">
            <v>Kurang</v>
          </cell>
          <cell r="P143">
            <v>79.25</v>
          </cell>
          <cell r="Q143">
            <v>78</v>
          </cell>
          <cell r="R143">
            <v>81</v>
          </cell>
          <cell r="S143">
            <v>80</v>
          </cell>
          <cell r="T143">
            <v>79.5</v>
          </cell>
          <cell r="U143">
            <v>79.5</v>
          </cell>
          <cell r="V143">
            <v>82</v>
          </cell>
          <cell r="W143">
            <v>77.25</v>
          </cell>
          <cell r="X143">
            <v>83.25</v>
          </cell>
          <cell r="Y143">
            <v>91.5</v>
          </cell>
          <cell r="Z143">
            <v>84</v>
          </cell>
          <cell r="AA143">
            <v>82.5</v>
          </cell>
          <cell r="AB143">
            <v>76.75</v>
          </cell>
          <cell r="AC143">
            <v>81.115384615384613</v>
          </cell>
          <cell r="AD143">
            <v>78</v>
          </cell>
          <cell r="AE143">
            <v>88</v>
          </cell>
          <cell r="AF143">
            <v>75</v>
          </cell>
          <cell r="AG143">
            <v>80</v>
          </cell>
          <cell r="AH143">
            <v>80</v>
          </cell>
          <cell r="AI143">
            <v>88</v>
          </cell>
          <cell r="AJ143">
            <v>88</v>
          </cell>
          <cell r="AK143">
            <v>82</v>
          </cell>
          <cell r="AL143">
            <v>86</v>
          </cell>
          <cell r="AM143">
            <v>94</v>
          </cell>
          <cell r="AN143">
            <v>81</v>
          </cell>
          <cell r="AO143">
            <v>84</v>
          </cell>
          <cell r="AP143">
            <v>80</v>
          </cell>
          <cell r="AQ143">
            <v>83.384615384615387</v>
          </cell>
        </row>
        <row r="144">
          <cell r="A144">
            <v>137</v>
          </cell>
          <cell r="B144" t="str">
            <v>0008561481</v>
          </cell>
          <cell r="C144" t="str">
            <v>3-17-06-21-016-137-8</v>
          </cell>
          <cell r="D144" t="str">
            <v>Maulid Riski</v>
          </cell>
          <cell r="E144" t="str">
            <v>IPS</v>
          </cell>
          <cell r="F144" t="str">
            <v>Sosiologi</v>
          </cell>
          <cell r="G144">
            <v>0</v>
          </cell>
          <cell r="H144">
            <v>0</v>
          </cell>
          <cell r="I144">
            <v>0</v>
          </cell>
          <cell r="J144">
            <v>0</v>
          </cell>
          <cell r="K144">
            <v>0</v>
          </cell>
          <cell r="L144" t="str">
            <v>Kurang</v>
          </cell>
          <cell r="M144" t="str">
            <v>Kurang</v>
          </cell>
          <cell r="N144" t="str">
            <v>Kurang</v>
          </cell>
          <cell r="O144" t="str">
            <v>Kurang</v>
          </cell>
          <cell r="P144">
            <v>90</v>
          </cell>
          <cell r="Q144">
            <v>80</v>
          </cell>
          <cell r="R144">
            <v>85.75</v>
          </cell>
          <cell r="S144">
            <v>83.5</v>
          </cell>
          <cell r="T144">
            <v>82.75</v>
          </cell>
          <cell r="U144">
            <v>84.75</v>
          </cell>
          <cell r="V144">
            <v>86</v>
          </cell>
          <cell r="W144">
            <v>84.25</v>
          </cell>
          <cell r="X144">
            <v>82.5</v>
          </cell>
          <cell r="Y144">
            <v>92.75</v>
          </cell>
          <cell r="Z144">
            <v>83</v>
          </cell>
          <cell r="AA144">
            <v>89.5</v>
          </cell>
          <cell r="AB144">
            <v>80.5</v>
          </cell>
          <cell r="AC144">
            <v>85.019230769230774</v>
          </cell>
          <cell r="AD144">
            <v>80</v>
          </cell>
          <cell r="AE144">
            <v>90</v>
          </cell>
          <cell r="AF144">
            <v>80</v>
          </cell>
          <cell r="AG144">
            <v>86</v>
          </cell>
          <cell r="AH144">
            <v>86</v>
          </cell>
          <cell r="AI144">
            <v>88</v>
          </cell>
          <cell r="AJ144">
            <v>86</v>
          </cell>
          <cell r="AK144">
            <v>84</v>
          </cell>
          <cell r="AL144">
            <v>88</v>
          </cell>
          <cell r="AM144">
            <v>93</v>
          </cell>
          <cell r="AN144">
            <v>81</v>
          </cell>
          <cell r="AO144">
            <v>92</v>
          </cell>
          <cell r="AP144">
            <v>85</v>
          </cell>
          <cell r="AQ144">
            <v>86.07692307692308</v>
          </cell>
        </row>
        <row r="145">
          <cell r="A145">
            <v>138</v>
          </cell>
          <cell r="B145" t="str">
            <v>9997351442</v>
          </cell>
          <cell r="C145" t="str">
            <v>3-17-06-21-016-138-7</v>
          </cell>
          <cell r="D145" t="str">
            <v>Mauzah</v>
          </cell>
          <cell r="E145" t="str">
            <v>IPS</v>
          </cell>
          <cell r="F145" t="str">
            <v>Sosiologi</v>
          </cell>
          <cell r="G145">
            <v>0</v>
          </cell>
          <cell r="H145">
            <v>0</v>
          </cell>
          <cell r="I145">
            <v>0</v>
          </cell>
          <cell r="J145">
            <v>0</v>
          </cell>
          <cell r="K145">
            <v>0</v>
          </cell>
          <cell r="L145" t="str">
            <v>Kurang</v>
          </cell>
          <cell r="M145" t="str">
            <v>Kurang</v>
          </cell>
          <cell r="N145" t="str">
            <v>Kurang</v>
          </cell>
          <cell r="O145" t="str">
            <v>Kurang</v>
          </cell>
          <cell r="P145">
            <v>81.25</v>
          </cell>
          <cell r="Q145">
            <v>79</v>
          </cell>
          <cell r="R145">
            <v>83.25</v>
          </cell>
          <cell r="S145">
            <v>83.25</v>
          </cell>
          <cell r="T145">
            <v>79.75</v>
          </cell>
          <cell r="U145">
            <v>86.25</v>
          </cell>
          <cell r="V145">
            <v>82.75</v>
          </cell>
          <cell r="W145">
            <v>78.5</v>
          </cell>
          <cell r="X145">
            <v>81.75</v>
          </cell>
          <cell r="Y145">
            <v>91.5</v>
          </cell>
          <cell r="Z145">
            <v>80</v>
          </cell>
          <cell r="AA145">
            <v>84</v>
          </cell>
          <cell r="AB145">
            <v>80</v>
          </cell>
          <cell r="AC145">
            <v>82.40384615384616</v>
          </cell>
          <cell r="AD145">
            <v>78</v>
          </cell>
          <cell r="AE145">
            <v>88</v>
          </cell>
          <cell r="AF145">
            <v>82</v>
          </cell>
          <cell r="AG145">
            <v>82</v>
          </cell>
          <cell r="AH145">
            <v>83</v>
          </cell>
          <cell r="AI145">
            <v>84</v>
          </cell>
          <cell r="AJ145">
            <v>86</v>
          </cell>
          <cell r="AK145">
            <v>82</v>
          </cell>
          <cell r="AL145">
            <v>86</v>
          </cell>
          <cell r="AM145">
            <v>93</v>
          </cell>
          <cell r="AN145">
            <v>81</v>
          </cell>
          <cell r="AO145">
            <v>86</v>
          </cell>
          <cell r="AP145">
            <v>85</v>
          </cell>
          <cell r="AQ145">
            <v>84.307692307692307</v>
          </cell>
        </row>
        <row r="146">
          <cell r="A146">
            <v>139</v>
          </cell>
          <cell r="B146" t="str">
            <v>9991483832</v>
          </cell>
          <cell r="C146" t="str">
            <v>3-17-06-21-016-139-6</v>
          </cell>
          <cell r="D146" t="str">
            <v>Nela Wirda</v>
          </cell>
          <cell r="E146" t="str">
            <v>IPS</v>
          </cell>
          <cell r="F146" t="str">
            <v>Sosiologi</v>
          </cell>
          <cell r="G146">
            <v>0</v>
          </cell>
          <cell r="H146">
            <v>0</v>
          </cell>
          <cell r="I146">
            <v>0</v>
          </cell>
          <cell r="J146">
            <v>0</v>
          </cell>
          <cell r="K146">
            <v>0</v>
          </cell>
          <cell r="L146" t="str">
            <v>Kurang</v>
          </cell>
          <cell r="M146" t="str">
            <v>Kurang</v>
          </cell>
          <cell r="N146" t="str">
            <v>Kurang</v>
          </cell>
          <cell r="O146" t="str">
            <v>Kurang</v>
          </cell>
          <cell r="P146">
            <v>81</v>
          </cell>
          <cell r="Q146">
            <v>79</v>
          </cell>
          <cell r="R146">
            <v>82.25</v>
          </cell>
          <cell r="S146">
            <v>81.75</v>
          </cell>
          <cell r="T146">
            <v>79</v>
          </cell>
          <cell r="U146">
            <v>82.25</v>
          </cell>
          <cell r="V146">
            <v>82.25</v>
          </cell>
          <cell r="W146">
            <v>79</v>
          </cell>
          <cell r="X146">
            <v>83.75</v>
          </cell>
          <cell r="Y146">
            <v>91.5</v>
          </cell>
          <cell r="Z146">
            <v>79.75</v>
          </cell>
          <cell r="AA146">
            <v>84.5</v>
          </cell>
          <cell r="AB146">
            <v>78</v>
          </cell>
          <cell r="AC146">
            <v>81.84615384615384</v>
          </cell>
          <cell r="AD146">
            <v>80</v>
          </cell>
          <cell r="AE146">
            <v>88</v>
          </cell>
          <cell r="AF146">
            <v>78</v>
          </cell>
          <cell r="AG146">
            <v>83</v>
          </cell>
          <cell r="AH146">
            <v>83</v>
          </cell>
          <cell r="AI146">
            <v>86</v>
          </cell>
          <cell r="AJ146">
            <v>92</v>
          </cell>
          <cell r="AK146">
            <v>84</v>
          </cell>
          <cell r="AL146">
            <v>90</v>
          </cell>
          <cell r="AM146">
            <v>96</v>
          </cell>
          <cell r="AN146">
            <v>81</v>
          </cell>
          <cell r="AO146">
            <v>86</v>
          </cell>
          <cell r="AP146">
            <v>82</v>
          </cell>
          <cell r="AQ146">
            <v>85.307692307692307</v>
          </cell>
        </row>
        <row r="147">
          <cell r="A147">
            <v>140</v>
          </cell>
          <cell r="B147" t="str">
            <v>9991425986</v>
          </cell>
          <cell r="C147" t="str">
            <v>3-17-06-21-016-140-5</v>
          </cell>
          <cell r="D147" t="str">
            <v>Nellis Mayanti</v>
          </cell>
          <cell r="E147" t="str">
            <v>IPS</v>
          </cell>
          <cell r="F147" t="str">
            <v>Sosiologi</v>
          </cell>
          <cell r="G147">
            <v>0</v>
          </cell>
          <cell r="H147">
            <v>0</v>
          </cell>
          <cell r="I147">
            <v>0</v>
          </cell>
          <cell r="J147">
            <v>0</v>
          </cell>
          <cell r="K147">
            <v>0</v>
          </cell>
          <cell r="L147" t="str">
            <v>Kurang</v>
          </cell>
          <cell r="M147" t="str">
            <v>Kurang</v>
          </cell>
          <cell r="N147" t="str">
            <v>Kurang</v>
          </cell>
          <cell r="O147" t="str">
            <v>Kurang</v>
          </cell>
          <cell r="P147">
            <v>84.75</v>
          </cell>
          <cell r="Q147">
            <v>79</v>
          </cell>
          <cell r="R147">
            <v>82.75</v>
          </cell>
          <cell r="S147">
            <v>81.75</v>
          </cell>
          <cell r="T147">
            <v>77.75</v>
          </cell>
          <cell r="U147">
            <v>86.75</v>
          </cell>
          <cell r="V147">
            <v>85.75</v>
          </cell>
          <cell r="W147">
            <v>80.75</v>
          </cell>
          <cell r="X147">
            <v>86.25</v>
          </cell>
          <cell r="Y147">
            <v>91.5</v>
          </cell>
          <cell r="Z147">
            <v>81</v>
          </cell>
          <cell r="AA147">
            <v>87</v>
          </cell>
          <cell r="AB147">
            <v>80</v>
          </cell>
          <cell r="AC147">
            <v>83.461538461538467</v>
          </cell>
          <cell r="AD147">
            <v>82</v>
          </cell>
          <cell r="AE147">
            <v>88</v>
          </cell>
          <cell r="AF147">
            <v>83</v>
          </cell>
          <cell r="AG147">
            <v>83</v>
          </cell>
          <cell r="AH147">
            <v>83</v>
          </cell>
          <cell r="AI147">
            <v>88</v>
          </cell>
          <cell r="AJ147">
            <v>88</v>
          </cell>
          <cell r="AK147">
            <v>84</v>
          </cell>
          <cell r="AL147">
            <v>90</v>
          </cell>
          <cell r="AM147">
            <v>92</v>
          </cell>
          <cell r="AN147">
            <v>81</v>
          </cell>
          <cell r="AO147">
            <v>89</v>
          </cell>
          <cell r="AP147">
            <v>83</v>
          </cell>
          <cell r="AQ147">
            <v>85.692307692307693</v>
          </cell>
        </row>
        <row r="148">
          <cell r="A148">
            <v>141</v>
          </cell>
          <cell r="B148" t="str">
            <v>9994722549</v>
          </cell>
          <cell r="C148" t="str">
            <v>3-17-06-21-016-141-4</v>
          </cell>
          <cell r="D148" t="str">
            <v>Nispurrahman</v>
          </cell>
          <cell r="E148" t="str">
            <v>IPS</v>
          </cell>
          <cell r="F148" t="str">
            <v>Sosiologi</v>
          </cell>
          <cell r="G148">
            <v>0</v>
          </cell>
          <cell r="H148">
            <v>0</v>
          </cell>
          <cell r="I148">
            <v>0</v>
          </cell>
          <cell r="J148">
            <v>0</v>
          </cell>
          <cell r="K148">
            <v>0</v>
          </cell>
          <cell r="L148" t="str">
            <v>Kurang</v>
          </cell>
          <cell r="M148" t="str">
            <v>Kurang</v>
          </cell>
          <cell r="N148" t="str">
            <v>Kurang</v>
          </cell>
          <cell r="O148" t="str">
            <v>Kurang</v>
          </cell>
          <cell r="P148">
            <v>79.25</v>
          </cell>
          <cell r="Q148">
            <v>79.25</v>
          </cell>
          <cell r="R148">
            <v>81.25</v>
          </cell>
          <cell r="S148">
            <v>81</v>
          </cell>
          <cell r="T148">
            <v>78.75</v>
          </cell>
          <cell r="U148">
            <v>80.75</v>
          </cell>
          <cell r="V148">
            <v>81.25</v>
          </cell>
          <cell r="W148">
            <v>80.75</v>
          </cell>
          <cell r="X148">
            <v>85.25</v>
          </cell>
          <cell r="Y148">
            <v>92.5</v>
          </cell>
          <cell r="Z148">
            <v>85</v>
          </cell>
          <cell r="AA148">
            <v>84.5</v>
          </cell>
          <cell r="AB148">
            <v>77.25</v>
          </cell>
          <cell r="AC148">
            <v>82.057692307692307</v>
          </cell>
          <cell r="AD148">
            <v>80</v>
          </cell>
          <cell r="AE148">
            <v>90</v>
          </cell>
          <cell r="AF148">
            <v>75</v>
          </cell>
          <cell r="AG148">
            <v>80</v>
          </cell>
          <cell r="AH148">
            <v>80</v>
          </cell>
          <cell r="AI148">
            <v>88</v>
          </cell>
          <cell r="AJ148">
            <v>86</v>
          </cell>
          <cell r="AK148">
            <v>86</v>
          </cell>
          <cell r="AL148">
            <v>90</v>
          </cell>
          <cell r="AM148">
            <v>96</v>
          </cell>
          <cell r="AN148">
            <v>81</v>
          </cell>
          <cell r="AO148">
            <v>84</v>
          </cell>
          <cell r="AP148">
            <v>80</v>
          </cell>
          <cell r="AQ148">
            <v>84.307692307692307</v>
          </cell>
        </row>
        <row r="149">
          <cell r="A149">
            <v>142</v>
          </cell>
          <cell r="B149" t="str">
            <v>9990700065</v>
          </cell>
          <cell r="C149" t="str">
            <v>3-17-06-21-016-142-3</v>
          </cell>
          <cell r="D149" t="str">
            <v>Rahmad Fauzan</v>
          </cell>
          <cell r="E149" t="str">
            <v>IPS</v>
          </cell>
          <cell r="F149" t="str">
            <v>Sosiologi</v>
          </cell>
          <cell r="G149">
            <v>0</v>
          </cell>
          <cell r="H149">
            <v>0</v>
          </cell>
          <cell r="I149">
            <v>0</v>
          </cell>
          <cell r="J149">
            <v>0</v>
          </cell>
          <cell r="K149">
            <v>0</v>
          </cell>
          <cell r="L149" t="str">
            <v>Kurang</v>
          </cell>
          <cell r="M149" t="str">
            <v>Kurang</v>
          </cell>
          <cell r="N149" t="str">
            <v>Kurang</v>
          </cell>
          <cell r="O149" t="str">
            <v>Kurang</v>
          </cell>
          <cell r="P149">
            <v>84.5</v>
          </cell>
          <cell r="Q149">
            <v>81.25</v>
          </cell>
          <cell r="R149">
            <v>81</v>
          </cell>
          <cell r="S149">
            <v>83.75</v>
          </cell>
          <cell r="T149">
            <v>77.5</v>
          </cell>
          <cell r="U149">
            <v>85.5</v>
          </cell>
          <cell r="V149">
            <v>87.75</v>
          </cell>
          <cell r="W149">
            <v>81</v>
          </cell>
          <cell r="X149">
            <v>85.75</v>
          </cell>
          <cell r="Y149">
            <v>92.5</v>
          </cell>
          <cell r="Z149">
            <v>87</v>
          </cell>
          <cell r="AA149">
            <v>87</v>
          </cell>
          <cell r="AB149">
            <v>79</v>
          </cell>
          <cell r="AC149">
            <v>84.115384615384613</v>
          </cell>
          <cell r="AD149">
            <v>80</v>
          </cell>
          <cell r="AE149">
            <v>90</v>
          </cell>
          <cell r="AF149">
            <v>80</v>
          </cell>
          <cell r="AG149">
            <v>84</v>
          </cell>
          <cell r="AH149">
            <v>81</v>
          </cell>
          <cell r="AI149">
            <v>86</v>
          </cell>
          <cell r="AJ149">
            <v>86</v>
          </cell>
          <cell r="AK149">
            <v>88</v>
          </cell>
          <cell r="AL149">
            <v>88</v>
          </cell>
          <cell r="AM149">
            <v>92</v>
          </cell>
          <cell r="AN149">
            <v>81</v>
          </cell>
          <cell r="AO149">
            <v>92</v>
          </cell>
          <cell r="AP149">
            <v>85</v>
          </cell>
          <cell r="AQ149">
            <v>85.615384615384613</v>
          </cell>
        </row>
        <row r="150">
          <cell r="A150">
            <v>143</v>
          </cell>
          <cell r="B150" t="str">
            <v>9989114371</v>
          </cell>
          <cell r="C150" t="str">
            <v>3-17-06-21-016-143-2</v>
          </cell>
          <cell r="D150" t="str">
            <v>Rahmat Nurlis</v>
          </cell>
          <cell r="E150" t="str">
            <v>IPS</v>
          </cell>
          <cell r="F150" t="str">
            <v>Sosiologi</v>
          </cell>
          <cell r="G150">
            <v>0</v>
          </cell>
          <cell r="H150">
            <v>0</v>
          </cell>
          <cell r="I150">
            <v>0</v>
          </cell>
          <cell r="J150">
            <v>0</v>
          </cell>
          <cell r="K150">
            <v>0</v>
          </cell>
          <cell r="L150" t="str">
            <v>Kurang</v>
          </cell>
          <cell r="M150" t="str">
            <v>Kurang</v>
          </cell>
          <cell r="N150" t="str">
            <v>Kurang</v>
          </cell>
          <cell r="O150" t="str">
            <v>Kurang</v>
          </cell>
          <cell r="P150">
            <v>82.5</v>
          </cell>
          <cell r="Q150">
            <v>79</v>
          </cell>
          <cell r="R150">
            <v>81</v>
          </cell>
          <cell r="S150">
            <v>83</v>
          </cell>
          <cell r="T150">
            <v>79</v>
          </cell>
          <cell r="U150">
            <v>86</v>
          </cell>
          <cell r="V150">
            <v>83.25</v>
          </cell>
          <cell r="W150">
            <v>82.75</v>
          </cell>
          <cell r="X150">
            <v>86</v>
          </cell>
          <cell r="Y150">
            <v>92.5</v>
          </cell>
          <cell r="Z150">
            <v>90</v>
          </cell>
          <cell r="AA150">
            <v>85</v>
          </cell>
          <cell r="AB150">
            <v>79.5</v>
          </cell>
          <cell r="AC150">
            <v>83.807692307692307</v>
          </cell>
          <cell r="AD150">
            <v>80</v>
          </cell>
          <cell r="AE150">
            <v>88</v>
          </cell>
          <cell r="AF150">
            <v>80</v>
          </cell>
          <cell r="AG150">
            <v>81</v>
          </cell>
          <cell r="AH150">
            <v>83</v>
          </cell>
          <cell r="AI150">
            <v>88</v>
          </cell>
          <cell r="AJ150">
            <v>86</v>
          </cell>
          <cell r="AK150">
            <v>84</v>
          </cell>
          <cell r="AL150">
            <v>88</v>
          </cell>
          <cell r="AM150">
            <v>94</v>
          </cell>
          <cell r="AN150">
            <v>81</v>
          </cell>
          <cell r="AO150">
            <v>87</v>
          </cell>
          <cell r="AP150">
            <v>85</v>
          </cell>
          <cell r="AQ150">
            <v>85</v>
          </cell>
        </row>
        <row r="151">
          <cell r="A151">
            <v>144</v>
          </cell>
          <cell r="B151" t="str">
            <v>9999844422</v>
          </cell>
          <cell r="C151" t="str">
            <v>3-17-06-21-016-144-9</v>
          </cell>
          <cell r="D151" t="str">
            <v>Taslia Tuna</v>
          </cell>
          <cell r="E151" t="str">
            <v>IPS</v>
          </cell>
          <cell r="F151" t="str">
            <v>Sosiologi</v>
          </cell>
          <cell r="G151">
            <v>0</v>
          </cell>
          <cell r="H151">
            <v>0</v>
          </cell>
          <cell r="I151">
            <v>0</v>
          </cell>
          <cell r="J151">
            <v>0</v>
          </cell>
          <cell r="K151">
            <v>0</v>
          </cell>
          <cell r="L151" t="str">
            <v>Kurang</v>
          </cell>
          <cell r="M151" t="str">
            <v>Kurang</v>
          </cell>
          <cell r="N151" t="str">
            <v>Kurang</v>
          </cell>
          <cell r="O151" t="str">
            <v>Kurang</v>
          </cell>
          <cell r="P151">
            <v>84.5</v>
          </cell>
          <cell r="Q151">
            <v>79.5</v>
          </cell>
          <cell r="R151">
            <v>84.75</v>
          </cell>
          <cell r="S151">
            <v>83.5</v>
          </cell>
          <cell r="T151">
            <v>79.25</v>
          </cell>
          <cell r="U151">
            <v>81</v>
          </cell>
          <cell r="V151">
            <v>85</v>
          </cell>
          <cell r="W151">
            <v>82.75</v>
          </cell>
          <cell r="X151">
            <v>84</v>
          </cell>
          <cell r="Y151">
            <v>93.5</v>
          </cell>
          <cell r="Z151">
            <v>84.75</v>
          </cell>
          <cell r="AA151">
            <v>84.5</v>
          </cell>
          <cell r="AB151">
            <v>80.5</v>
          </cell>
          <cell r="AC151">
            <v>83.65384615384616</v>
          </cell>
          <cell r="AD151">
            <v>78</v>
          </cell>
          <cell r="AE151">
            <v>90</v>
          </cell>
          <cell r="AF151">
            <v>83</v>
          </cell>
          <cell r="AG151">
            <v>82</v>
          </cell>
          <cell r="AH151">
            <v>83</v>
          </cell>
          <cell r="AI151">
            <v>88</v>
          </cell>
          <cell r="AJ151">
            <v>86</v>
          </cell>
          <cell r="AK151">
            <v>88</v>
          </cell>
          <cell r="AL151">
            <v>86</v>
          </cell>
          <cell r="AM151">
            <v>93</v>
          </cell>
          <cell r="AN151">
            <v>81</v>
          </cell>
          <cell r="AO151">
            <v>87</v>
          </cell>
          <cell r="AP151">
            <v>84</v>
          </cell>
          <cell r="AQ151">
            <v>85.307692307692307</v>
          </cell>
        </row>
        <row r="152">
          <cell r="A152">
            <v>145</v>
          </cell>
          <cell r="B152" t="str">
            <v>9991425966</v>
          </cell>
          <cell r="C152" t="str">
            <v>3-17-06-21-016-145-8</v>
          </cell>
          <cell r="D152" t="str">
            <v>Toni Remanda</v>
          </cell>
          <cell r="E152" t="str">
            <v>IPS</v>
          </cell>
          <cell r="F152" t="str">
            <v>Sosiologi</v>
          </cell>
          <cell r="G152">
            <v>0</v>
          </cell>
          <cell r="H152">
            <v>0</v>
          </cell>
          <cell r="I152">
            <v>0</v>
          </cell>
          <cell r="J152">
            <v>0</v>
          </cell>
          <cell r="K152">
            <v>0</v>
          </cell>
          <cell r="L152" t="str">
            <v>Kurang</v>
          </cell>
          <cell r="M152" t="str">
            <v>Kurang</v>
          </cell>
          <cell r="N152" t="str">
            <v>Kurang</v>
          </cell>
          <cell r="O152" t="str">
            <v>Kurang</v>
          </cell>
          <cell r="P152">
            <v>79.5</v>
          </cell>
          <cell r="Q152">
            <v>79.75</v>
          </cell>
          <cell r="R152">
            <v>81.5</v>
          </cell>
          <cell r="S152">
            <v>83</v>
          </cell>
          <cell r="T152">
            <v>79.25</v>
          </cell>
          <cell r="U152">
            <v>82.25</v>
          </cell>
          <cell r="V152">
            <v>82.5</v>
          </cell>
          <cell r="W152">
            <v>80</v>
          </cell>
          <cell r="X152">
            <v>83.25</v>
          </cell>
          <cell r="Y152">
            <v>93.5</v>
          </cell>
          <cell r="Z152">
            <v>90.25</v>
          </cell>
          <cell r="AA152">
            <v>85.5</v>
          </cell>
          <cell r="AB152">
            <v>78</v>
          </cell>
          <cell r="AC152">
            <v>82.942307692307693</v>
          </cell>
          <cell r="AD152">
            <v>80</v>
          </cell>
          <cell r="AE152">
            <v>86</v>
          </cell>
          <cell r="AF152">
            <v>78</v>
          </cell>
          <cell r="AG152">
            <v>81</v>
          </cell>
          <cell r="AH152">
            <v>80</v>
          </cell>
          <cell r="AI152">
            <v>90</v>
          </cell>
          <cell r="AJ152">
            <v>82</v>
          </cell>
          <cell r="AK152">
            <v>84</v>
          </cell>
          <cell r="AL152">
            <v>88</v>
          </cell>
          <cell r="AM152">
            <v>94</v>
          </cell>
          <cell r="AN152">
            <v>90</v>
          </cell>
          <cell r="AO152">
            <v>87</v>
          </cell>
          <cell r="AP152">
            <v>80</v>
          </cell>
          <cell r="AQ152">
            <v>84.615384615384613</v>
          </cell>
        </row>
        <row r="153">
          <cell r="A153">
            <v>146</v>
          </cell>
          <cell r="B153" t="str">
            <v>9970285245</v>
          </cell>
          <cell r="C153" t="str">
            <v>3-17-06-21-016-146-7</v>
          </cell>
          <cell r="D153" t="str">
            <v>YOPI RIZAL</v>
          </cell>
          <cell r="E153" t="str">
            <v>IPS</v>
          </cell>
          <cell r="F153" t="str">
            <v>Sosiologi</v>
          </cell>
          <cell r="G153">
            <v>0</v>
          </cell>
          <cell r="H153">
            <v>0</v>
          </cell>
          <cell r="I153">
            <v>0</v>
          </cell>
          <cell r="J153">
            <v>0</v>
          </cell>
          <cell r="K153">
            <v>0</v>
          </cell>
          <cell r="L153" t="str">
            <v>Kurang</v>
          </cell>
          <cell r="M153" t="str">
            <v>Kurang</v>
          </cell>
          <cell r="N153" t="str">
            <v>Kurang</v>
          </cell>
          <cell r="O153" t="str">
            <v>Kurang</v>
          </cell>
          <cell r="P153">
            <v>79.75</v>
          </cell>
          <cell r="Q153">
            <v>78</v>
          </cell>
          <cell r="R153">
            <v>80.5</v>
          </cell>
          <cell r="S153">
            <v>81</v>
          </cell>
          <cell r="T153">
            <v>76.75</v>
          </cell>
          <cell r="U153">
            <v>80.5</v>
          </cell>
          <cell r="V153">
            <v>82</v>
          </cell>
          <cell r="W153">
            <v>77.25</v>
          </cell>
          <cell r="X153">
            <v>78.75</v>
          </cell>
          <cell r="Y153">
            <v>91.5</v>
          </cell>
          <cell r="Z153">
            <v>83</v>
          </cell>
          <cell r="AA153">
            <v>84.5</v>
          </cell>
          <cell r="AB153">
            <v>77.25</v>
          </cell>
          <cell r="AC153">
            <v>80.82692307692308</v>
          </cell>
          <cell r="AD153">
            <v>78</v>
          </cell>
          <cell r="AE153">
            <v>84</v>
          </cell>
          <cell r="AF153">
            <v>76</v>
          </cell>
          <cell r="AG153">
            <v>80</v>
          </cell>
          <cell r="AH153">
            <v>80</v>
          </cell>
          <cell r="AI153">
            <v>88</v>
          </cell>
          <cell r="AJ153">
            <v>78</v>
          </cell>
          <cell r="AK153">
            <v>86</v>
          </cell>
          <cell r="AL153">
            <v>88</v>
          </cell>
          <cell r="AM153">
            <v>93</v>
          </cell>
          <cell r="AN153">
            <v>81</v>
          </cell>
          <cell r="AO153">
            <v>84</v>
          </cell>
          <cell r="AP153">
            <v>80</v>
          </cell>
          <cell r="AQ153">
            <v>82.769230769230774</v>
          </cell>
        </row>
        <row r="154">
          <cell r="A154">
            <v>147</v>
          </cell>
          <cell r="B154" t="str">
            <v>9991483836</v>
          </cell>
          <cell r="C154" t="str">
            <v>3-17-06-21-016-147-6</v>
          </cell>
          <cell r="D154" t="str">
            <v>Yulida</v>
          </cell>
          <cell r="E154" t="str">
            <v>IPS</v>
          </cell>
          <cell r="F154" t="str">
            <v>Sosiologi</v>
          </cell>
          <cell r="G154">
            <v>0</v>
          </cell>
          <cell r="H154">
            <v>0</v>
          </cell>
          <cell r="I154">
            <v>0</v>
          </cell>
          <cell r="J154">
            <v>0</v>
          </cell>
          <cell r="K154">
            <v>0</v>
          </cell>
          <cell r="L154" t="str">
            <v>Kurang</v>
          </cell>
          <cell r="M154" t="str">
            <v>Kurang</v>
          </cell>
          <cell r="N154" t="str">
            <v>Kurang</v>
          </cell>
          <cell r="O154" t="str">
            <v>Kurang</v>
          </cell>
          <cell r="P154">
            <v>82</v>
          </cell>
          <cell r="Q154">
            <v>79.25</v>
          </cell>
          <cell r="R154">
            <v>85.5</v>
          </cell>
          <cell r="S154">
            <v>82</v>
          </cell>
          <cell r="T154">
            <v>80.25</v>
          </cell>
          <cell r="U154">
            <v>88.75</v>
          </cell>
          <cell r="V154">
            <v>83.75</v>
          </cell>
          <cell r="W154">
            <v>78.5</v>
          </cell>
          <cell r="X154">
            <v>86.75</v>
          </cell>
          <cell r="Y154">
            <v>91.5</v>
          </cell>
          <cell r="Z154">
            <v>84.25</v>
          </cell>
          <cell r="AA154">
            <v>85</v>
          </cell>
          <cell r="AB154">
            <v>78</v>
          </cell>
          <cell r="AC154">
            <v>83.5</v>
          </cell>
          <cell r="AD154">
            <v>78</v>
          </cell>
          <cell r="AE154">
            <v>88</v>
          </cell>
          <cell r="AF154">
            <v>84</v>
          </cell>
          <cell r="AG154">
            <v>84</v>
          </cell>
          <cell r="AH154">
            <v>81</v>
          </cell>
          <cell r="AI154">
            <v>90</v>
          </cell>
          <cell r="AJ154">
            <v>88</v>
          </cell>
          <cell r="AK154">
            <v>88</v>
          </cell>
          <cell r="AL154">
            <v>88</v>
          </cell>
          <cell r="AM154">
            <v>96</v>
          </cell>
          <cell r="AN154">
            <v>81</v>
          </cell>
          <cell r="AO154">
            <v>87</v>
          </cell>
          <cell r="AP154">
            <v>82</v>
          </cell>
          <cell r="AQ154">
            <v>85.769230769230774</v>
          </cell>
        </row>
        <row r="155">
          <cell r="A155">
            <v>148</v>
          </cell>
          <cell r="B155" t="str">
            <v>9996584989</v>
          </cell>
          <cell r="C155" t="str">
            <v>3-17-06-21-016-148-5</v>
          </cell>
          <cell r="D155" t="str">
            <v>Zentri Septi Usma</v>
          </cell>
          <cell r="E155" t="str">
            <v>IPS</v>
          </cell>
          <cell r="F155" t="str">
            <v>Sosiologi</v>
          </cell>
          <cell r="G155">
            <v>0</v>
          </cell>
          <cell r="H155">
            <v>0</v>
          </cell>
          <cell r="I155">
            <v>0</v>
          </cell>
          <cell r="J155">
            <v>0</v>
          </cell>
          <cell r="K155">
            <v>0</v>
          </cell>
          <cell r="L155" t="str">
            <v>Kurang</v>
          </cell>
          <cell r="M155" t="str">
            <v>Kurang</v>
          </cell>
          <cell r="N155" t="str">
            <v>Kurang</v>
          </cell>
          <cell r="O155" t="str">
            <v>Kurang</v>
          </cell>
          <cell r="P155">
            <v>82</v>
          </cell>
          <cell r="Q155">
            <v>79.75</v>
          </cell>
          <cell r="R155">
            <v>83</v>
          </cell>
          <cell r="S155">
            <v>81.5</v>
          </cell>
          <cell r="T155">
            <v>78</v>
          </cell>
          <cell r="U155">
            <v>80.5</v>
          </cell>
          <cell r="V155">
            <v>82.75</v>
          </cell>
          <cell r="W155">
            <v>84.25</v>
          </cell>
          <cell r="X155">
            <v>84.25</v>
          </cell>
          <cell r="Y155">
            <v>92.5</v>
          </cell>
          <cell r="Z155">
            <v>81</v>
          </cell>
          <cell r="AA155">
            <v>83.5</v>
          </cell>
          <cell r="AB155">
            <v>78</v>
          </cell>
          <cell r="AC155">
            <v>82.384615384615387</v>
          </cell>
          <cell r="AD155">
            <v>80</v>
          </cell>
          <cell r="AE155">
            <v>84</v>
          </cell>
          <cell r="AF155">
            <v>81</v>
          </cell>
          <cell r="AG155">
            <v>84</v>
          </cell>
          <cell r="AH155">
            <v>84</v>
          </cell>
          <cell r="AI155">
            <v>82</v>
          </cell>
          <cell r="AJ155">
            <v>82</v>
          </cell>
          <cell r="AK155">
            <v>82</v>
          </cell>
          <cell r="AL155">
            <v>86</v>
          </cell>
          <cell r="AM155">
            <v>92</v>
          </cell>
          <cell r="AN155">
            <v>81</v>
          </cell>
          <cell r="AO155">
            <v>86</v>
          </cell>
          <cell r="AP155">
            <v>82</v>
          </cell>
          <cell r="AQ155">
            <v>83.538461538461533</v>
          </cell>
        </row>
        <row r="156">
          <cell r="A156">
            <v>149</v>
          </cell>
          <cell r="B156" t="str">
            <v>9991483820</v>
          </cell>
          <cell r="C156" t="str">
            <v>3-17-06-21-016-149-4</v>
          </cell>
          <cell r="D156" t="str">
            <v>Afrila</v>
          </cell>
          <cell r="E156" t="str">
            <v>IPS</v>
          </cell>
          <cell r="F156" t="str">
            <v>Geografi</v>
          </cell>
          <cell r="G156">
            <v>0</v>
          </cell>
          <cell r="H156">
            <v>0</v>
          </cell>
          <cell r="I156">
            <v>0</v>
          </cell>
          <cell r="J156">
            <v>0</v>
          </cell>
          <cell r="K156">
            <v>0</v>
          </cell>
          <cell r="L156" t="str">
            <v>Kurang</v>
          </cell>
          <cell r="M156" t="str">
            <v>Kurang</v>
          </cell>
          <cell r="N156" t="str">
            <v>Kurang</v>
          </cell>
          <cell r="O156" t="str">
            <v>Kurang</v>
          </cell>
          <cell r="P156">
            <v>81.75</v>
          </cell>
          <cell r="Q156">
            <v>80.25</v>
          </cell>
          <cell r="R156">
            <v>86</v>
          </cell>
          <cell r="S156">
            <v>83</v>
          </cell>
          <cell r="T156">
            <v>81.25</v>
          </cell>
          <cell r="U156">
            <v>83.25</v>
          </cell>
          <cell r="V156">
            <v>83.75</v>
          </cell>
          <cell r="W156">
            <v>80.25</v>
          </cell>
          <cell r="X156">
            <v>84.75</v>
          </cell>
          <cell r="Y156">
            <v>87.75</v>
          </cell>
          <cell r="Z156">
            <v>81.5</v>
          </cell>
          <cell r="AA156">
            <v>86</v>
          </cell>
          <cell r="AB156">
            <v>77.5</v>
          </cell>
          <cell r="AC156">
            <v>82.84615384615384</v>
          </cell>
          <cell r="AD156">
            <v>80</v>
          </cell>
          <cell r="AE156">
            <v>86</v>
          </cell>
          <cell r="AF156">
            <v>82</v>
          </cell>
          <cell r="AG156">
            <v>84</v>
          </cell>
          <cell r="AH156">
            <v>83</v>
          </cell>
          <cell r="AI156">
            <v>88</v>
          </cell>
          <cell r="AJ156">
            <v>84</v>
          </cell>
          <cell r="AK156">
            <v>84</v>
          </cell>
          <cell r="AL156">
            <v>88</v>
          </cell>
          <cell r="AM156">
            <v>93</v>
          </cell>
          <cell r="AN156">
            <v>81</v>
          </cell>
          <cell r="AO156">
            <v>88</v>
          </cell>
          <cell r="AP156">
            <v>83</v>
          </cell>
          <cell r="AQ156">
            <v>84.92307692307692</v>
          </cell>
        </row>
        <row r="157">
          <cell r="A157">
            <v>150</v>
          </cell>
          <cell r="B157" t="str">
            <v>9987720834</v>
          </cell>
          <cell r="C157" t="str">
            <v>3-17-06-21-016-150-3</v>
          </cell>
          <cell r="D157" t="str">
            <v>Bardiyanti</v>
          </cell>
          <cell r="E157" t="str">
            <v>IPS</v>
          </cell>
          <cell r="F157" t="str">
            <v>Geografi</v>
          </cell>
          <cell r="G157">
            <v>0</v>
          </cell>
          <cell r="H157">
            <v>0</v>
          </cell>
          <cell r="I157">
            <v>0</v>
          </cell>
          <cell r="J157">
            <v>0</v>
          </cell>
          <cell r="K157">
            <v>0</v>
          </cell>
          <cell r="L157" t="str">
            <v>Kurang</v>
          </cell>
          <cell r="M157" t="str">
            <v>Kurang</v>
          </cell>
          <cell r="N157" t="str">
            <v>Kurang</v>
          </cell>
          <cell r="O157" t="str">
            <v>Kurang</v>
          </cell>
          <cell r="P157">
            <v>93.5</v>
          </cell>
          <cell r="Q157">
            <v>83</v>
          </cell>
          <cell r="R157">
            <v>85.25</v>
          </cell>
          <cell r="S157">
            <v>93.25</v>
          </cell>
          <cell r="T157">
            <v>85</v>
          </cell>
          <cell r="U157">
            <v>90.5</v>
          </cell>
          <cell r="V157">
            <v>90.75</v>
          </cell>
          <cell r="W157">
            <v>83.25</v>
          </cell>
          <cell r="X157">
            <v>89.25</v>
          </cell>
          <cell r="Y157">
            <v>90.5</v>
          </cell>
          <cell r="Z157">
            <v>83.5</v>
          </cell>
          <cell r="AA157">
            <v>92.25</v>
          </cell>
          <cell r="AB157">
            <v>82.25</v>
          </cell>
          <cell r="AC157">
            <v>87.865384615384613</v>
          </cell>
          <cell r="AD157">
            <v>86</v>
          </cell>
          <cell r="AE157">
            <v>86</v>
          </cell>
          <cell r="AF157">
            <v>87</v>
          </cell>
          <cell r="AG157">
            <v>86</v>
          </cell>
          <cell r="AH157">
            <v>85</v>
          </cell>
          <cell r="AI157">
            <v>90</v>
          </cell>
          <cell r="AJ157">
            <v>94</v>
          </cell>
          <cell r="AK157">
            <v>90</v>
          </cell>
          <cell r="AL157">
            <v>92</v>
          </cell>
          <cell r="AM157">
            <v>95</v>
          </cell>
          <cell r="AN157">
            <v>81</v>
          </cell>
          <cell r="AO157">
            <v>95</v>
          </cell>
          <cell r="AP157">
            <v>87</v>
          </cell>
          <cell r="AQ157">
            <v>88.769230769230774</v>
          </cell>
        </row>
        <row r="158">
          <cell r="A158">
            <v>151</v>
          </cell>
          <cell r="B158" t="str">
            <v>9991483838</v>
          </cell>
          <cell r="C158" t="str">
            <v>3-17-06-21-016-151-2</v>
          </cell>
          <cell r="D158" t="str">
            <v>Butet Mayangsari</v>
          </cell>
          <cell r="E158" t="str">
            <v>IPS</v>
          </cell>
          <cell r="F158" t="str">
            <v>Geografi</v>
          </cell>
          <cell r="G158">
            <v>0</v>
          </cell>
          <cell r="H158">
            <v>0</v>
          </cell>
          <cell r="I158">
            <v>0</v>
          </cell>
          <cell r="J158">
            <v>0</v>
          </cell>
          <cell r="K158">
            <v>0</v>
          </cell>
          <cell r="L158" t="str">
            <v>Kurang</v>
          </cell>
          <cell r="M158" t="str">
            <v>Kurang</v>
          </cell>
          <cell r="N158" t="str">
            <v>Kurang</v>
          </cell>
          <cell r="O158" t="str">
            <v>Kurang</v>
          </cell>
          <cell r="P158">
            <v>83.75</v>
          </cell>
          <cell r="Q158">
            <v>79.5</v>
          </cell>
          <cell r="R158">
            <v>84.75</v>
          </cell>
          <cell r="S158">
            <v>84.25</v>
          </cell>
          <cell r="T158">
            <v>81.5</v>
          </cell>
          <cell r="U158">
            <v>81.25</v>
          </cell>
          <cell r="V158">
            <v>82.75</v>
          </cell>
          <cell r="W158">
            <v>79.5</v>
          </cell>
          <cell r="X158">
            <v>85.5</v>
          </cell>
          <cell r="Y158">
            <v>90.25</v>
          </cell>
          <cell r="Z158">
            <v>81.5</v>
          </cell>
          <cell r="AA158">
            <v>86.25</v>
          </cell>
          <cell r="AB158">
            <v>82</v>
          </cell>
          <cell r="AC158">
            <v>83.288461538461533</v>
          </cell>
          <cell r="AD158">
            <v>82</v>
          </cell>
          <cell r="AE158">
            <v>88</v>
          </cell>
          <cell r="AF158">
            <v>81</v>
          </cell>
          <cell r="AG158">
            <v>83</v>
          </cell>
          <cell r="AH158">
            <v>82</v>
          </cell>
          <cell r="AI158">
            <v>88</v>
          </cell>
          <cell r="AJ158">
            <v>94</v>
          </cell>
          <cell r="AK158">
            <v>88</v>
          </cell>
          <cell r="AL158">
            <v>92</v>
          </cell>
          <cell r="AM158">
            <v>94</v>
          </cell>
          <cell r="AN158">
            <v>81</v>
          </cell>
          <cell r="AO158">
            <v>89</v>
          </cell>
          <cell r="AP158">
            <v>87</v>
          </cell>
          <cell r="AQ158">
            <v>86.84615384615384</v>
          </cell>
        </row>
        <row r="159">
          <cell r="A159">
            <v>152</v>
          </cell>
          <cell r="B159" t="str">
            <v>9990605705</v>
          </cell>
          <cell r="C159" t="str">
            <v>3-17-06-21-016-152-9</v>
          </cell>
          <cell r="D159" t="str">
            <v>Irawati</v>
          </cell>
          <cell r="E159" t="str">
            <v>IPS</v>
          </cell>
          <cell r="F159" t="str">
            <v>Geografi</v>
          </cell>
          <cell r="G159">
            <v>0</v>
          </cell>
          <cell r="H159">
            <v>0</v>
          </cell>
          <cell r="I159">
            <v>0</v>
          </cell>
          <cell r="J159">
            <v>0</v>
          </cell>
          <cell r="K159">
            <v>0</v>
          </cell>
          <cell r="L159" t="str">
            <v>Kurang</v>
          </cell>
          <cell r="M159" t="str">
            <v>Kurang</v>
          </cell>
          <cell r="N159" t="str">
            <v>Kurang</v>
          </cell>
          <cell r="O159" t="str">
            <v>Kurang</v>
          </cell>
          <cell r="P159">
            <v>81</v>
          </cell>
          <cell r="Q159">
            <v>78.5</v>
          </cell>
          <cell r="R159">
            <v>82</v>
          </cell>
          <cell r="S159">
            <v>83.5</v>
          </cell>
          <cell r="T159">
            <v>80.25</v>
          </cell>
          <cell r="U159">
            <v>82.5</v>
          </cell>
          <cell r="V159">
            <v>81.25</v>
          </cell>
          <cell r="W159">
            <v>79.25</v>
          </cell>
          <cell r="X159">
            <v>83.25</v>
          </cell>
          <cell r="Y159">
            <v>90.75</v>
          </cell>
          <cell r="Z159">
            <v>81.5</v>
          </cell>
          <cell r="AA159">
            <v>86</v>
          </cell>
          <cell r="AB159">
            <v>78</v>
          </cell>
          <cell r="AC159">
            <v>82.134615384615387</v>
          </cell>
          <cell r="AD159">
            <v>82</v>
          </cell>
          <cell r="AE159">
            <v>86</v>
          </cell>
          <cell r="AF159">
            <v>78</v>
          </cell>
          <cell r="AG159">
            <v>83</v>
          </cell>
          <cell r="AH159">
            <v>82</v>
          </cell>
          <cell r="AI159">
            <v>90</v>
          </cell>
          <cell r="AJ159">
            <v>84</v>
          </cell>
          <cell r="AK159">
            <v>82</v>
          </cell>
          <cell r="AL159">
            <v>88</v>
          </cell>
          <cell r="AM159">
            <v>94</v>
          </cell>
          <cell r="AN159">
            <v>81</v>
          </cell>
          <cell r="AO159">
            <v>88</v>
          </cell>
          <cell r="AP159">
            <v>82</v>
          </cell>
          <cell r="AQ159">
            <v>84.615384615384613</v>
          </cell>
        </row>
        <row r="160">
          <cell r="A160">
            <v>153</v>
          </cell>
          <cell r="B160" t="str">
            <v>9987589981</v>
          </cell>
          <cell r="C160" t="str">
            <v>3-17-06-21-016-153-8</v>
          </cell>
          <cell r="D160" t="str">
            <v>Muspirah</v>
          </cell>
          <cell r="E160" t="str">
            <v>IPS</v>
          </cell>
          <cell r="F160" t="str">
            <v>Geografi</v>
          </cell>
          <cell r="G160">
            <v>0</v>
          </cell>
          <cell r="H160">
            <v>0</v>
          </cell>
          <cell r="I160">
            <v>0</v>
          </cell>
          <cell r="J160">
            <v>0</v>
          </cell>
          <cell r="K160">
            <v>0</v>
          </cell>
          <cell r="L160" t="str">
            <v>Kurang</v>
          </cell>
          <cell r="M160" t="str">
            <v>Kurang</v>
          </cell>
          <cell r="N160" t="str">
            <v>Kurang</v>
          </cell>
          <cell r="O160" t="str">
            <v>Kurang</v>
          </cell>
          <cell r="P160">
            <v>80.25</v>
          </cell>
          <cell r="Q160">
            <v>78.5</v>
          </cell>
          <cell r="R160">
            <v>83</v>
          </cell>
          <cell r="S160">
            <v>83.75</v>
          </cell>
          <cell r="T160">
            <v>83</v>
          </cell>
          <cell r="U160">
            <v>81.25</v>
          </cell>
          <cell r="V160">
            <v>84.5</v>
          </cell>
          <cell r="W160">
            <v>80.25</v>
          </cell>
          <cell r="X160">
            <v>86</v>
          </cell>
          <cell r="Y160">
            <v>90.5</v>
          </cell>
          <cell r="Z160">
            <v>82.5</v>
          </cell>
          <cell r="AA160">
            <v>87</v>
          </cell>
          <cell r="AB160">
            <v>80</v>
          </cell>
          <cell r="AC160">
            <v>83.115384615384613</v>
          </cell>
          <cell r="AD160">
            <v>80</v>
          </cell>
          <cell r="AE160">
            <v>86</v>
          </cell>
          <cell r="AF160">
            <v>81</v>
          </cell>
          <cell r="AG160">
            <v>84</v>
          </cell>
          <cell r="AH160">
            <v>83</v>
          </cell>
          <cell r="AI160">
            <v>86</v>
          </cell>
          <cell r="AJ160">
            <v>84</v>
          </cell>
          <cell r="AK160">
            <v>84</v>
          </cell>
          <cell r="AL160">
            <v>90</v>
          </cell>
          <cell r="AM160">
            <v>96</v>
          </cell>
          <cell r="AN160">
            <v>81</v>
          </cell>
          <cell r="AO160">
            <v>90</v>
          </cell>
          <cell r="AP160">
            <v>84</v>
          </cell>
          <cell r="AQ160">
            <v>85.307692307692307</v>
          </cell>
        </row>
        <row r="161">
          <cell r="A161">
            <v>154</v>
          </cell>
          <cell r="B161" t="str">
            <v>9991483671</v>
          </cell>
          <cell r="C161" t="str">
            <v>3-17-06-21-016-154-7</v>
          </cell>
          <cell r="D161" t="str">
            <v>Pitria Yanita</v>
          </cell>
          <cell r="E161" t="str">
            <v>IPS</v>
          </cell>
          <cell r="F161" t="str">
            <v>Geografi</v>
          </cell>
          <cell r="G161">
            <v>0</v>
          </cell>
          <cell r="H161">
            <v>0</v>
          </cell>
          <cell r="I161">
            <v>0</v>
          </cell>
          <cell r="J161">
            <v>0</v>
          </cell>
          <cell r="K161">
            <v>0</v>
          </cell>
          <cell r="L161" t="str">
            <v>Kurang</v>
          </cell>
          <cell r="M161" t="str">
            <v>Kurang</v>
          </cell>
          <cell r="N161" t="str">
            <v>Kurang</v>
          </cell>
          <cell r="O161" t="str">
            <v>Kurang</v>
          </cell>
          <cell r="P161">
            <v>84</v>
          </cell>
          <cell r="Q161">
            <v>78.75</v>
          </cell>
          <cell r="R161">
            <v>85.75</v>
          </cell>
          <cell r="S161">
            <v>83.75</v>
          </cell>
          <cell r="T161">
            <v>86.5</v>
          </cell>
          <cell r="U161">
            <v>84.75</v>
          </cell>
          <cell r="V161">
            <v>87.25</v>
          </cell>
          <cell r="W161">
            <v>82.25</v>
          </cell>
          <cell r="X161">
            <v>86</v>
          </cell>
          <cell r="Y161">
            <v>91.5</v>
          </cell>
          <cell r="Z161">
            <v>90.25</v>
          </cell>
          <cell r="AA161">
            <v>87</v>
          </cell>
          <cell r="AB161">
            <v>84.5</v>
          </cell>
          <cell r="AC161">
            <v>85.557692307692307</v>
          </cell>
          <cell r="AD161">
            <v>78</v>
          </cell>
          <cell r="AE161">
            <v>88</v>
          </cell>
          <cell r="AF161">
            <v>81</v>
          </cell>
          <cell r="AG161">
            <v>86</v>
          </cell>
          <cell r="AH161">
            <v>84</v>
          </cell>
          <cell r="AI161">
            <v>88</v>
          </cell>
          <cell r="AJ161">
            <v>84</v>
          </cell>
          <cell r="AK161">
            <v>86</v>
          </cell>
          <cell r="AL161">
            <v>92</v>
          </cell>
          <cell r="AM161">
            <v>95</v>
          </cell>
          <cell r="AN161">
            <v>82</v>
          </cell>
          <cell r="AO161">
            <v>90</v>
          </cell>
          <cell r="AP161">
            <v>87</v>
          </cell>
          <cell r="AQ161">
            <v>86.230769230769226</v>
          </cell>
        </row>
        <row r="162">
          <cell r="A162">
            <v>155</v>
          </cell>
          <cell r="B162" t="str">
            <v>9994011969</v>
          </cell>
          <cell r="C162" t="str">
            <v>3-17-06-21-016-155-6</v>
          </cell>
          <cell r="D162" t="str">
            <v>Sri Munanda</v>
          </cell>
          <cell r="E162" t="str">
            <v>IPS</v>
          </cell>
          <cell r="F162" t="str">
            <v>Geografi</v>
          </cell>
          <cell r="G162">
            <v>0</v>
          </cell>
          <cell r="H162">
            <v>0</v>
          </cell>
          <cell r="I162">
            <v>0</v>
          </cell>
          <cell r="J162">
            <v>0</v>
          </cell>
          <cell r="K162">
            <v>0</v>
          </cell>
          <cell r="L162" t="str">
            <v>Kurang</v>
          </cell>
          <cell r="M162" t="str">
            <v>Kurang</v>
          </cell>
          <cell r="N162" t="str">
            <v>Kurang</v>
          </cell>
          <cell r="O162" t="str">
            <v>Kurang</v>
          </cell>
          <cell r="P162">
            <v>80.5</v>
          </cell>
          <cell r="Q162">
            <v>79.25</v>
          </cell>
          <cell r="R162">
            <v>80.75</v>
          </cell>
          <cell r="S162">
            <v>81.5</v>
          </cell>
          <cell r="T162">
            <v>80.5</v>
          </cell>
          <cell r="U162">
            <v>82.75</v>
          </cell>
          <cell r="V162">
            <v>84.75</v>
          </cell>
          <cell r="W162">
            <v>81.25</v>
          </cell>
          <cell r="X162">
            <v>83</v>
          </cell>
          <cell r="Y162">
            <v>89</v>
          </cell>
          <cell r="Z162">
            <v>80.5</v>
          </cell>
          <cell r="AA162">
            <v>86.75</v>
          </cell>
          <cell r="AB162">
            <v>80</v>
          </cell>
          <cell r="AC162">
            <v>82.34615384615384</v>
          </cell>
          <cell r="AD162">
            <v>80</v>
          </cell>
          <cell r="AE162">
            <v>86</v>
          </cell>
          <cell r="AF162">
            <v>78</v>
          </cell>
          <cell r="AG162">
            <v>84</v>
          </cell>
          <cell r="AH162">
            <v>83</v>
          </cell>
          <cell r="AI162">
            <v>90</v>
          </cell>
          <cell r="AJ162">
            <v>86</v>
          </cell>
          <cell r="AK162">
            <v>84</v>
          </cell>
          <cell r="AL162">
            <v>92</v>
          </cell>
          <cell r="AM162">
            <v>94</v>
          </cell>
          <cell r="AN162">
            <v>82</v>
          </cell>
          <cell r="AO162">
            <v>89</v>
          </cell>
          <cell r="AP162">
            <v>85</v>
          </cell>
          <cell r="AQ162">
            <v>85.615384615384613</v>
          </cell>
        </row>
        <row r="163">
          <cell r="A163">
            <v>156</v>
          </cell>
          <cell r="B163" t="str">
            <v>9996660334</v>
          </cell>
          <cell r="C163" t="str">
            <v>3-17-06-21-016-156-5</v>
          </cell>
          <cell r="D163" t="str">
            <v>T. Candra Ahdika Husni</v>
          </cell>
          <cell r="E163" t="str">
            <v>IPS</v>
          </cell>
          <cell r="F163" t="str">
            <v>Geografi</v>
          </cell>
          <cell r="G163">
            <v>0</v>
          </cell>
          <cell r="H163">
            <v>0</v>
          </cell>
          <cell r="I163">
            <v>0</v>
          </cell>
          <cell r="J163">
            <v>0</v>
          </cell>
          <cell r="K163">
            <v>0</v>
          </cell>
          <cell r="L163" t="str">
            <v>Kurang</v>
          </cell>
          <cell r="M163" t="str">
            <v>Kurang</v>
          </cell>
          <cell r="N163" t="str">
            <v>Kurang</v>
          </cell>
          <cell r="O163" t="str">
            <v>Kurang</v>
          </cell>
          <cell r="P163">
            <v>86.25</v>
          </cell>
          <cell r="Q163">
            <v>80.25</v>
          </cell>
          <cell r="R163">
            <v>83.5</v>
          </cell>
          <cell r="S163">
            <v>82</v>
          </cell>
          <cell r="T163">
            <v>81.5</v>
          </cell>
          <cell r="U163">
            <v>86</v>
          </cell>
          <cell r="V163">
            <v>84.5</v>
          </cell>
          <cell r="W163">
            <v>81.25</v>
          </cell>
          <cell r="X163">
            <v>82.75</v>
          </cell>
          <cell r="Y163">
            <v>90.5</v>
          </cell>
          <cell r="Z163">
            <v>89</v>
          </cell>
          <cell r="AA163">
            <v>85.25</v>
          </cell>
          <cell r="AB163">
            <v>83</v>
          </cell>
          <cell r="AC163">
            <v>84.288461538461533</v>
          </cell>
          <cell r="AD163">
            <v>80</v>
          </cell>
          <cell r="AE163">
            <v>86</v>
          </cell>
          <cell r="AF163">
            <v>88</v>
          </cell>
          <cell r="AG163">
            <v>85</v>
          </cell>
          <cell r="AH163">
            <v>84</v>
          </cell>
          <cell r="AI163">
            <v>88</v>
          </cell>
          <cell r="AJ163">
            <v>90</v>
          </cell>
          <cell r="AK163">
            <v>86</v>
          </cell>
          <cell r="AL163">
            <v>88</v>
          </cell>
          <cell r="AM163">
            <v>95</v>
          </cell>
          <cell r="AN163">
            <v>81</v>
          </cell>
          <cell r="AO163">
            <v>87</v>
          </cell>
          <cell r="AP163">
            <v>87</v>
          </cell>
          <cell r="AQ163">
            <v>86.538461538461533</v>
          </cell>
        </row>
        <row r="164">
          <cell r="A164">
            <v>157</v>
          </cell>
          <cell r="B164" t="str">
            <v>9980920086</v>
          </cell>
          <cell r="C164" t="str">
            <v>3-17-06-21-016-157-4</v>
          </cell>
          <cell r="D164" t="str">
            <v>Yulinar</v>
          </cell>
          <cell r="E164" t="str">
            <v>IPS</v>
          </cell>
          <cell r="F164" t="str">
            <v>Geografi</v>
          </cell>
          <cell r="G164">
            <v>0</v>
          </cell>
          <cell r="H164">
            <v>0</v>
          </cell>
          <cell r="I164">
            <v>0</v>
          </cell>
          <cell r="J164">
            <v>0</v>
          </cell>
          <cell r="K164">
            <v>0</v>
          </cell>
          <cell r="L164" t="str">
            <v>Kurang</v>
          </cell>
          <cell r="M164" t="str">
            <v>Kurang</v>
          </cell>
          <cell r="N164" t="str">
            <v>Kurang</v>
          </cell>
          <cell r="O164" t="str">
            <v>Kurang</v>
          </cell>
          <cell r="P164">
            <v>79.75</v>
          </cell>
          <cell r="Q164">
            <v>78.75</v>
          </cell>
          <cell r="R164">
            <v>82.25</v>
          </cell>
          <cell r="S164">
            <v>81.5</v>
          </cell>
          <cell r="T164">
            <v>79.25</v>
          </cell>
          <cell r="U164">
            <v>81.25</v>
          </cell>
          <cell r="V164">
            <v>82.25</v>
          </cell>
          <cell r="W164">
            <v>80.75</v>
          </cell>
          <cell r="X164">
            <v>79.25</v>
          </cell>
          <cell r="Y164">
            <v>88.5</v>
          </cell>
          <cell r="Z164">
            <v>81.5</v>
          </cell>
          <cell r="AA164">
            <v>83.5</v>
          </cell>
          <cell r="AB164">
            <v>77.25</v>
          </cell>
          <cell r="AC164">
            <v>81.211538461538467</v>
          </cell>
          <cell r="AD164">
            <v>80</v>
          </cell>
          <cell r="AE164">
            <v>88</v>
          </cell>
          <cell r="AF164">
            <v>80</v>
          </cell>
          <cell r="AG164">
            <v>84</v>
          </cell>
          <cell r="AH164">
            <v>83</v>
          </cell>
          <cell r="AI164">
            <v>88</v>
          </cell>
          <cell r="AJ164">
            <v>86</v>
          </cell>
          <cell r="AK164">
            <v>84</v>
          </cell>
          <cell r="AL164">
            <v>90</v>
          </cell>
          <cell r="AM164">
            <v>96</v>
          </cell>
          <cell r="AN164">
            <v>82</v>
          </cell>
          <cell r="AO164">
            <v>85</v>
          </cell>
          <cell r="AP164">
            <v>80</v>
          </cell>
          <cell r="AQ164">
            <v>85.07692307692308</v>
          </cell>
        </row>
        <row r="165">
          <cell r="A165">
            <v>158</v>
          </cell>
          <cell r="B165" t="str">
            <v>9997028770</v>
          </cell>
          <cell r="C165" t="str">
            <v>3-17-06-21-016-158-3</v>
          </cell>
          <cell r="D165" t="str">
            <v>Feri Yanto</v>
          </cell>
          <cell r="E165" t="str">
            <v>IPS</v>
          </cell>
          <cell r="F165" t="str">
            <v>Geografi</v>
          </cell>
          <cell r="G165">
            <v>0</v>
          </cell>
          <cell r="H165">
            <v>0</v>
          </cell>
          <cell r="I165">
            <v>0</v>
          </cell>
          <cell r="J165">
            <v>0</v>
          </cell>
          <cell r="K165">
            <v>0</v>
          </cell>
          <cell r="L165" t="str">
            <v>Kurang</v>
          </cell>
          <cell r="M165" t="str">
            <v>Kurang</v>
          </cell>
          <cell r="N165" t="str">
            <v>Kurang</v>
          </cell>
          <cell r="O165" t="str">
            <v>Kurang</v>
          </cell>
          <cell r="P165">
            <v>83.25</v>
          </cell>
          <cell r="Q165">
            <v>79.75</v>
          </cell>
          <cell r="R165">
            <v>85.5</v>
          </cell>
          <cell r="S165">
            <v>81.5</v>
          </cell>
          <cell r="T165">
            <v>76.75</v>
          </cell>
          <cell r="U165">
            <v>86.25</v>
          </cell>
          <cell r="V165">
            <v>81.5</v>
          </cell>
          <cell r="W165">
            <v>78.5</v>
          </cell>
          <cell r="X165">
            <v>81.75</v>
          </cell>
          <cell r="Y165">
            <v>90.5</v>
          </cell>
          <cell r="Z165">
            <v>86</v>
          </cell>
          <cell r="AA165">
            <v>84.5</v>
          </cell>
          <cell r="AB165">
            <v>78.75</v>
          </cell>
          <cell r="AC165">
            <v>82.65384615384616</v>
          </cell>
          <cell r="AD165">
            <v>76</v>
          </cell>
          <cell r="AE165">
            <v>86</v>
          </cell>
          <cell r="AF165">
            <v>78</v>
          </cell>
          <cell r="AG165">
            <v>80</v>
          </cell>
          <cell r="AH165">
            <v>83</v>
          </cell>
          <cell r="AI165">
            <v>86</v>
          </cell>
          <cell r="AJ165">
            <v>80</v>
          </cell>
          <cell r="AK165">
            <v>82</v>
          </cell>
          <cell r="AL165">
            <v>88</v>
          </cell>
          <cell r="AM165">
            <v>96</v>
          </cell>
          <cell r="AN165">
            <v>81</v>
          </cell>
          <cell r="AO165">
            <v>86</v>
          </cell>
          <cell r="AP165">
            <v>80</v>
          </cell>
          <cell r="AQ165">
            <v>83.230769230769226</v>
          </cell>
        </row>
        <row r="166">
          <cell r="A166">
            <v>159</v>
          </cell>
          <cell r="B166" t="str">
            <v>0005489229</v>
          </cell>
          <cell r="C166" t="str">
            <v>3-17-06-21-016-159-2</v>
          </cell>
          <cell r="D166" t="str">
            <v>Hainur Marziah</v>
          </cell>
          <cell r="E166" t="str">
            <v>IPS</v>
          </cell>
          <cell r="F166" t="str">
            <v>Geografi</v>
          </cell>
          <cell r="G166">
            <v>0</v>
          </cell>
          <cell r="H166">
            <v>0</v>
          </cell>
          <cell r="I166">
            <v>0</v>
          </cell>
          <cell r="J166">
            <v>0</v>
          </cell>
          <cell r="K166">
            <v>0</v>
          </cell>
          <cell r="L166" t="str">
            <v>Kurang</v>
          </cell>
          <cell r="M166" t="str">
            <v>Kurang</v>
          </cell>
          <cell r="N166" t="str">
            <v>Kurang</v>
          </cell>
          <cell r="O166" t="str">
            <v>Kurang</v>
          </cell>
          <cell r="P166">
            <v>81.5</v>
          </cell>
          <cell r="Q166">
            <v>79</v>
          </cell>
          <cell r="R166">
            <v>84.25</v>
          </cell>
          <cell r="S166">
            <v>81.5</v>
          </cell>
          <cell r="T166">
            <v>80.75</v>
          </cell>
          <cell r="U166">
            <v>86.5</v>
          </cell>
          <cell r="V166">
            <v>83.5</v>
          </cell>
          <cell r="W166">
            <v>82.75</v>
          </cell>
          <cell r="X166">
            <v>85.5</v>
          </cell>
          <cell r="Y166">
            <v>90.75</v>
          </cell>
          <cell r="Z166">
            <v>80</v>
          </cell>
          <cell r="AA166">
            <v>82.25</v>
          </cell>
          <cell r="AB166">
            <v>77.5</v>
          </cell>
          <cell r="AC166">
            <v>82.75</v>
          </cell>
          <cell r="AD166">
            <v>82</v>
          </cell>
          <cell r="AE166">
            <v>88</v>
          </cell>
          <cell r="AF166">
            <v>82</v>
          </cell>
          <cell r="AG166">
            <v>82</v>
          </cell>
          <cell r="AH166">
            <v>82</v>
          </cell>
          <cell r="AI166">
            <v>88</v>
          </cell>
          <cell r="AJ166">
            <v>88</v>
          </cell>
          <cell r="AK166">
            <v>84</v>
          </cell>
          <cell r="AL166">
            <v>90</v>
          </cell>
          <cell r="AM166">
            <v>94</v>
          </cell>
          <cell r="AN166">
            <v>82</v>
          </cell>
          <cell r="AO166">
            <v>86</v>
          </cell>
          <cell r="AP166">
            <v>82</v>
          </cell>
          <cell r="AQ166">
            <v>85.384615384615387</v>
          </cell>
        </row>
        <row r="167">
          <cell r="A167">
            <v>160</v>
          </cell>
          <cell r="B167" t="str">
            <v>0008068984</v>
          </cell>
          <cell r="C167" t="str">
            <v>3-17-06-21-016-160-9</v>
          </cell>
          <cell r="D167" t="str">
            <v>Pitriyah</v>
          </cell>
          <cell r="E167" t="str">
            <v>IPS</v>
          </cell>
          <cell r="F167" t="str">
            <v>Geografi</v>
          </cell>
          <cell r="G167">
            <v>0</v>
          </cell>
          <cell r="H167">
            <v>0</v>
          </cell>
          <cell r="I167">
            <v>0</v>
          </cell>
          <cell r="J167">
            <v>0</v>
          </cell>
          <cell r="K167">
            <v>0</v>
          </cell>
          <cell r="L167" t="str">
            <v>Kurang</v>
          </cell>
          <cell r="M167" t="str">
            <v>Kurang</v>
          </cell>
          <cell r="N167" t="str">
            <v>Kurang</v>
          </cell>
          <cell r="O167" t="str">
            <v>Kurang</v>
          </cell>
          <cell r="P167">
            <v>84.5</v>
          </cell>
          <cell r="Q167">
            <v>79.5</v>
          </cell>
          <cell r="R167">
            <v>84.75</v>
          </cell>
          <cell r="S167">
            <v>83</v>
          </cell>
          <cell r="T167">
            <v>78</v>
          </cell>
          <cell r="U167">
            <v>87.25</v>
          </cell>
          <cell r="V167">
            <v>87</v>
          </cell>
          <cell r="W167">
            <v>85.25</v>
          </cell>
          <cell r="X167">
            <v>85.25</v>
          </cell>
          <cell r="Y167">
            <v>91.5</v>
          </cell>
          <cell r="Z167">
            <v>80</v>
          </cell>
          <cell r="AA167">
            <v>87</v>
          </cell>
          <cell r="AB167">
            <v>82</v>
          </cell>
          <cell r="AC167">
            <v>84.230769230769226</v>
          </cell>
          <cell r="AD167">
            <v>84</v>
          </cell>
          <cell r="AE167">
            <v>88</v>
          </cell>
          <cell r="AF167">
            <v>81</v>
          </cell>
          <cell r="AG167">
            <v>82</v>
          </cell>
          <cell r="AH167">
            <v>82</v>
          </cell>
          <cell r="AI167">
            <v>88</v>
          </cell>
          <cell r="AJ167">
            <v>90</v>
          </cell>
          <cell r="AK167">
            <v>82</v>
          </cell>
          <cell r="AL167">
            <v>90</v>
          </cell>
          <cell r="AM167">
            <v>94</v>
          </cell>
          <cell r="AN167">
            <v>86</v>
          </cell>
          <cell r="AO167">
            <v>89</v>
          </cell>
          <cell r="AP167">
            <v>85</v>
          </cell>
          <cell r="AQ167">
            <v>86.230769230769226</v>
          </cell>
        </row>
        <row r="168">
          <cell r="A168">
            <v>161</v>
          </cell>
          <cell r="B168">
            <v>0</v>
          </cell>
          <cell r="C168">
            <v>0</v>
          </cell>
          <cell r="D168">
            <v>0</v>
          </cell>
          <cell r="E168">
            <v>0</v>
          </cell>
          <cell r="F168">
            <v>0</v>
          </cell>
          <cell r="G168">
            <v>0</v>
          </cell>
          <cell r="H168">
            <v>0</v>
          </cell>
          <cell r="I168">
            <v>0</v>
          </cell>
          <cell r="J168">
            <v>0</v>
          </cell>
          <cell r="K168">
            <v>0</v>
          </cell>
          <cell r="L168" t="str">
            <v>Kurang</v>
          </cell>
          <cell r="M168" t="str">
            <v>Kurang</v>
          </cell>
          <cell r="N168" t="str">
            <v>Kurang</v>
          </cell>
          <cell r="O168" t="str">
            <v>Kurang</v>
          </cell>
          <cell r="P168" t="e">
            <v>#DIV/0!</v>
          </cell>
          <cell r="Q168" t="e">
            <v>#DIV/0!</v>
          </cell>
          <cell r="R168" t="e">
            <v>#DIV/0!</v>
          </cell>
          <cell r="S168" t="e">
            <v>#DIV/0!</v>
          </cell>
          <cell r="T168" t="e">
            <v>#DIV/0!</v>
          </cell>
          <cell r="U168" t="e">
            <v>#DIV/0!</v>
          </cell>
          <cell r="V168" t="e">
            <v>#DIV/0!</v>
          </cell>
          <cell r="W168" t="e">
            <v>#DIV/0!</v>
          </cell>
          <cell r="X168" t="e">
            <v>#DIV/0!</v>
          </cell>
          <cell r="Y168" t="e">
            <v>#DIV/0!</v>
          </cell>
          <cell r="Z168" t="e">
            <v>#DIV/0!</v>
          </cell>
          <cell r="AA168" t="e">
            <v>#DIV/0!</v>
          </cell>
          <cell r="AB168" t="e">
            <v>#DIV/0!</v>
          </cell>
          <cell r="AC168" t="e">
            <v>#DIV/0!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row>
        <row r="169">
          <cell r="A169">
            <v>162</v>
          </cell>
          <cell r="B169">
            <v>0</v>
          </cell>
          <cell r="C169">
            <v>0</v>
          </cell>
          <cell r="D169">
            <v>0</v>
          </cell>
          <cell r="E169">
            <v>0</v>
          </cell>
          <cell r="F169">
            <v>0</v>
          </cell>
          <cell r="G169">
            <v>0</v>
          </cell>
          <cell r="H169">
            <v>0</v>
          </cell>
          <cell r="I169">
            <v>0</v>
          </cell>
          <cell r="J169">
            <v>0</v>
          </cell>
          <cell r="K169">
            <v>0</v>
          </cell>
          <cell r="L169" t="str">
            <v>Kurang</v>
          </cell>
          <cell r="M169" t="str">
            <v>Kurang</v>
          </cell>
          <cell r="N169" t="str">
            <v>Kurang</v>
          </cell>
          <cell r="O169" t="str">
            <v>Kurang</v>
          </cell>
          <cell r="P169" t="e">
            <v>#DIV/0!</v>
          </cell>
          <cell r="Q169" t="e">
            <v>#DIV/0!</v>
          </cell>
          <cell r="R169" t="e">
            <v>#DIV/0!</v>
          </cell>
          <cell r="S169" t="e">
            <v>#DIV/0!</v>
          </cell>
          <cell r="T169" t="e">
            <v>#DIV/0!</v>
          </cell>
          <cell r="U169" t="e">
            <v>#DIV/0!</v>
          </cell>
          <cell r="V169" t="e">
            <v>#DIV/0!</v>
          </cell>
          <cell r="W169" t="e">
            <v>#DIV/0!</v>
          </cell>
          <cell r="X169" t="e">
            <v>#DIV/0!</v>
          </cell>
          <cell r="Y169" t="e">
            <v>#DIV/0!</v>
          </cell>
          <cell r="Z169" t="e">
            <v>#DIV/0!</v>
          </cell>
          <cell r="AA169" t="e">
            <v>#DIV/0!</v>
          </cell>
          <cell r="AB169" t="e">
            <v>#DIV/0!</v>
          </cell>
          <cell r="AC169" t="e">
            <v>#DIV/0!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row>
        <row r="170">
          <cell r="A170">
            <v>163</v>
          </cell>
          <cell r="B170">
            <v>0</v>
          </cell>
          <cell r="C170">
            <v>0</v>
          </cell>
          <cell r="D170">
            <v>0</v>
          </cell>
          <cell r="E170">
            <v>0</v>
          </cell>
          <cell r="F170">
            <v>0</v>
          </cell>
          <cell r="G170">
            <v>0</v>
          </cell>
          <cell r="H170">
            <v>0</v>
          </cell>
          <cell r="I170">
            <v>0</v>
          </cell>
          <cell r="J170">
            <v>0</v>
          </cell>
          <cell r="K170">
            <v>0</v>
          </cell>
          <cell r="L170" t="str">
            <v>Kurang</v>
          </cell>
          <cell r="M170" t="str">
            <v>Kurang</v>
          </cell>
          <cell r="N170" t="str">
            <v>Kurang</v>
          </cell>
          <cell r="O170" t="str">
            <v>Kurang</v>
          </cell>
          <cell r="P170" t="e">
            <v>#DIV/0!</v>
          </cell>
          <cell r="Q170" t="e">
            <v>#DIV/0!</v>
          </cell>
          <cell r="R170" t="e">
            <v>#DIV/0!</v>
          </cell>
          <cell r="S170" t="e">
            <v>#DIV/0!</v>
          </cell>
          <cell r="T170" t="e">
            <v>#DIV/0!</v>
          </cell>
          <cell r="U170" t="e">
            <v>#DIV/0!</v>
          </cell>
          <cell r="V170" t="e">
            <v>#DIV/0!</v>
          </cell>
          <cell r="W170" t="e">
            <v>#DIV/0!</v>
          </cell>
          <cell r="X170" t="e">
            <v>#DIV/0!</v>
          </cell>
          <cell r="Y170" t="e">
            <v>#DIV/0!</v>
          </cell>
          <cell r="Z170" t="e">
            <v>#DIV/0!</v>
          </cell>
          <cell r="AA170" t="e">
            <v>#DIV/0!</v>
          </cell>
          <cell r="AB170" t="e">
            <v>#DIV/0!</v>
          </cell>
          <cell r="AC170" t="e">
            <v>#DIV/0!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row>
        <row r="171">
          <cell r="A171">
            <v>164</v>
          </cell>
          <cell r="B171">
            <v>0</v>
          </cell>
          <cell r="C171">
            <v>0</v>
          </cell>
          <cell r="D171">
            <v>0</v>
          </cell>
          <cell r="E171">
            <v>0</v>
          </cell>
          <cell r="F171">
            <v>0</v>
          </cell>
          <cell r="G171">
            <v>0</v>
          </cell>
          <cell r="H171">
            <v>0</v>
          </cell>
          <cell r="I171">
            <v>0</v>
          </cell>
          <cell r="J171">
            <v>0</v>
          </cell>
          <cell r="K171">
            <v>0</v>
          </cell>
          <cell r="L171" t="str">
            <v>Kurang</v>
          </cell>
          <cell r="M171" t="str">
            <v>Kurang</v>
          </cell>
          <cell r="N171" t="str">
            <v>Kurang</v>
          </cell>
          <cell r="O171" t="str">
            <v>Kurang</v>
          </cell>
          <cell r="P171" t="e">
            <v>#DIV/0!</v>
          </cell>
          <cell r="Q171" t="e">
            <v>#DIV/0!</v>
          </cell>
          <cell r="R171" t="e">
            <v>#DIV/0!</v>
          </cell>
          <cell r="S171" t="e">
            <v>#DIV/0!</v>
          </cell>
          <cell r="T171" t="e">
            <v>#DIV/0!</v>
          </cell>
          <cell r="U171" t="e">
            <v>#DIV/0!</v>
          </cell>
          <cell r="V171" t="e">
            <v>#DIV/0!</v>
          </cell>
          <cell r="W171" t="e">
            <v>#DIV/0!</v>
          </cell>
          <cell r="X171" t="e">
            <v>#DIV/0!</v>
          </cell>
          <cell r="Y171" t="e">
            <v>#DIV/0!</v>
          </cell>
          <cell r="Z171" t="e">
            <v>#DIV/0!</v>
          </cell>
          <cell r="AA171" t="e">
            <v>#DIV/0!</v>
          </cell>
          <cell r="AB171" t="e">
            <v>#DIV/0!</v>
          </cell>
          <cell r="AC171" t="e">
            <v>#DIV/0!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row>
        <row r="172">
          <cell r="A172">
            <v>165</v>
          </cell>
          <cell r="B172">
            <v>0</v>
          </cell>
          <cell r="C172">
            <v>0</v>
          </cell>
          <cell r="D172">
            <v>0</v>
          </cell>
          <cell r="E172">
            <v>0</v>
          </cell>
          <cell r="F172">
            <v>0</v>
          </cell>
          <cell r="G172">
            <v>0</v>
          </cell>
          <cell r="H172">
            <v>0</v>
          </cell>
          <cell r="I172">
            <v>0</v>
          </cell>
          <cell r="J172">
            <v>0</v>
          </cell>
          <cell r="K172">
            <v>0</v>
          </cell>
          <cell r="L172" t="str">
            <v>Kurang</v>
          </cell>
          <cell r="M172" t="str">
            <v>Kurang</v>
          </cell>
          <cell r="N172" t="str">
            <v>Kurang</v>
          </cell>
          <cell r="O172" t="str">
            <v>Kurang</v>
          </cell>
          <cell r="P172" t="e">
            <v>#DIV/0!</v>
          </cell>
          <cell r="Q172" t="e">
            <v>#DIV/0!</v>
          </cell>
          <cell r="R172" t="e">
            <v>#DIV/0!</v>
          </cell>
          <cell r="S172" t="e">
            <v>#DIV/0!</v>
          </cell>
          <cell r="T172" t="e">
            <v>#DIV/0!</v>
          </cell>
          <cell r="U172" t="e">
            <v>#DIV/0!</v>
          </cell>
          <cell r="V172" t="e">
            <v>#DIV/0!</v>
          </cell>
          <cell r="W172" t="e">
            <v>#DIV/0!</v>
          </cell>
          <cell r="X172" t="e">
            <v>#DIV/0!</v>
          </cell>
          <cell r="Y172" t="e">
            <v>#DIV/0!</v>
          </cell>
          <cell r="Z172" t="e">
            <v>#DIV/0!</v>
          </cell>
          <cell r="AA172" t="e">
            <v>#DIV/0!</v>
          </cell>
          <cell r="AB172" t="e">
            <v>#DIV/0!</v>
          </cell>
          <cell r="AC172" t="e">
            <v>#DIV/0!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row>
        <row r="173">
          <cell r="A173">
            <v>166</v>
          </cell>
          <cell r="B173">
            <v>0</v>
          </cell>
          <cell r="C173">
            <v>0</v>
          </cell>
          <cell r="D173">
            <v>0</v>
          </cell>
          <cell r="E173">
            <v>0</v>
          </cell>
          <cell r="F173">
            <v>0</v>
          </cell>
          <cell r="G173">
            <v>0</v>
          </cell>
          <cell r="H173">
            <v>0</v>
          </cell>
          <cell r="I173">
            <v>0</v>
          </cell>
          <cell r="J173">
            <v>0</v>
          </cell>
          <cell r="K173">
            <v>0</v>
          </cell>
          <cell r="L173" t="str">
            <v>Kurang</v>
          </cell>
          <cell r="M173" t="str">
            <v>Kurang</v>
          </cell>
          <cell r="N173" t="str">
            <v>Kurang</v>
          </cell>
          <cell r="O173" t="str">
            <v>Kurang</v>
          </cell>
          <cell r="P173" t="e">
            <v>#DIV/0!</v>
          </cell>
          <cell r="Q173" t="e">
            <v>#DIV/0!</v>
          </cell>
          <cell r="R173" t="e">
            <v>#DIV/0!</v>
          </cell>
          <cell r="S173" t="e">
            <v>#DIV/0!</v>
          </cell>
          <cell r="T173" t="e">
            <v>#DIV/0!</v>
          </cell>
          <cell r="U173" t="e">
            <v>#DIV/0!</v>
          </cell>
          <cell r="V173" t="e">
            <v>#DIV/0!</v>
          </cell>
          <cell r="W173" t="e">
            <v>#DIV/0!</v>
          </cell>
          <cell r="X173" t="e">
            <v>#DIV/0!</v>
          </cell>
          <cell r="Y173" t="e">
            <v>#DIV/0!</v>
          </cell>
          <cell r="Z173" t="e">
            <v>#DIV/0!</v>
          </cell>
          <cell r="AA173" t="e">
            <v>#DIV/0!</v>
          </cell>
          <cell r="AB173" t="e">
            <v>#DIV/0!</v>
          </cell>
          <cell r="AC173" t="e">
            <v>#DIV/0!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row>
        <row r="174">
          <cell r="A174">
            <v>167</v>
          </cell>
          <cell r="B174">
            <v>0</v>
          </cell>
          <cell r="C174">
            <v>0</v>
          </cell>
          <cell r="D174">
            <v>0</v>
          </cell>
          <cell r="E174">
            <v>0</v>
          </cell>
          <cell r="F174">
            <v>0</v>
          </cell>
          <cell r="G174">
            <v>0</v>
          </cell>
          <cell r="H174">
            <v>0</v>
          </cell>
          <cell r="I174">
            <v>0</v>
          </cell>
          <cell r="J174">
            <v>0</v>
          </cell>
          <cell r="K174">
            <v>0</v>
          </cell>
          <cell r="L174" t="str">
            <v>Kurang</v>
          </cell>
          <cell r="M174" t="str">
            <v>Kurang</v>
          </cell>
          <cell r="N174" t="str">
            <v>Kurang</v>
          </cell>
          <cell r="O174" t="str">
            <v>Kurang</v>
          </cell>
          <cell r="P174" t="e">
            <v>#DIV/0!</v>
          </cell>
          <cell r="Q174" t="e">
            <v>#DIV/0!</v>
          </cell>
          <cell r="R174" t="e">
            <v>#DIV/0!</v>
          </cell>
          <cell r="S174" t="e">
            <v>#DIV/0!</v>
          </cell>
          <cell r="T174" t="e">
            <v>#DIV/0!</v>
          </cell>
          <cell r="U174" t="e">
            <v>#DIV/0!</v>
          </cell>
          <cell r="V174" t="e">
            <v>#DIV/0!</v>
          </cell>
          <cell r="W174" t="e">
            <v>#DIV/0!</v>
          </cell>
          <cell r="X174" t="e">
            <v>#DIV/0!</v>
          </cell>
          <cell r="Y174" t="e">
            <v>#DIV/0!</v>
          </cell>
          <cell r="Z174" t="e">
            <v>#DIV/0!</v>
          </cell>
          <cell r="AA174" t="e">
            <v>#DIV/0!</v>
          </cell>
          <cell r="AB174" t="e">
            <v>#DIV/0!</v>
          </cell>
          <cell r="AC174" t="e">
            <v>#DIV/0!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row>
        <row r="175">
          <cell r="A175">
            <v>168</v>
          </cell>
          <cell r="B175">
            <v>0</v>
          </cell>
          <cell r="C175">
            <v>0</v>
          </cell>
          <cell r="D175">
            <v>0</v>
          </cell>
          <cell r="E175">
            <v>0</v>
          </cell>
          <cell r="F175">
            <v>0</v>
          </cell>
          <cell r="G175">
            <v>0</v>
          </cell>
          <cell r="H175">
            <v>0</v>
          </cell>
          <cell r="I175">
            <v>0</v>
          </cell>
          <cell r="J175">
            <v>0</v>
          </cell>
          <cell r="K175">
            <v>0</v>
          </cell>
          <cell r="L175" t="str">
            <v>Kurang</v>
          </cell>
          <cell r="M175" t="str">
            <v>Kurang</v>
          </cell>
          <cell r="N175" t="str">
            <v>Kurang</v>
          </cell>
          <cell r="O175" t="str">
            <v>Kurang</v>
          </cell>
          <cell r="P175" t="e">
            <v>#DIV/0!</v>
          </cell>
          <cell r="Q175" t="e">
            <v>#DIV/0!</v>
          </cell>
          <cell r="R175" t="e">
            <v>#DIV/0!</v>
          </cell>
          <cell r="S175" t="e">
            <v>#DIV/0!</v>
          </cell>
          <cell r="T175" t="e">
            <v>#DIV/0!</v>
          </cell>
          <cell r="U175" t="e">
            <v>#DIV/0!</v>
          </cell>
          <cell r="V175" t="e">
            <v>#DIV/0!</v>
          </cell>
          <cell r="W175" t="e">
            <v>#DIV/0!</v>
          </cell>
          <cell r="X175" t="e">
            <v>#DIV/0!</v>
          </cell>
          <cell r="Y175" t="e">
            <v>#DIV/0!</v>
          </cell>
          <cell r="Z175" t="e">
            <v>#DIV/0!</v>
          </cell>
          <cell r="AA175" t="e">
            <v>#DIV/0!</v>
          </cell>
          <cell r="AB175" t="e">
            <v>#DIV/0!</v>
          </cell>
          <cell r="AC175" t="e">
            <v>#DIV/0!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row>
        <row r="176">
          <cell r="A176">
            <v>169</v>
          </cell>
          <cell r="B176">
            <v>0</v>
          </cell>
          <cell r="C176">
            <v>0</v>
          </cell>
          <cell r="D176">
            <v>0</v>
          </cell>
          <cell r="E176">
            <v>0</v>
          </cell>
          <cell r="F176">
            <v>0</v>
          </cell>
          <cell r="G176">
            <v>0</v>
          </cell>
          <cell r="H176">
            <v>0</v>
          </cell>
          <cell r="I176">
            <v>0</v>
          </cell>
          <cell r="J176">
            <v>0</v>
          </cell>
          <cell r="K176">
            <v>0</v>
          </cell>
          <cell r="L176" t="str">
            <v>Kurang</v>
          </cell>
          <cell r="M176" t="str">
            <v>Kurang</v>
          </cell>
          <cell r="N176" t="str">
            <v>Kurang</v>
          </cell>
          <cell r="O176" t="str">
            <v>Kurang</v>
          </cell>
          <cell r="P176" t="e">
            <v>#DIV/0!</v>
          </cell>
          <cell r="Q176" t="e">
            <v>#DIV/0!</v>
          </cell>
          <cell r="R176" t="e">
            <v>#DIV/0!</v>
          </cell>
          <cell r="S176" t="e">
            <v>#DIV/0!</v>
          </cell>
          <cell r="T176" t="e">
            <v>#DIV/0!</v>
          </cell>
          <cell r="U176" t="e">
            <v>#DIV/0!</v>
          </cell>
          <cell r="V176" t="e">
            <v>#DIV/0!</v>
          </cell>
          <cell r="W176" t="e">
            <v>#DIV/0!</v>
          </cell>
          <cell r="X176" t="e">
            <v>#DIV/0!</v>
          </cell>
          <cell r="Y176" t="e">
            <v>#DIV/0!</v>
          </cell>
          <cell r="Z176" t="e">
            <v>#DIV/0!</v>
          </cell>
          <cell r="AA176" t="e">
            <v>#DIV/0!</v>
          </cell>
          <cell r="AB176" t="e">
            <v>#DIV/0!</v>
          </cell>
          <cell r="AC176" t="e">
            <v>#DIV/0!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row>
        <row r="177">
          <cell r="A177">
            <v>170</v>
          </cell>
          <cell r="B177">
            <v>0</v>
          </cell>
          <cell r="C177">
            <v>0</v>
          </cell>
          <cell r="D177">
            <v>0</v>
          </cell>
          <cell r="E177">
            <v>0</v>
          </cell>
          <cell r="F177">
            <v>0</v>
          </cell>
          <cell r="G177">
            <v>0</v>
          </cell>
          <cell r="H177">
            <v>0</v>
          </cell>
          <cell r="I177">
            <v>0</v>
          </cell>
          <cell r="J177">
            <v>0</v>
          </cell>
          <cell r="K177">
            <v>0</v>
          </cell>
          <cell r="L177" t="str">
            <v>Kurang</v>
          </cell>
          <cell r="M177" t="str">
            <v>Kurang</v>
          </cell>
          <cell r="N177" t="str">
            <v>Kurang</v>
          </cell>
          <cell r="O177" t="str">
            <v>Kurang</v>
          </cell>
          <cell r="P177" t="e">
            <v>#DIV/0!</v>
          </cell>
          <cell r="Q177" t="e">
            <v>#DIV/0!</v>
          </cell>
          <cell r="R177" t="e">
            <v>#DIV/0!</v>
          </cell>
          <cell r="S177" t="e">
            <v>#DIV/0!</v>
          </cell>
          <cell r="T177" t="e">
            <v>#DIV/0!</v>
          </cell>
          <cell r="U177" t="e">
            <v>#DIV/0!</v>
          </cell>
          <cell r="V177" t="e">
            <v>#DIV/0!</v>
          </cell>
          <cell r="W177" t="e">
            <v>#DIV/0!</v>
          </cell>
          <cell r="X177" t="e">
            <v>#DIV/0!</v>
          </cell>
          <cell r="Y177" t="e">
            <v>#DIV/0!</v>
          </cell>
          <cell r="Z177" t="e">
            <v>#DIV/0!</v>
          </cell>
          <cell r="AA177" t="e">
            <v>#DIV/0!</v>
          </cell>
          <cell r="AB177" t="e">
            <v>#DIV/0!</v>
          </cell>
          <cell r="AC177" t="e">
            <v>#DIV/0!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row>
        <row r="178">
          <cell r="A178">
            <v>171</v>
          </cell>
          <cell r="B178">
            <v>0</v>
          </cell>
          <cell r="C178">
            <v>0</v>
          </cell>
          <cell r="D178">
            <v>0</v>
          </cell>
          <cell r="E178">
            <v>0</v>
          </cell>
          <cell r="F178">
            <v>0</v>
          </cell>
          <cell r="G178">
            <v>0</v>
          </cell>
          <cell r="H178">
            <v>0</v>
          </cell>
          <cell r="I178">
            <v>0</v>
          </cell>
          <cell r="J178">
            <v>0</v>
          </cell>
          <cell r="K178">
            <v>0</v>
          </cell>
          <cell r="L178" t="str">
            <v>Kurang</v>
          </cell>
          <cell r="M178" t="str">
            <v>Kurang</v>
          </cell>
          <cell r="N178" t="str">
            <v>Kurang</v>
          </cell>
          <cell r="O178" t="str">
            <v>Kurang</v>
          </cell>
          <cell r="P178" t="e">
            <v>#DIV/0!</v>
          </cell>
          <cell r="Q178" t="e">
            <v>#DIV/0!</v>
          </cell>
          <cell r="R178" t="e">
            <v>#DIV/0!</v>
          </cell>
          <cell r="S178" t="e">
            <v>#DIV/0!</v>
          </cell>
          <cell r="T178" t="e">
            <v>#DIV/0!</v>
          </cell>
          <cell r="U178" t="e">
            <v>#DIV/0!</v>
          </cell>
          <cell r="V178" t="e">
            <v>#DIV/0!</v>
          </cell>
          <cell r="W178" t="e">
            <v>#DIV/0!</v>
          </cell>
          <cell r="X178" t="e">
            <v>#DIV/0!</v>
          </cell>
          <cell r="Y178" t="e">
            <v>#DIV/0!</v>
          </cell>
          <cell r="Z178" t="e">
            <v>#DIV/0!</v>
          </cell>
          <cell r="AA178" t="e">
            <v>#DIV/0!</v>
          </cell>
          <cell r="AB178" t="e">
            <v>#DIV/0!</v>
          </cell>
          <cell r="AC178" t="e">
            <v>#DIV/0!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row>
        <row r="179">
          <cell r="A179">
            <v>172</v>
          </cell>
          <cell r="B179">
            <v>0</v>
          </cell>
          <cell r="C179">
            <v>0</v>
          </cell>
          <cell r="D179">
            <v>0</v>
          </cell>
          <cell r="E179">
            <v>0</v>
          </cell>
          <cell r="F179">
            <v>0</v>
          </cell>
          <cell r="G179">
            <v>0</v>
          </cell>
          <cell r="H179">
            <v>0</v>
          </cell>
          <cell r="I179">
            <v>0</v>
          </cell>
          <cell r="J179">
            <v>0</v>
          </cell>
          <cell r="K179">
            <v>0</v>
          </cell>
          <cell r="L179" t="str">
            <v>Kurang</v>
          </cell>
          <cell r="M179" t="str">
            <v>Kurang</v>
          </cell>
          <cell r="N179" t="str">
            <v>Kurang</v>
          </cell>
          <cell r="O179" t="str">
            <v>Kurang</v>
          </cell>
          <cell r="P179" t="e">
            <v>#DIV/0!</v>
          </cell>
          <cell r="Q179" t="e">
            <v>#DIV/0!</v>
          </cell>
          <cell r="R179" t="e">
            <v>#DIV/0!</v>
          </cell>
          <cell r="S179" t="e">
            <v>#DIV/0!</v>
          </cell>
          <cell r="T179" t="e">
            <v>#DIV/0!</v>
          </cell>
          <cell r="U179" t="e">
            <v>#DIV/0!</v>
          </cell>
          <cell r="V179" t="e">
            <v>#DIV/0!</v>
          </cell>
          <cell r="W179" t="e">
            <v>#DIV/0!</v>
          </cell>
          <cell r="X179" t="e">
            <v>#DIV/0!</v>
          </cell>
          <cell r="Y179" t="e">
            <v>#DIV/0!</v>
          </cell>
          <cell r="Z179" t="e">
            <v>#DIV/0!</v>
          </cell>
          <cell r="AA179" t="e">
            <v>#DIV/0!</v>
          </cell>
          <cell r="AB179" t="e">
            <v>#DIV/0!</v>
          </cell>
          <cell r="AC179" t="e">
            <v>#DIV/0!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row>
        <row r="180">
          <cell r="A180">
            <v>173</v>
          </cell>
          <cell r="B180">
            <v>0</v>
          </cell>
          <cell r="C180">
            <v>0</v>
          </cell>
          <cell r="D180">
            <v>0</v>
          </cell>
          <cell r="E180">
            <v>0</v>
          </cell>
          <cell r="F180">
            <v>0</v>
          </cell>
          <cell r="G180">
            <v>0</v>
          </cell>
          <cell r="H180">
            <v>0</v>
          </cell>
          <cell r="I180">
            <v>0</v>
          </cell>
          <cell r="J180">
            <v>0</v>
          </cell>
          <cell r="K180">
            <v>0</v>
          </cell>
          <cell r="L180" t="str">
            <v>Kurang</v>
          </cell>
          <cell r="M180" t="str">
            <v>Kurang</v>
          </cell>
          <cell r="N180" t="str">
            <v>Kurang</v>
          </cell>
          <cell r="O180" t="str">
            <v>Kurang</v>
          </cell>
          <cell r="P180" t="e">
            <v>#DIV/0!</v>
          </cell>
          <cell r="Q180" t="e">
            <v>#DIV/0!</v>
          </cell>
          <cell r="R180" t="e">
            <v>#DIV/0!</v>
          </cell>
          <cell r="S180" t="e">
            <v>#DIV/0!</v>
          </cell>
          <cell r="T180" t="e">
            <v>#DIV/0!</v>
          </cell>
          <cell r="U180" t="e">
            <v>#DIV/0!</v>
          </cell>
          <cell r="V180" t="e">
            <v>#DIV/0!</v>
          </cell>
          <cell r="W180" t="e">
            <v>#DIV/0!</v>
          </cell>
          <cell r="X180" t="e">
            <v>#DIV/0!</v>
          </cell>
          <cell r="Y180" t="e">
            <v>#DIV/0!</v>
          </cell>
          <cell r="Z180" t="e">
            <v>#DIV/0!</v>
          </cell>
          <cell r="AA180" t="e">
            <v>#DIV/0!</v>
          </cell>
          <cell r="AB180" t="e">
            <v>#DIV/0!</v>
          </cell>
          <cell r="AC180" t="e">
            <v>#DIV/0!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row>
        <row r="181">
          <cell r="A181">
            <v>174</v>
          </cell>
          <cell r="B181">
            <v>0</v>
          </cell>
          <cell r="C181">
            <v>0</v>
          </cell>
          <cell r="D181">
            <v>0</v>
          </cell>
          <cell r="E181">
            <v>0</v>
          </cell>
          <cell r="F181">
            <v>0</v>
          </cell>
          <cell r="G181">
            <v>0</v>
          </cell>
          <cell r="H181">
            <v>0</v>
          </cell>
          <cell r="I181">
            <v>0</v>
          </cell>
          <cell r="J181">
            <v>0</v>
          </cell>
          <cell r="K181">
            <v>0</v>
          </cell>
          <cell r="L181" t="str">
            <v>Kurang</v>
          </cell>
          <cell r="M181" t="str">
            <v>Kurang</v>
          </cell>
          <cell r="N181" t="str">
            <v>Kurang</v>
          </cell>
          <cell r="O181" t="str">
            <v>Kurang</v>
          </cell>
          <cell r="P181" t="e">
            <v>#DIV/0!</v>
          </cell>
          <cell r="Q181" t="e">
            <v>#DIV/0!</v>
          </cell>
          <cell r="R181" t="e">
            <v>#DIV/0!</v>
          </cell>
          <cell r="S181" t="e">
            <v>#DIV/0!</v>
          </cell>
          <cell r="T181" t="e">
            <v>#DIV/0!</v>
          </cell>
          <cell r="U181" t="e">
            <v>#DIV/0!</v>
          </cell>
          <cell r="V181" t="e">
            <v>#DIV/0!</v>
          </cell>
          <cell r="W181" t="e">
            <v>#DIV/0!</v>
          </cell>
          <cell r="X181" t="e">
            <v>#DIV/0!</v>
          </cell>
          <cell r="Y181" t="e">
            <v>#DIV/0!</v>
          </cell>
          <cell r="Z181" t="e">
            <v>#DIV/0!</v>
          </cell>
          <cell r="AA181" t="e">
            <v>#DIV/0!</v>
          </cell>
          <cell r="AB181" t="e">
            <v>#DIV/0!</v>
          </cell>
          <cell r="AC181" t="e">
            <v>#DIV/0!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row>
        <row r="182">
          <cell r="A182">
            <v>175</v>
          </cell>
          <cell r="B182">
            <v>0</v>
          </cell>
          <cell r="C182">
            <v>0</v>
          </cell>
          <cell r="D182">
            <v>0</v>
          </cell>
          <cell r="E182">
            <v>0</v>
          </cell>
          <cell r="F182">
            <v>0</v>
          </cell>
          <cell r="G182">
            <v>0</v>
          </cell>
          <cell r="H182">
            <v>0</v>
          </cell>
          <cell r="I182">
            <v>0</v>
          </cell>
          <cell r="J182">
            <v>0</v>
          </cell>
          <cell r="K182">
            <v>0</v>
          </cell>
          <cell r="L182" t="str">
            <v>Kurang</v>
          </cell>
          <cell r="M182" t="str">
            <v>Kurang</v>
          </cell>
          <cell r="N182" t="str">
            <v>Kurang</v>
          </cell>
          <cell r="O182" t="str">
            <v>Kurang</v>
          </cell>
          <cell r="P182" t="e">
            <v>#DIV/0!</v>
          </cell>
          <cell r="Q182" t="e">
            <v>#DIV/0!</v>
          </cell>
          <cell r="R182" t="e">
            <v>#DIV/0!</v>
          </cell>
          <cell r="S182" t="e">
            <v>#DIV/0!</v>
          </cell>
          <cell r="T182" t="e">
            <v>#DIV/0!</v>
          </cell>
          <cell r="U182" t="e">
            <v>#DIV/0!</v>
          </cell>
          <cell r="V182" t="e">
            <v>#DIV/0!</v>
          </cell>
          <cell r="W182" t="e">
            <v>#DIV/0!</v>
          </cell>
          <cell r="X182" t="e">
            <v>#DIV/0!</v>
          </cell>
          <cell r="Y182" t="e">
            <v>#DIV/0!</v>
          </cell>
          <cell r="Z182" t="e">
            <v>#DIV/0!</v>
          </cell>
          <cell r="AA182" t="e">
            <v>#DIV/0!</v>
          </cell>
          <cell r="AB182" t="e">
            <v>#DIV/0!</v>
          </cell>
          <cell r="AC182" t="e">
            <v>#DIV/0!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row>
        <row r="183">
          <cell r="A183">
            <v>176</v>
          </cell>
          <cell r="B183">
            <v>0</v>
          </cell>
          <cell r="C183">
            <v>0</v>
          </cell>
          <cell r="D183">
            <v>0</v>
          </cell>
          <cell r="E183">
            <v>0</v>
          </cell>
          <cell r="F183">
            <v>0</v>
          </cell>
          <cell r="G183">
            <v>0</v>
          </cell>
          <cell r="H183">
            <v>0</v>
          </cell>
          <cell r="I183">
            <v>0</v>
          </cell>
          <cell r="J183">
            <v>0</v>
          </cell>
          <cell r="K183">
            <v>0</v>
          </cell>
          <cell r="L183" t="str">
            <v>Kurang</v>
          </cell>
          <cell r="M183" t="str">
            <v>Kurang</v>
          </cell>
          <cell r="N183" t="str">
            <v>Kurang</v>
          </cell>
          <cell r="O183" t="str">
            <v>Kurang</v>
          </cell>
          <cell r="P183" t="e">
            <v>#DIV/0!</v>
          </cell>
          <cell r="Q183" t="e">
            <v>#DIV/0!</v>
          </cell>
          <cell r="R183" t="e">
            <v>#DIV/0!</v>
          </cell>
          <cell r="S183" t="e">
            <v>#DIV/0!</v>
          </cell>
          <cell r="T183" t="e">
            <v>#DIV/0!</v>
          </cell>
          <cell r="U183" t="e">
            <v>#DIV/0!</v>
          </cell>
          <cell r="V183" t="e">
            <v>#DIV/0!</v>
          </cell>
          <cell r="W183" t="e">
            <v>#DIV/0!</v>
          </cell>
          <cell r="X183" t="e">
            <v>#DIV/0!</v>
          </cell>
          <cell r="Y183" t="e">
            <v>#DIV/0!</v>
          </cell>
          <cell r="Z183" t="e">
            <v>#DIV/0!</v>
          </cell>
          <cell r="AA183" t="e">
            <v>#DIV/0!</v>
          </cell>
          <cell r="AB183" t="e">
            <v>#DIV/0!</v>
          </cell>
          <cell r="AC183" t="e">
            <v>#DIV/0!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row>
        <row r="184">
          <cell r="A184">
            <v>177</v>
          </cell>
          <cell r="B184">
            <v>0</v>
          </cell>
          <cell r="C184">
            <v>0</v>
          </cell>
          <cell r="D184">
            <v>0</v>
          </cell>
          <cell r="E184">
            <v>0</v>
          </cell>
          <cell r="F184">
            <v>0</v>
          </cell>
          <cell r="G184">
            <v>0</v>
          </cell>
          <cell r="H184">
            <v>0</v>
          </cell>
          <cell r="I184">
            <v>0</v>
          </cell>
          <cell r="J184">
            <v>0</v>
          </cell>
          <cell r="K184">
            <v>0</v>
          </cell>
          <cell r="L184" t="str">
            <v>Kurang</v>
          </cell>
          <cell r="M184" t="str">
            <v>Kurang</v>
          </cell>
          <cell r="N184" t="str">
            <v>Kurang</v>
          </cell>
          <cell r="O184" t="str">
            <v>Kurang</v>
          </cell>
          <cell r="P184" t="e">
            <v>#DIV/0!</v>
          </cell>
          <cell r="Q184" t="e">
            <v>#DIV/0!</v>
          </cell>
          <cell r="R184" t="e">
            <v>#DIV/0!</v>
          </cell>
          <cell r="S184" t="e">
            <v>#DIV/0!</v>
          </cell>
          <cell r="T184" t="e">
            <v>#DIV/0!</v>
          </cell>
          <cell r="U184" t="e">
            <v>#DIV/0!</v>
          </cell>
          <cell r="V184" t="e">
            <v>#DIV/0!</v>
          </cell>
          <cell r="W184" t="e">
            <v>#DIV/0!</v>
          </cell>
          <cell r="X184" t="e">
            <v>#DIV/0!</v>
          </cell>
          <cell r="Y184" t="e">
            <v>#DIV/0!</v>
          </cell>
          <cell r="Z184" t="e">
            <v>#DIV/0!</v>
          </cell>
          <cell r="AA184" t="e">
            <v>#DIV/0!</v>
          </cell>
          <cell r="AB184" t="e">
            <v>#DIV/0!</v>
          </cell>
          <cell r="AC184" t="e">
            <v>#DIV/0!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row>
        <row r="185">
          <cell r="A185">
            <v>178</v>
          </cell>
          <cell r="B185">
            <v>0</v>
          </cell>
          <cell r="C185">
            <v>0</v>
          </cell>
          <cell r="D185">
            <v>0</v>
          </cell>
          <cell r="E185">
            <v>0</v>
          </cell>
          <cell r="F185">
            <v>0</v>
          </cell>
          <cell r="G185">
            <v>0</v>
          </cell>
          <cell r="H185">
            <v>0</v>
          </cell>
          <cell r="I185">
            <v>0</v>
          </cell>
          <cell r="J185">
            <v>0</v>
          </cell>
          <cell r="K185">
            <v>0</v>
          </cell>
          <cell r="L185" t="str">
            <v>Kurang</v>
          </cell>
          <cell r="M185" t="str">
            <v>Kurang</v>
          </cell>
          <cell r="N185" t="str">
            <v>Kurang</v>
          </cell>
          <cell r="O185" t="str">
            <v>Kurang</v>
          </cell>
          <cell r="P185" t="e">
            <v>#DIV/0!</v>
          </cell>
          <cell r="Q185" t="e">
            <v>#DIV/0!</v>
          </cell>
          <cell r="R185" t="e">
            <v>#DIV/0!</v>
          </cell>
          <cell r="S185" t="e">
            <v>#DIV/0!</v>
          </cell>
          <cell r="T185" t="e">
            <v>#DIV/0!</v>
          </cell>
          <cell r="U185" t="e">
            <v>#DIV/0!</v>
          </cell>
          <cell r="V185" t="e">
            <v>#DIV/0!</v>
          </cell>
          <cell r="W185" t="e">
            <v>#DIV/0!</v>
          </cell>
          <cell r="X185" t="e">
            <v>#DIV/0!</v>
          </cell>
          <cell r="Y185" t="e">
            <v>#DIV/0!</v>
          </cell>
          <cell r="Z185" t="e">
            <v>#DIV/0!</v>
          </cell>
          <cell r="AA185" t="e">
            <v>#DIV/0!</v>
          </cell>
          <cell r="AB185" t="e">
            <v>#DIV/0!</v>
          </cell>
          <cell r="AC185" t="e">
            <v>#DIV/0!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row>
        <row r="186">
          <cell r="A186">
            <v>179</v>
          </cell>
          <cell r="B186">
            <v>0</v>
          </cell>
          <cell r="C186">
            <v>0</v>
          </cell>
          <cell r="D186">
            <v>0</v>
          </cell>
          <cell r="E186">
            <v>0</v>
          </cell>
          <cell r="F186">
            <v>0</v>
          </cell>
          <cell r="G186">
            <v>0</v>
          </cell>
          <cell r="H186">
            <v>0</v>
          </cell>
          <cell r="I186">
            <v>0</v>
          </cell>
          <cell r="J186">
            <v>0</v>
          </cell>
          <cell r="K186">
            <v>0</v>
          </cell>
          <cell r="L186" t="str">
            <v>Kurang</v>
          </cell>
          <cell r="M186" t="str">
            <v>Kurang</v>
          </cell>
          <cell r="N186" t="str">
            <v>Kurang</v>
          </cell>
          <cell r="O186" t="str">
            <v>Kurang</v>
          </cell>
          <cell r="P186" t="e">
            <v>#DIV/0!</v>
          </cell>
          <cell r="Q186" t="e">
            <v>#DIV/0!</v>
          </cell>
          <cell r="R186" t="e">
            <v>#DIV/0!</v>
          </cell>
          <cell r="S186" t="e">
            <v>#DIV/0!</v>
          </cell>
          <cell r="T186" t="e">
            <v>#DIV/0!</v>
          </cell>
          <cell r="U186" t="e">
            <v>#DIV/0!</v>
          </cell>
          <cell r="V186" t="e">
            <v>#DIV/0!</v>
          </cell>
          <cell r="W186" t="e">
            <v>#DIV/0!</v>
          </cell>
          <cell r="X186" t="e">
            <v>#DIV/0!</v>
          </cell>
          <cell r="Y186" t="e">
            <v>#DIV/0!</v>
          </cell>
          <cell r="Z186" t="e">
            <v>#DIV/0!</v>
          </cell>
          <cell r="AA186" t="e">
            <v>#DIV/0!</v>
          </cell>
          <cell r="AB186" t="e">
            <v>#DIV/0!</v>
          </cell>
          <cell r="AC186" t="e">
            <v>#DIV/0!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row>
        <row r="187">
          <cell r="A187">
            <v>180</v>
          </cell>
          <cell r="B187">
            <v>0</v>
          </cell>
          <cell r="C187">
            <v>0</v>
          </cell>
          <cell r="D187">
            <v>0</v>
          </cell>
          <cell r="E187">
            <v>0</v>
          </cell>
          <cell r="F187">
            <v>0</v>
          </cell>
          <cell r="G187">
            <v>0</v>
          </cell>
          <cell r="H187">
            <v>0</v>
          </cell>
          <cell r="I187">
            <v>0</v>
          </cell>
          <cell r="J187">
            <v>0</v>
          </cell>
          <cell r="K187">
            <v>0</v>
          </cell>
          <cell r="L187" t="str">
            <v>Kurang</v>
          </cell>
          <cell r="M187" t="str">
            <v>Kurang</v>
          </cell>
          <cell r="N187" t="str">
            <v>Kurang</v>
          </cell>
          <cell r="O187" t="str">
            <v>Kurang</v>
          </cell>
          <cell r="P187" t="e">
            <v>#DIV/0!</v>
          </cell>
          <cell r="Q187" t="e">
            <v>#DIV/0!</v>
          </cell>
          <cell r="R187" t="e">
            <v>#DIV/0!</v>
          </cell>
          <cell r="S187" t="e">
            <v>#DIV/0!</v>
          </cell>
          <cell r="T187" t="e">
            <v>#DIV/0!</v>
          </cell>
          <cell r="U187" t="e">
            <v>#DIV/0!</v>
          </cell>
          <cell r="V187" t="e">
            <v>#DIV/0!</v>
          </cell>
          <cell r="W187" t="e">
            <v>#DIV/0!</v>
          </cell>
          <cell r="X187" t="e">
            <v>#DIV/0!</v>
          </cell>
          <cell r="Y187" t="e">
            <v>#DIV/0!</v>
          </cell>
          <cell r="Z187" t="e">
            <v>#DIV/0!</v>
          </cell>
          <cell r="AA187" t="e">
            <v>#DIV/0!</v>
          </cell>
          <cell r="AB187" t="e">
            <v>#DIV/0!</v>
          </cell>
          <cell r="AC187" t="e">
            <v>#DIV/0!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row>
        <row r="188">
          <cell r="A188">
            <v>181</v>
          </cell>
          <cell r="B188">
            <v>0</v>
          </cell>
          <cell r="C188">
            <v>0</v>
          </cell>
          <cell r="D188">
            <v>0</v>
          </cell>
          <cell r="E188">
            <v>0</v>
          </cell>
          <cell r="F188">
            <v>0</v>
          </cell>
          <cell r="G188">
            <v>0</v>
          </cell>
          <cell r="H188">
            <v>0</v>
          </cell>
          <cell r="I188">
            <v>0</v>
          </cell>
          <cell r="J188">
            <v>0</v>
          </cell>
          <cell r="K188">
            <v>0</v>
          </cell>
          <cell r="L188" t="str">
            <v>Kurang</v>
          </cell>
          <cell r="M188" t="str">
            <v>Kurang</v>
          </cell>
          <cell r="N188" t="str">
            <v>Kurang</v>
          </cell>
          <cell r="O188" t="str">
            <v>Kurang</v>
          </cell>
          <cell r="P188" t="e">
            <v>#DIV/0!</v>
          </cell>
          <cell r="Q188" t="e">
            <v>#DIV/0!</v>
          </cell>
          <cell r="R188" t="e">
            <v>#DIV/0!</v>
          </cell>
          <cell r="S188" t="e">
            <v>#DIV/0!</v>
          </cell>
          <cell r="T188" t="e">
            <v>#DIV/0!</v>
          </cell>
          <cell r="U188" t="e">
            <v>#DIV/0!</v>
          </cell>
          <cell r="V188" t="e">
            <v>#DIV/0!</v>
          </cell>
          <cell r="W188" t="e">
            <v>#DIV/0!</v>
          </cell>
          <cell r="X188" t="e">
            <v>#DIV/0!</v>
          </cell>
          <cell r="Y188" t="e">
            <v>#DIV/0!</v>
          </cell>
          <cell r="Z188" t="e">
            <v>#DIV/0!</v>
          </cell>
          <cell r="AA188" t="e">
            <v>#DIV/0!</v>
          </cell>
          <cell r="AB188" t="e">
            <v>#DIV/0!</v>
          </cell>
          <cell r="AC188" t="e">
            <v>#DIV/0!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row>
        <row r="189">
          <cell r="A189">
            <v>182</v>
          </cell>
          <cell r="B189">
            <v>0</v>
          </cell>
          <cell r="C189">
            <v>0</v>
          </cell>
          <cell r="D189">
            <v>0</v>
          </cell>
          <cell r="E189">
            <v>0</v>
          </cell>
          <cell r="F189">
            <v>0</v>
          </cell>
          <cell r="G189">
            <v>0</v>
          </cell>
          <cell r="H189">
            <v>0</v>
          </cell>
          <cell r="I189">
            <v>0</v>
          </cell>
          <cell r="J189">
            <v>0</v>
          </cell>
          <cell r="K189">
            <v>0</v>
          </cell>
          <cell r="L189" t="str">
            <v>Kurang</v>
          </cell>
          <cell r="M189" t="str">
            <v>Kurang</v>
          </cell>
          <cell r="N189" t="str">
            <v>Kurang</v>
          </cell>
          <cell r="O189" t="str">
            <v>Kurang</v>
          </cell>
          <cell r="P189" t="e">
            <v>#DIV/0!</v>
          </cell>
          <cell r="Q189" t="e">
            <v>#DIV/0!</v>
          </cell>
          <cell r="R189" t="e">
            <v>#DIV/0!</v>
          </cell>
          <cell r="S189" t="e">
            <v>#DIV/0!</v>
          </cell>
          <cell r="T189" t="e">
            <v>#DIV/0!</v>
          </cell>
          <cell r="U189" t="e">
            <v>#DIV/0!</v>
          </cell>
          <cell r="V189" t="e">
            <v>#DIV/0!</v>
          </cell>
          <cell r="W189" t="e">
            <v>#DIV/0!</v>
          </cell>
          <cell r="X189" t="e">
            <v>#DIV/0!</v>
          </cell>
          <cell r="Y189" t="e">
            <v>#DIV/0!</v>
          </cell>
          <cell r="Z189" t="e">
            <v>#DIV/0!</v>
          </cell>
          <cell r="AA189" t="e">
            <v>#DIV/0!</v>
          </cell>
          <cell r="AB189" t="e">
            <v>#DIV/0!</v>
          </cell>
          <cell r="AC189" t="e">
            <v>#DIV/0!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row>
        <row r="190">
          <cell r="A190">
            <v>183</v>
          </cell>
          <cell r="B190">
            <v>0</v>
          </cell>
          <cell r="C190">
            <v>0</v>
          </cell>
          <cell r="D190">
            <v>0</v>
          </cell>
          <cell r="E190">
            <v>0</v>
          </cell>
          <cell r="F190">
            <v>0</v>
          </cell>
          <cell r="G190">
            <v>0</v>
          </cell>
          <cell r="H190">
            <v>0</v>
          </cell>
          <cell r="I190">
            <v>0</v>
          </cell>
          <cell r="J190">
            <v>0</v>
          </cell>
          <cell r="K190">
            <v>0</v>
          </cell>
          <cell r="L190" t="str">
            <v>Kurang</v>
          </cell>
          <cell r="M190" t="str">
            <v>Kurang</v>
          </cell>
          <cell r="N190" t="str">
            <v>Kurang</v>
          </cell>
          <cell r="O190" t="str">
            <v>Kurang</v>
          </cell>
          <cell r="P190" t="e">
            <v>#DIV/0!</v>
          </cell>
          <cell r="Q190" t="e">
            <v>#DIV/0!</v>
          </cell>
          <cell r="R190" t="e">
            <v>#DIV/0!</v>
          </cell>
          <cell r="S190" t="e">
            <v>#DIV/0!</v>
          </cell>
          <cell r="T190" t="e">
            <v>#DIV/0!</v>
          </cell>
          <cell r="U190" t="e">
            <v>#DIV/0!</v>
          </cell>
          <cell r="V190" t="e">
            <v>#DIV/0!</v>
          </cell>
          <cell r="W190" t="e">
            <v>#DIV/0!</v>
          </cell>
          <cell r="X190" t="e">
            <v>#DIV/0!</v>
          </cell>
          <cell r="Y190" t="e">
            <v>#DIV/0!</v>
          </cell>
          <cell r="Z190" t="e">
            <v>#DIV/0!</v>
          </cell>
          <cell r="AA190" t="e">
            <v>#DIV/0!</v>
          </cell>
          <cell r="AB190" t="e">
            <v>#DIV/0!</v>
          </cell>
          <cell r="AC190" t="e">
            <v>#DIV/0!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row>
        <row r="191">
          <cell r="A191">
            <v>184</v>
          </cell>
          <cell r="B191">
            <v>0</v>
          </cell>
          <cell r="C191">
            <v>0</v>
          </cell>
          <cell r="D191">
            <v>0</v>
          </cell>
          <cell r="E191">
            <v>0</v>
          </cell>
          <cell r="F191">
            <v>0</v>
          </cell>
          <cell r="G191">
            <v>0</v>
          </cell>
          <cell r="H191">
            <v>0</v>
          </cell>
          <cell r="I191">
            <v>0</v>
          </cell>
          <cell r="J191">
            <v>0</v>
          </cell>
          <cell r="K191">
            <v>0</v>
          </cell>
          <cell r="L191" t="str">
            <v>Kurang</v>
          </cell>
          <cell r="M191" t="str">
            <v>Kurang</v>
          </cell>
          <cell r="N191" t="str">
            <v>Kurang</v>
          </cell>
          <cell r="O191" t="str">
            <v>Kurang</v>
          </cell>
          <cell r="P191" t="e">
            <v>#DIV/0!</v>
          </cell>
          <cell r="Q191" t="e">
            <v>#DIV/0!</v>
          </cell>
          <cell r="R191" t="e">
            <v>#DIV/0!</v>
          </cell>
          <cell r="S191" t="e">
            <v>#DIV/0!</v>
          </cell>
          <cell r="T191" t="e">
            <v>#DIV/0!</v>
          </cell>
          <cell r="U191" t="e">
            <v>#DIV/0!</v>
          </cell>
          <cell r="V191" t="e">
            <v>#DIV/0!</v>
          </cell>
          <cell r="W191" t="e">
            <v>#DIV/0!</v>
          </cell>
          <cell r="X191" t="e">
            <v>#DIV/0!</v>
          </cell>
          <cell r="Y191" t="e">
            <v>#DIV/0!</v>
          </cell>
          <cell r="Z191" t="e">
            <v>#DIV/0!</v>
          </cell>
          <cell r="AA191" t="e">
            <v>#DIV/0!</v>
          </cell>
          <cell r="AB191" t="e">
            <v>#DIV/0!</v>
          </cell>
          <cell r="AC191" t="e">
            <v>#DIV/0!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row>
        <row r="192">
          <cell r="A192">
            <v>185</v>
          </cell>
          <cell r="B192">
            <v>0</v>
          </cell>
          <cell r="C192">
            <v>0</v>
          </cell>
          <cell r="D192">
            <v>0</v>
          </cell>
          <cell r="E192">
            <v>0</v>
          </cell>
          <cell r="F192">
            <v>0</v>
          </cell>
          <cell r="G192">
            <v>0</v>
          </cell>
          <cell r="H192">
            <v>0</v>
          </cell>
          <cell r="I192">
            <v>0</v>
          </cell>
          <cell r="J192">
            <v>0</v>
          </cell>
          <cell r="K192">
            <v>0</v>
          </cell>
          <cell r="L192" t="str">
            <v>Kurang</v>
          </cell>
          <cell r="M192" t="str">
            <v>Kurang</v>
          </cell>
          <cell r="N192" t="str">
            <v>Kurang</v>
          </cell>
          <cell r="O192" t="str">
            <v>Kurang</v>
          </cell>
          <cell r="P192" t="e">
            <v>#DIV/0!</v>
          </cell>
          <cell r="Q192" t="e">
            <v>#DIV/0!</v>
          </cell>
          <cell r="R192" t="e">
            <v>#DIV/0!</v>
          </cell>
          <cell r="S192" t="e">
            <v>#DIV/0!</v>
          </cell>
          <cell r="T192" t="e">
            <v>#DIV/0!</v>
          </cell>
          <cell r="U192" t="e">
            <v>#DIV/0!</v>
          </cell>
          <cell r="V192" t="e">
            <v>#DIV/0!</v>
          </cell>
          <cell r="W192" t="e">
            <v>#DIV/0!</v>
          </cell>
          <cell r="X192" t="e">
            <v>#DIV/0!</v>
          </cell>
          <cell r="Y192" t="e">
            <v>#DIV/0!</v>
          </cell>
          <cell r="Z192" t="e">
            <v>#DIV/0!</v>
          </cell>
          <cell r="AA192" t="e">
            <v>#DIV/0!</v>
          </cell>
          <cell r="AB192" t="e">
            <v>#DIV/0!</v>
          </cell>
          <cell r="AC192" t="e">
            <v>#DIV/0!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row>
        <row r="193">
          <cell r="A193">
            <v>186</v>
          </cell>
          <cell r="B193">
            <v>0</v>
          </cell>
          <cell r="C193">
            <v>0</v>
          </cell>
          <cell r="D193">
            <v>0</v>
          </cell>
          <cell r="E193">
            <v>0</v>
          </cell>
          <cell r="F193">
            <v>0</v>
          </cell>
          <cell r="G193">
            <v>0</v>
          </cell>
          <cell r="H193">
            <v>0</v>
          </cell>
          <cell r="I193">
            <v>0</v>
          </cell>
          <cell r="J193">
            <v>0</v>
          </cell>
          <cell r="K193">
            <v>0</v>
          </cell>
          <cell r="L193" t="str">
            <v>Kurang</v>
          </cell>
          <cell r="M193" t="str">
            <v>Kurang</v>
          </cell>
          <cell r="N193" t="str">
            <v>Kurang</v>
          </cell>
          <cell r="O193" t="str">
            <v>Kurang</v>
          </cell>
          <cell r="P193" t="e">
            <v>#DIV/0!</v>
          </cell>
          <cell r="Q193" t="e">
            <v>#DIV/0!</v>
          </cell>
          <cell r="R193" t="e">
            <v>#DIV/0!</v>
          </cell>
          <cell r="S193" t="e">
            <v>#DIV/0!</v>
          </cell>
          <cell r="T193" t="e">
            <v>#DIV/0!</v>
          </cell>
          <cell r="U193" t="e">
            <v>#DIV/0!</v>
          </cell>
          <cell r="V193" t="e">
            <v>#DIV/0!</v>
          </cell>
          <cell r="W193" t="e">
            <v>#DIV/0!</v>
          </cell>
          <cell r="X193" t="e">
            <v>#DIV/0!</v>
          </cell>
          <cell r="Y193" t="e">
            <v>#DIV/0!</v>
          </cell>
          <cell r="Z193" t="e">
            <v>#DIV/0!</v>
          </cell>
          <cell r="AA193" t="e">
            <v>#DIV/0!</v>
          </cell>
          <cell r="AB193" t="e">
            <v>#DIV/0!</v>
          </cell>
          <cell r="AC193" t="e">
            <v>#DIV/0!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row>
        <row r="194">
          <cell r="A194">
            <v>187</v>
          </cell>
          <cell r="B194">
            <v>0</v>
          </cell>
          <cell r="C194">
            <v>0</v>
          </cell>
          <cell r="D194">
            <v>0</v>
          </cell>
          <cell r="E194">
            <v>0</v>
          </cell>
          <cell r="F194">
            <v>0</v>
          </cell>
          <cell r="G194">
            <v>0</v>
          </cell>
          <cell r="H194">
            <v>0</v>
          </cell>
          <cell r="I194">
            <v>0</v>
          </cell>
          <cell r="J194">
            <v>0</v>
          </cell>
          <cell r="K194">
            <v>0</v>
          </cell>
          <cell r="L194" t="str">
            <v>Kurang</v>
          </cell>
          <cell r="M194" t="str">
            <v>Kurang</v>
          </cell>
          <cell r="N194" t="str">
            <v>Kurang</v>
          </cell>
          <cell r="O194" t="str">
            <v>Kurang</v>
          </cell>
          <cell r="P194" t="e">
            <v>#DIV/0!</v>
          </cell>
          <cell r="Q194" t="e">
            <v>#DIV/0!</v>
          </cell>
          <cell r="R194" t="e">
            <v>#DIV/0!</v>
          </cell>
          <cell r="S194" t="e">
            <v>#DIV/0!</v>
          </cell>
          <cell r="T194" t="e">
            <v>#DIV/0!</v>
          </cell>
          <cell r="U194" t="e">
            <v>#DIV/0!</v>
          </cell>
          <cell r="V194" t="e">
            <v>#DIV/0!</v>
          </cell>
          <cell r="W194" t="e">
            <v>#DIV/0!</v>
          </cell>
          <cell r="X194" t="e">
            <v>#DIV/0!</v>
          </cell>
          <cell r="Y194" t="e">
            <v>#DIV/0!</v>
          </cell>
          <cell r="Z194" t="e">
            <v>#DIV/0!</v>
          </cell>
          <cell r="AA194" t="e">
            <v>#DIV/0!</v>
          </cell>
          <cell r="AB194" t="e">
            <v>#DIV/0!</v>
          </cell>
          <cell r="AC194" t="e">
            <v>#DIV/0!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row>
        <row r="195">
          <cell r="A195">
            <v>188</v>
          </cell>
          <cell r="B195">
            <v>0</v>
          </cell>
          <cell r="C195">
            <v>0</v>
          </cell>
          <cell r="D195">
            <v>0</v>
          </cell>
          <cell r="E195">
            <v>0</v>
          </cell>
          <cell r="F195">
            <v>0</v>
          </cell>
          <cell r="G195">
            <v>0</v>
          </cell>
          <cell r="H195">
            <v>0</v>
          </cell>
          <cell r="I195">
            <v>0</v>
          </cell>
          <cell r="J195">
            <v>0</v>
          </cell>
          <cell r="K195">
            <v>0</v>
          </cell>
          <cell r="L195" t="str">
            <v>Kurang</v>
          </cell>
          <cell r="M195" t="str">
            <v>Kurang</v>
          </cell>
          <cell r="N195" t="str">
            <v>Kurang</v>
          </cell>
          <cell r="O195" t="str">
            <v>Kurang</v>
          </cell>
          <cell r="P195" t="e">
            <v>#DIV/0!</v>
          </cell>
          <cell r="Q195" t="e">
            <v>#DIV/0!</v>
          </cell>
          <cell r="R195" t="e">
            <v>#DIV/0!</v>
          </cell>
          <cell r="S195" t="e">
            <v>#DIV/0!</v>
          </cell>
          <cell r="T195" t="e">
            <v>#DIV/0!</v>
          </cell>
          <cell r="U195" t="e">
            <v>#DIV/0!</v>
          </cell>
          <cell r="V195" t="e">
            <v>#DIV/0!</v>
          </cell>
          <cell r="W195" t="e">
            <v>#DIV/0!</v>
          </cell>
          <cell r="X195" t="e">
            <v>#DIV/0!</v>
          </cell>
          <cell r="Y195" t="e">
            <v>#DIV/0!</v>
          </cell>
          <cell r="Z195" t="e">
            <v>#DIV/0!</v>
          </cell>
          <cell r="AA195" t="e">
            <v>#DIV/0!</v>
          </cell>
          <cell r="AB195" t="e">
            <v>#DIV/0!</v>
          </cell>
          <cell r="AC195" t="e">
            <v>#DIV/0!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row>
        <row r="196">
          <cell r="A196">
            <v>189</v>
          </cell>
          <cell r="B196">
            <v>0</v>
          </cell>
          <cell r="C196">
            <v>0</v>
          </cell>
          <cell r="D196">
            <v>0</v>
          </cell>
          <cell r="E196">
            <v>0</v>
          </cell>
          <cell r="F196">
            <v>0</v>
          </cell>
          <cell r="G196">
            <v>0</v>
          </cell>
          <cell r="H196">
            <v>0</v>
          </cell>
          <cell r="I196">
            <v>0</v>
          </cell>
          <cell r="J196">
            <v>0</v>
          </cell>
          <cell r="K196">
            <v>0</v>
          </cell>
          <cell r="L196" t="str">
            <v>Kurang</v>
          </cell>
          <cell r="M196" t="str">
            <v>Kurang</v>
          </cell>
          <cell r="N196" t="str">
            <v>Kurang</v>
          </cell>
          <cell r="O196" t="str">
            <v>Kurang</v>
          </cell>
          <cell r="P196" t="e">
            <v>#DIV/0!</v>
          </cell>
          <cell r="Q196" t="e">
            <v>#DIV/0!</v>
          </cell>
          <cell r="R196" t="e">
            <v>#DIV/0!</v>
          </cell>
          <cell r="S196" t="e">
            <v>#DIV/0!</v>
          </cell>
          <cell r="T196" t="e">
            <v>#DIV/0!</v>
          </cell>
          <cell r="U196" t="e">
            <v>#DIV/0!</v>
          </cell>
          <cell r="V196" t="e">
            <v>#DIV/0!</v>
          </cell>
          <cell r="W196" t="e">
            <v>#DIV/0!</v>
          </cell>
          <cell r="X196" t="e">
            <v>#DIV/0!</v>
          </cell>
          <cell r="Y196" t="e">
            <v>#DIV/0!</v>
          </cell>
          <cell r="Z196" t="e">
            <v>#DIV/0!</v>
          </cell>
          <cell r="AA196" t="e">
            <v>#DIV/0!</v>
          </cell>
          <cell r="AB196" t="e">
            <v>#DIV/0!</v>
          </cell>
          <cell r="AC196" t="e">
            <v>#DIV/0!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row>
        <row r="197">
          <cell r="A197">
            <v>190</v>
          </cell>
          <cell r="B197">
            <v>0</v>
          </cell>
          <cell r="C197">
            <v>0</v>
          </cell>
          <cell r="D197">
            <v>0</v>
          </cell>
          <cell r="E197">
            <v>0</v>
          </cell>
          <cell r="F197">
            <v>0</v>
          </cell>
          <cell r="G197">
            <v>0</v>
          </cell>
          <cell r="H197">
            <v>0</v>
          </cell>
          <cell r="I197">
            <v>0</v>
          </cell>
          <cell r="J197">
            <v>0</v>
          </cell>
          <cell r="K197">
            <v>0</v>
          </cell>
          <cell r="L197" t="str">
            <v>Kurang</v>
          </cell>
          <cell r="M197" t="str">
            <v>Kurang</v>
          </cell>
          <cell r="N197" t="str">
            <v>Kurang</v>
          </cell>
          <cell r="O197" t="str">
            <v>Kurang</v>
          </cell>
          <cell r="P197" t="e">
            <v>#DIV/0!</v>
          </cell>
          <cell r="Q197" t="e">
            <v>#DIV/0!</v>
          </cell>
          <cell r="R197" t="e">
            <v>#DIV/0!</v>
          </cell>
          <cell r="S197" t="e">
            <v>#DIV/0!</v>
          </cell>
          <cell r="T197" t="e">
            <v>#DIV/0!</v>
          </cell>
          <cell r="U197" t="e">
            <v>#DIV/0!</v>
          </cell>
          <cell r="V197" t="e">
            <v>#DIV/0!</v>
          </cell>
          <cell r="W197" t="e">
            <v>#DIV/0!</v>
          </cell>
          <cell r="X197" t="e">
            <v>#DIV/0!</v>
          </cell>
          <cell r="Y197" t="e">
            <v>#DIV/0!</v>
          </cell>
          <cell r="Z197" t="e">
            <v>#DIV/0!</v>
          </cell>
          <cell r="AA197" t="e">
            <v>#DIV/0!</v>
          </cell>
          <cell r="AB197" t="e">
            <v>#DIV/0!</v>
          </cell>
          <cell r="AC197" t="e">
            <v>#DIV/0!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row>
        <row r="198">
          <cell r="A198">
            <v>191</v>
          </cell>
          <cell r="B198">
            <v>0</v>
          </cell>
          <cell r="C198">
            <v>0</v>
          </cell>
          <cell r="D198">
            <v>0</v>
          </cell>
          <cell r="E198">
            <v>0</v>
          </cell>
          <cell r="F198">
            <v>0</v>
          </cell>
          <cell r="G198">
            <v>0</v>
          </cell>
          <cell r="H198">
            <v>0</v>
          </cell>
          <cell r="I198">
            <v>0</v>
          </cell>
          <cell r="J198">
            <v>0</v>
          </cell>
          <cell r="K198">
            <v>0</v>
          </cell>
          <cell r="L198" t="str">
            <v>Kurang</v>
          </cell>
          <cell r="M198" t="str">
            <v>Kurang</v>
          </cell>
          <cell r="N198" t="str">
            <v>Kurang</v>
          </cell>
          <cell r="O198" t="str">
            <v>Kurang</v>
          </cell>
          <cell r="P198" t="e">
            <v>#DIV/0!</v>
          </cell>
          <cell r="Q198" t="e">
            <v>#DIV/0!</v>
          </cell>
          <cell r="R198" t="e">
            <v>#DIV/0!</v>
          </cell>
          <cell r="S198" t="e">
            <v>#DIV/0!</v>
          </cell>
          <cell r="T198" t="e">
            <v>#DIV/0!</v>
          </cell>
          <cell r="U198" t="e">
            <v>#DIV/0!</v>
          </cell>
          <cell r="V198" t="e">
            <v>#DIV/0!</v>
          </cell>
          <cell r="W198" t="e">
            <v>#DIV/0!</v>
          </cell>
          <cell r="X198" t="e">
            <v>#DIV/0!</v>
          </cell>
          <cell r="Y198" t="e">
            <v>#DIV/0!</v>
          </cell>
          <cell r="Z198" t="e">
            <v>#DIV/0!</v>
          </cell>
          <cell r="AA198" t="e">
            <v>#DIV/0!</v>
          </cell>
          <cell r="AB198" t="e">
            <v>#DIV/0!</v>
          </cell>
          <cell r="AC198" t="e">
            <v>#DIV/0!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row>
        <row r="199">
          <cell r="A199">
            <v>192</v>
          </cell>
          <cell r="B199">
            <v>0</v>
          </cell>
          <cell r="C199">
            <v>0</v>
          </cell>
          <cell r="D199">
            <v>0</v>
          </cell>
          <cell r="E199">
            <v>0</v>
          </cell>
          <cell r="F199">
            <v>0</v>
          </cell>
          <cell r="G199">
            <v>0</v>
          </cell>
          <cell r="H199">
            <v>0</v>
          </cell>
          <cell r="I199">
            <v>0</v>
          </cell>
          <cell r="J199">
            <v>0</v>
          </cell>
          <cell r="K199">
            <v>0</v>
          </cell>
          <cell r="L199" t="str">
            <v>Kurang</v>
          </cell>
          <cell r="M199" t="str">
            <v>Kurang</v>
          </cell>
          <cell r="N199" t="str">
            <v>Kurang</v>
          </cell>
          <cell r="O199" t="str">
            <v>Kurang</v>
          </cell>
          <cell r="P199" t="e">
            <v>#DIV/0!</v>
          </cell>
          <cell r="Q199" t="e">
            <v>#DIV/0!</v>
          </cell>
          <cell r="R199" t="e">
            <v>#DIV/0!</v>
          </cell>
          <cell r="S199" t="e">
            <v>#DIV/0!</v>
          </cell>
          <cell r="T199" t="e">
            <v>#DIV/0!</v>
          </cell>
          <cell r="U199" t="e">
            <v>#DIV/0!</v>
          </cell>
          <cell r="V199" t="e">
            <v>#DIV/0!</v>
          </cell>
          <cell r="W199" t="e">
            <v>#DIV/0!</v>
          </cell>
          <cell r="X199" t="e">
            <v>#DIV/0!</v>
          </cell>
          <cell r="Y199" t="e">
            <v>#DIV/0!</v>
          </cell>
          <cell r="Z199" t="e">
            <v>#DIV/0!</v>
          </cell>
          <cell r="AA199" t="e">
            <v>#DIV/0!</v>
          </cell>
          <cell r="AB199" t="e">
            <v>#DIV/0!</v>
          </cell>
          <cell r="AC199" t="e">
            <v>#DIV/0!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row>
        <row r="200">
          <cell r="A200">
            <v>193</v>
          </cell>
          <cell r="B200">
            <v>0</v>
          </cell>
          <cell r="C200">
            <v>0</v>
          </cell>
          <cell r="D200">
            <v>0</v>
          </cell>
          <cell r="E200">
            <v>0</v>
          </cell>
          <cell r="F200">
            <v>0</v>
          </cell>
          <cell r="G200">
            <v>0</v>
          </cell>
          <cell r="H200">
            <v>0</v>
          </cell>
          <cell r="I200">
            <v>0</v>
          </cell>
          <cell r="J200">
            <v>0</v>
          </cell>
          <cell r="K200">
            <v>0</v>
          </cell>
          <cell r="L200" t="str">
            <v>Kurang</v>
          </cell>
          <cell r="M200" t="str">
            <v>Kurang</v>
          </cell>
          <cell r="N200" t="str">
            <v>Kurang</v>
          </cell>
          <cell r="O200" t="str">
            <v>Kurang</v>
          </cell>
          <cell r="P200" t="e">
            <v>#DIV/0!</v>
          </cell>
          <cell r="Q200" t="e">
            <v>#DIV/0!</v>
          </cell>
          <cell r="R200" t="e">
            <v>#DIV/0!</v>
          </cell>
          <cell r="S200" t="e">
            <v>#DIV/0!</v>
          </cell>
          <cell r="T200" t="e">
            <v>#DIV/0!</v>
          </cell>
          <cell r="U200" t="e">
            <v>#DIV/0!</v>
          </cell>
          <cell r="V200" t="e">
            <v>#DIV/0!</v>
          </cell>
          <cell r="W200" t="e">
            <v>#DIV/0!</v>
          </cell>
          <cell r="X200" t="e">
            <v>#DIV/0!</v>
          </cell>
          <cell r="Y200" t="e">
            <v>#DIV/0!</v>
          </cell>
          <cell r="Z200" t="e">
            <v>#DIV/0!</v>
          </cell>
          <cell r="AA200" t="e">
            <v>#DIV/0!</v>
          </cell>
          <cell r="AB200" t="e">
            <v>#DIV/0!</v>
          </cell>
          <cell r="AC200" t="e">
            <v>#DIV/0!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row>
        <row r="201">
          <cell r="A201">
            <v>194</v>
          </cell>
          <cell r="B201">
            <v>0</v>
          </cell>
          <cell r="C201">
            <v>0</v>
          </cell>
          <cell r="D201">
            <v>0</v>
          </cell>
          <cell r="E201">
            <v>0</v>
          </cell>
          <cell r="F201">
            <v>0</v>
          </cell>
          <cell r="G201">
            <v>0</v>
          </cell>
          <cell r="H201">
            <v>0</v>
          </cell>
          <cell r="I201">
            <v>0</v>
          </cell>
          <cell r="J201">
            <v>0</v>
          </cell>
          <cell r="K201">
            <v>0</v>
          </cell>
          <cell r="L201" t="str">
            <v>Kurang</v>
          </cell>
          <cell r="M201" t="str">
            <v>Kurang</v>
          </cell>
          <cell r="N201" t="str">
            <v>Kurang</v>
          </cell>
          <cell r="O201" t="str">
            <v>Kurang</v>
          </cell>
          <cell r="P201" t="e">
            <v>#DIV/0!</v>
          </cell>
          <cell r="Q201" t="e">
            <v>#DIV/0!</v>
          </cell>
          <cell r="R201" t="e">
            <v>#DIV/0!</v>
          </cell>
          <cell r="S201" t="e">
            <v>#DIV/0!</v>
          </cell>
          <cell r="T201" t="e">
            <v>#DIV/0!</v>
          </cell>
          <cell r="U201" t="e">
            <v>#DIV/0!</v>
          </cell>
          <cell r="V201" t="e">
            <v>#DIV/0!</v>
          </cell>
          <cell r="W201" t="e">
            <v>#DIV/0!</v>
          </cell>
          <cell r="X201" t="e">
            <v>#DIV/0!</v>
          </cell>
          <cell r="Y201" t="e">
            <v>#DIV/0!</v>
          </cell>
          <cell r="Z201" t="e">
            <v>#DIV/0!</v>
          </cell>
          <cell r="AA201" t="e">
            <v>#DIV/0!</v>
          </cell>
          <cell r="AB201" t="e">
            <v>#DIV/0!</v>
          </cell>
          <cell r="AC201" t="e">
            <v>#DIV/0!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row>
        <row r="202">
          <cell r="A202">
            <v>195</v>
          </cell>
          <cell r="B202">
            <v>0</v>
          </cell>
          <cell r="C202">
            <v>0</v>
          </cell>
          <cell r="D202">
            <v>0</v>
          </cell>
          <cell r="E202">
            <v>0</v>
          </cell>
          <cell r="F202">
            <v>0</v>
          </cell>
          <cell r="G202">
            <v>0</v>
          </cell>
          <cell r="H202">
            <v>0</v>
          </cell>
          <cell r="I202">
            <v>0</v>
          </cell>
          <cell r="J202">
            <v>0</v>
          </cell>
          <cell r="K202">
            <v>0</v>
          </cell>
          <cell r="L202" t="str">
            <v>Kurang</v>
          </cell>
          <cell r="M202" t="str">
            <v>Kurang</v>
          </cell>
          <cell r="N202" t="str">
            <v>Kurang</v>
          </cell>
          <cell r="O202" t="str">
            <v>Kurang</v>
          </cell>
          <cell r="P202" t="e">
            <v>#DIV/0!</v>
          </cell>
          <cell r="Q202" t="e">
            <v>#DIV/0!</v>
          </cell>
          <cell r="R202" t="e">
            <v>#DIV/0!</v>
          </cell>
          <cell r="S202" t="e">
            <v>#DIV/0!</v>
          </cell>
          <cell r="T202" t="e">
            <v>#DIV/0!</v>
          </cell>
          <cell r="U202" t="e">
            <v>#DIV/0!</v>
          </cell>
          <cell r="V202" t="e">
            <v>#DIV/0!</v>
          </cell>
          <cell r="W202" t="e">
            <v>#DIV/0!</v>
          </cell>
          <cell r="X202" t="e">
            <v>#DIV/0!</v>
          </cell>
          <cell r="Y202" t="e">
            <v>#DIV/0!</v>
          </cell>
          <cell r="Z202" t="e">
            <v>#DIV/0!</v>
          </cell>
          <cell r="AA202" t="e">
            <v>#DIV/0!</v>
          </cell>
          <cell r="AB202" t="e">
            <v>#DIV/0!</v>
          </cell>
          <cell r="AC202" t="e">
            <v>#DIV/0!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row>
        <row r="203">
          <cell r="A203">
            <v>196</v>
          </cell>
          <cell r="B203">
            <v>0</v>
          </cell>
          <cell r="C203">
            <v>0</v>
          </cell>
          <cell r="D203">
            <v>0</v>
          </cell>
          <cell r="E203">
            <v>0</v>
          </cell>
          <cell r="F203">
            <v>0</v>
          </cell>
          <cell r="G203">
            <v>0</v>
          </cell>
          <cell r="H203">
            <v>0</v>
          </cell>
          <cell r="I203">
            <v>0</v>
          </cell>
          <cell r="J203">
            <v>0</v>
          </cell>
          <cell r="K203">
            <v>0</v>
          </cell>
          <cell r="L203" t="str">
            <v>Kurang</v>
          </cell>
          <cell r="M203" t="str">
            <v>Kurang</v>
          </cell>
          <cell r="N203" t="str">
            <v>Kurang</v>
          </cell>
          <cell r="O203" t="str">
            <v>Kurang</v>
          </cell>
          <cell r="P203" t="e">
            <v>#DIV/0!</v>
          </cell>
          <cell r="Q203" t="e">
            <v>#DIV/0!</v>
          </cell>
          <cell r="R203" t="e">
            <v>#DIV/0!</v>
          </cell>
          <cell r="S203" t="e">
            <v>#DIV/0!</v>
          </cell>
          <cell r="T203" t="e">
            <v>#DIV/0!</v>
          </cell>
          <cell r="U203" t="e">
            <v>#DIV/0!</v>
          </cell>
          <cell r="V203" t="e">
            <v>#DIV/0!</v>
          </cell>
          <cell r="W203" t="e">
            <v>#DIV/0!</v>
          </cell>
          <cell r="X203" t="e">
            <v>#DIV/0!</v>
          </cell>
          <cell r="Y203" t="e">
            <v>#DIV/0!</v>
          </cell>
          <cell r="Z203" t="e">
            <v>#DIV/0!</v>
          </cell>
          <cell r="AA203" t="e">
            <v>#DIV/0!</v>
          </cell>
          <cell r="AB203" t="e">
            <v>#DIV/0!</v>
          </cell>
          <cell r="AC203" t="e">
            <v>#DIV/0!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row>
        <row r="204">
          <cell r="A204">
            <v>197</v>
          </cell>
          <cell r="B204">
            <v>0</v>
          </cell>
          <cell r="C204">
            <v>0</v>
          </cell>
          <cell r="D204">
            <v>0</v>
          </cell>
          <cell r="E204">
            <v>0</v>
          </cell>
          <cell r="F204">
            <v>0</v>
          </cell>
          <cell r="G204">
            <v>0</v>
          </cell>
          <cell r="H204">
            <v>0</v>
          </cell>
          <cell r="I204">
            <v>0</v>
          </cell>
          <cell r="J204">
            <v>0</v>
          </cell>
          <cell r="K204">
            <v>0</v>
          </cell>
          <cell r="L204" t="str">
            <v>Kurang</v>
          </cell>
          <cell r="M204" t="str">
            <v>Kurang</v>
          </cell>
          <cell r="N204" t="str">
            <v>Kurang</v>
          </cell>
          <cell r="O204" t="str">
            <v>Kurang</v>
          </cell>
          <cell r="P204" t="e">
            <v>#DIV/0!</v>
          </cell>
          <cell r="Q204" t="e">
            <v>#DIV/0!</v>
          </cell>
          <cell r="R204" t="e">
            <v>#DIV/0!</v>
          </cell>
          <cell r="S204" t="e">
            <v>#DIV/0!</v>
          </cell>
          <cell r="T204" t="e">
            <v>#DIV/0!</v>
          </cell>
          <cell r="U204" t="e">
            <v>#DIV/0!</v>
          </cell>
          <cell r="V204" t="e">
            <v>#DIV/0!</v>
          </cell>
          <cell r="W204" t="e">
            <v>#DIV/0!</v>
          </cell>
          <cell r="X204" t="e">
            <v>#DIV/0!</v>
          </cell>
          <cell r="Y204" t="e">
            <v>#DIV/0!</v>
          </cell>
          <cell r="Z204" t="e">
            <v>#DIV/0!</v>
          </cell>
          <cell r="AA204" t="e">
            <v>#DIV/0!</v>
          </cell>
          <cell r="AB204" t="e">
            <v>#DIV/0!</v>
          </cell>
          <cell r="AC204" t="e">
            <v>#DIV/0!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row>
        <row r="205">
          <cell r="A205">
            <v>198</v>
          </cell>
          <cell r="B205">
            <v>0</v>
          </cell>
          <cell r="C205">
            <v>0</v>
          </cell>
          <cell r="D205">
            <v>0</v>
          </cell>
          <cell r="E205">
            <v>0</v>
          </cell>
          <cell r="F205">
            <v>0</v>
          </cell>
          <cell r="G205">
            <v>0</v>
          </cell>
          <cell r="H205">
            <v>0</v>
          </cell>
          <cell r="I205">
            <v>0</v>
          </cell>
          <cell r="J205">
            <v>0</v>
          </cell>
          <cell r="K205">
            <v>0</v>
          </cell>
          <cell r="L205" t="str">
            <v>Kurang</v>
          </cell>
          <cell r="M205" t="str">
            <v>Kurang</v>
          </cell>
          <cell r="N205" t="str">
            <v>Kurang</v>
          </cell>
          <cell r="O205" t="str">
            <v>Kurang</v>
          </cell>
          <cell r="P205" t="e">
            <v>#DIV/0!</v>
          </cell>
          <cell r="Q205" t="e">
            <v>#DIV/0!</v>
          </cell>
          <cell r="R205" t="e">
            <v>#DIV/0!</v>
          </cell>
          <cell r="S205" t="e">
            <v>#DIV/0!</v>
          </cell>
          <cell r="T205" t="e">
            <v>#DIV/0!</v>
          </cell>
          <cell r="U205" t="e">
            <v>#DIV/0!</v>
          </cell>
          <cell r="V205" t="e">
            <v>#DIV/0!</v>
          </cell>
          <cell r="W205" t="e">
            <v>#DIV/0!</v>
          </cell>
          <cell r="X205" t="e">
            <v>#DIV/0!</v>
          </cell>
          <cell r="Y205" t="e">
            <v>#DIV/0!</v>
          </cell>
          <cell r="Z205" t="e">
            <v>#DIV/0!</v>
          </cell>
          <cell r="AA205" t="e">
            <v>#DIV/0!</v>
          </cell>
          <cell r="AB205" t="e">
            <v>#DIV/0!</v>
          </cell>
          <cell r="AC205" t="e">
            <v>#DIV/0!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row>
        <row r="206">
          <cell r="A206">
            <v>199</v>
          </cell>
          <cell r="B206">
            <v>0</v>
          </cell>
          <cell r="C206">
            <v>0</v>
          </cell>
          <cell r="D206">
            <v>0</v>
          </cell>
          <cell r="E206">
            <v>0</v>
          </cell>
          <cell r="F206">
            <v>0</v>
          </cell>
          <cell r="G206">
            <v>0</v>
          </cell>
          <cell r="H206">
            <v>0</v>
          </cell>
          <cell r="I206">
            <v>0</v>
          </cell>
          <cell r="J206">
            <v>0</v>
          </cell>
          <cell r="K206">
            <v>0</v>
          </cell>
          <cell r="L206" t="str">
            <v>Kurang</v>
          </cell>
          <cell r="M206" t="str">
            <v>Kurang</v>
          </cell>
          <cell r="N206" t="str">
            <v>Kurang</v>
          </cell>
          <cell r="O206" t="str">
            <v>Kurang</v>
          </cell>
          <cell r="P206" t="e">
            <v>#DIV/0!</v>
          </cell>
          <cell r="Q206" t="e">
            <v>#DIV/0!</v>
          </cell>
          <cell r="R206" t="e">
            <v>#DIV/0!</v>
          </cell>
          <cell r="S206" t="e">
            <v>#DIV/0!</v>
          </cell>
          <cell r="T206" t="e">
            <v>#DIV/0!</v>
          </cell>
          <cell r="U206" t="e">
            <v>#DIV/0!</v>
          </cell>
          <cell r="V206" t="e">
            <v>#DIV/0!</v>
          </cell>
          <cell r="W206" t="e">
            <v>#DIV/0!</v>
          </cell>
          <cell r="X206" t="e">
            <v>#DIV/0!</v>
          </cell>
          <cell r="Y206" t="e">
            <v>#DIV/0!</v>
          </cell>
          <cell r="Z206" t="e">
            <v>#DIV/0!</v>
          </cell>
          <cell r="AA206" t="e">
            <v>#DIV/0!</v>
          </cell>
          <cell r="AB206" t="e">
            <v>#DIV/0!</v>
          </cell>
          <cell r="AC206" t="e">
            <v>#DIV/0!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row>
        <row r="207">
          <cell r="A207">
            <v>200</v>
          </cell>
          <cell r="B207">
            <v>0</v>
          </cell>
          <cell r="C207">
            <v>0</v>
          </cell>
          <cell r="D207">
            <v>0</v>
          </cell>
          <cell r="E207">
            <v>0</v>
          </cell>
          <cell r="F207">
            <v>0</v>
          </cell>
          <cell r="G207">
            <v>0</v>
          </cell>
          <cell r="H207">
            <v>0</v>
          </cell>
          <cell r="I207">
            <v>0</v>
          </cell>
          <cell r="J207">
            <v>0</v>
          </cell>
          <cell r="K207">
            <v>0</v>
          </cell>
          <cell r="L207" t="str">
            <v>Kurang</v>
          </cell>
          <cell r="M207" t="str">
            <v>Kurang</v>
          </cell>
          <cell r="N207" t="str">
            <v>Kurang</v>
          </cell>
          <cell r="O207" t="str">
            <v>Kurang</v>
          </cell>
          <cell r="P207" t="e">
            <v>#DIV/0!</v>
          </cell>
          <cell r="Q207" t="e">
            <v>#DIV/0!</v>
          </cell>
          <cell r="R207" t="e">
            <v>#DIV/0!</v>
          </cell>
          <cell r="S207" t="e">
            <v>#DIV/0!</v>
          </cell>
          <cell r="T207" t="e">
            <v>#DIV/0!</v>
          </cell>
          <cell r="U207" t="e">
            <v>#DIV/0!</v>
          </cell>
          <cell r="V207" t="e">
            <v>#DIV/0!</v>
          </cell>
          <cell r="W207" t="e">
            <v>#DIV/0!</v>
          </cell>
          <cell r="X207" t="e">
            <v>#DIV/0!</v>
          </cell>
          <cell r="Y207" t="e">
            <v>#DIV/0!</v>
          </cell>
          <cell r="Z207" t="e">
            <v>#DIV/0!</v>
          </cell>
          <cell r="AA207" t="e">
            <v>#DIV/0!</v>
          </cell>
          <cell r="AB207" t="e">
            <v>#DIV/0!</v>
          </cell>
          <cell r="AC207" t="e">
            <v>#DIV/0!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row>
        <row r="208">
          <cell r="A208">
            <v>201</v>
          </cell>
          <cell r="B208">
            <v>0</v>
          </cell>
          <cell r="C208">
            <v>0</v>
          </cell>
          <cell r="D208">
            <v>0</v>
          </cell>
          <cell r="E208">
            <v>0</v>
          </cell>
          <cell r="F208">
            <v>0</v>
          </cell>
          <cell r="G208">
            <v>0</v>
          </cell>
          <cell r="H208">
            <v>0</v>
          </cell>
          <cell r="I208">
            <v>0</v>
          </cell>
          <cell r="J208">
            <v>0</v>
          </cell>
          <cell r="K208">
            <v>0</v>
          </cell>
          <cell r="L208" t="str">
            <v>Kurang</v>
          </cell>
          <cell r="M208" t="str">
            <v>Kurang</v>
          </cell>
          <cell r="N208" t="str">
            <v>Kurang</v>
          </cell>
          <cell r="O208" t="str">
            <v>Kurang</v>
          </cell>
          <cell r="P208" t="e">
            <v>#DIV/0!</v>
          </cell>
          <cell r="Q208" t="e">
            <v>#DIV/0!</v>
          </cell>
          <cell r="R208" t="e">
            <v>#DIV/0!</v>
          </cell>
          <cell r="S208" t="e">
            <v>#DIV/0!</v>
          </cell>
          <cell r="T208" t="e">
            <v>#DIV/0!</v>
          </cell>
          <cell r="U208" t="e">
            <v>#DIV/0!</v>
          </cell>
          <cell r="V208" t="e">
            <v>#DIV/0!</v>
          </cell>
          <cell r="W208" t="e">
            <v>#DIV/0!</v>
          </cell>
          <cell r="X208" t="e">
            <v>#DIV/0!</v>
          </cell>
          <cell r="Y208" t="e">
            <v>#DIV/0!</v>
          </cell>
          <cell r="Z208" t="e">
            <v>#DIV/0!</v>
          </cell>
          <cell r="AA208" t="e">
            <v>#DIV/0!</v>
          </cell>
          <cell r="AB208" t="e">
            <v>#DIV/0!</v>
          </cell>
          <cell r="AC208" t="e">
            <v>#DIV/0!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row>
        <row r="209">
          <cell r="A209">
            <v>202</v>
          </cell>
          <cell r="B209">
            <v>0</v>
          </cell>
          <cell r="C209">
            <v>0</v>
          </cell>
          <cell r="D209">
            <v>0</v>
          </cell>
          <cell r="E209">
            <v>0</v>
          </cell>
          <cell r="F209">
            <v>0</v>
          </cell>
          <cell r="G209">
            <v>0</v>
          </cell>
          <cell r="H209">
            <v>0</v>
          </cell>
          <cell r="I209">
            <v>0</v>
          </cell>
          <cell r="J209">
            <v>0</v>
          </cell>
          <cell r="K209">
            <v>0</v>
          </cell>
          <cell r="L209" t="str">
            <v>Kurang</v>
          </cell>
          <cell r="M209" t="str">
            <v>Kurang</v>
          </cell>
          <cell r="N209" t="str">
            <v>Kurang</v>
          </cell>
          <cell r="O209" t="str">
            <v>Kurang</v>
          </cell>
          <cell r="P209" t="e">
            <v>#DIV/0!</v>
          </cell>
          <cell r="Q209" t="e">
            <v>#DIV/0!</v>
          </cell>
          <cell r="R209" t="e">
            <v>#DIV/0!</v>
          </cell>
          <cell r="S209" t="e">
            <v>#DIV/0!</v>
          </cell>
          <cell r="T209" t="e">
            <v>#DIV/0!</v>
          </cell>
          <cell r="U209" t="e">
            <v>#DIV/0!</v>
          </cell>
          <cell r="V209" t="e">
            <v>#DIV/0!</v>
          </cell>
          <cell r="W209" t="e">
            <v>#DIV/0!</v>
          </cell>
          <cell r="X209" t="e">
            <v>#DIV/0!</v>
          </cell>
          <cell r="Y209" t="e">
            <v>#DIV/0!</v>
          </cell>
          <cell r="Z209" t="e">
            <v>#DIV/0!</v>
          </cell>
          <cell r="AA209" t="e">
            <v>#DIV/0!</v>
          </cell>
          <cell r="AB209" t="e">
            <v>#DIV/0!</v>
          </cell>
          <cell r="AC209" t="e">
            <v>#DIV/0!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row>
        <row r="210">
          <cell r="A210">
            <v>203</v>
          </cell>
          <cell r="B210">
            <v>0</v>
          </cell>
          <cell r="C210">
            <v>0</v>
          </cell>
          <cell r="D210">
            <v>0</v>
          </cell>
          <cell r="E210">
            <v>0</v>
          </cell>
          <cell r="F210">
            <v>0</v>
          </cell>
          <cell r="G210">
            <v>0</v>
          </cell>
          <cell r="H210">
            <v>0</v>
          </cell>
          <cell r="I210">
            <v>0</v>
          </cell>
          <cell r="J210">
            <v>0</v>
          </cell>
          <cell r="K210">
            <v>0</v>
          </cell>
          <cell r="L210" t="str">
            <v>Kurang</v>
          </cell>
          <cell r="M210" t="str">
            <v>Kurang</v>
          </cell>
          <cell r="N210" t="str">
            <v>Kurang</v>
          </cell>
          <cell r="O210" t="str">
            <v>Kurang</v>
          </cell>
          <cell r="P210" t="e">
            <v>#DIV/0!</v>
          </cell>
          <cell r="Q210" t="e">
            <v>#DIV/0!</v>
          </cell>
          <cell r="R210" t="e">
            <v>#DIV/0!</v>
          </cell>
          <cell r="S210" t="e">
            <v>#DIV/0!</v>
          </cell>
          <cell r="T210" t="e">
            <v>#DIV/0!</v>
          </cell>
          <cell r="U210" t="e">
            <v>#DIV/0!</v>
          </cell>
          <cell r="V210" t="e">
            <v>#DIV/0!</v>
          </cell>
          <cell r="W210" t="e">
            <v>#DIV/0!</v>
          </cell>
          <cell r="X210" t="e">
            <v>#DIV/0!</v>
          </cell>
          <cell r="Y210" t="e">
            <v>#DIV/0!</v>
          </cell>
          <cell r="Z210" t="e">
            <v>#DIV/0!</v>
          </cell>
          <cell r="AA210" t="e">
            <v>#DIV/0!</v>
          </cell>
          <cell r="AB210" t="e">
            <v>#DIV/0!</v>
          </cell>
          <cell r="AC210" t="e">
            <v>#DIV/0!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row>
        <row r="211">
          <cell r="A211">
            <v>204</v>
          </cell>
          <cell r="B211">
            <v>0</v>
          </cell>
          <cell r="C211">
            <v>0</v>
          </cell>
          <cell r="D211">
            <v>0</v>
          </cell>
          <cell r="E211">
            <v>0</v>
          </cell>
          <cell r="F211">
            <v>0</v>
          </cell>
          <cell r="G211">
            <v>0</v>
          </cell>
          <cell r="H211">
            <v>0</v>
          </cell>
          <cell r="I211">
            <v>0</v>
          </cell>
          <cell r="J211">
            <v>0</v>
          </cell>
          <cell r="K211">
            <v>0</v>
          </cell>
          <cell r="L211" t="str">
            <v>Kurang</v>
          </cell>
          <cell r="M211" t="str">
            <v>Kurang</v>
          </cell>
          <cell r="N211" t="str">
            <v>Kurang</v>
          </cell>
          <cell r="O211" t="str">
            <v>Kurang</v>
          </cell>
          <cell r="P211" t="e">
            <v>#DIV/0!</v>
          </cell>
          <cell r="Q211" t="e">
            <v>#DIV/0!</v>
          </cell>
          <cell r="R211" t="e">
            <v>#DIV/0!</v>
          </cell>
          <cell r="S211" t="e">
            <v>#DIV/0!</v>
          </cell>
          <cell r="T211" t="e">
            <v>#DIV/0!</v>
          </cell>
          <cell r="U211" t="e">
            <v>#DIV/0!</v>
          </cell>
          <cell r="V211" t="e">
            <v>#DIV/0!</v>
          </cell>
          <cell r="W211" t="e">
            <v>#DIV/0!</v>
          </cell>
          <cell r="X211" t="e">
            <v>#DIV/0!</v>
          </cell>
          <cell r="Y211" t="e">
            <v>#DIV/0!</v>
          </cell>
          <cell r="Z211" t="e">
            <v>#DIV/0!</v>
          </cell>
          <cell r="AA211" t="e">
            <v>#DIV/0!</v>
          </cell>
          <cell r="AB211" t="e">
            <v>#DIV/0!</v>
          </cell>
          <cell r="AC211" t="e">
            <v>#DIV/0!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row>
        <row r="212">
          <cell r="A212">
            <v>205</v>
          </cell>
          <cell r="B212">
            <v>0</v>
          </cell>
          <cell r="C212">
            <v>0</v>
          </cell>
          <cell r="D212">
            <v>0</v>
          </cell>
          <cell r="E212">
            <v>0</v>
          </cell>
          <cell r="F212">
            <v>0</v>
          </cell>
          <cell r="G212">
            <v>0</v>
          </cell>
          <cell r="H212">
            <v>0</v>
          </cell>
          <cell r="I212">
            <v>0</v>
          </cell>
          <cell r="J212">
            <v>0</v>
          </cell>
          <cell r="K212">
            <v>0</v>
          </cell>
          <cell r="L212" t="str">
            <v>Kurang</v>
          </cell>
          <cell r="M212" t="str">
            <v>Kurang</v>
          </cell>
          <cell r="N212" t="str">
            <v>Kurang</v>
          </cell>
          <cell r="O212" t="str">
            <v>Kurang</v>
          </cell>
          <cell r="P212" t="e">
            <v>#DIV/0!</v>
          </cell>
          <cell r="Q212" t="e">
            <v>#DIV/0!</v>
          </cell>
          <cell r="R212" t="e">
            <v>#DIV/0!</v>
          </cell>
          <cell r="S212" t="e">
            <v>#DIV/0!</v>
          </cell>
          <cell r="T212" t="e">
            <v>#DIV/0!</v>
          </cell>
          <cell r="U212" t="e">
            <v>#DIV/0!</v>
          </cell>
          <cell r="V212" t="e">
            <v>#DIV/0!</v>
          </cell>
          <cell r="W212" t="e">
            <v>#DIV/0!</v>
          </cell>
          <cell r="X212" t="e">
            <v>#DIV/0!</v>
          </cell>
          <cell r="Y212" t="e">
            <v>#DIV/0!</v>
          </cell>
          <cell r="Z212" t="e">
            <v>#DIV/0!</v>
          </cell>
          <cell r="AA212" t="e">
            <v>#DIV/0!</v>
          </cell>
          <cell r="AB212" t="e">
            <v>#DIV/0!</v>
          </cell>
          <cell r="AC212" t="e">
            <v>#DIV/0!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row>
        <row r="213">
          <cell r="A213">
            <v>206</v>
          </cell>
          <cell r="B213">
            <v>0</v>
          </cell>
          <cell r="C213">
            <v>0</v>
          </cell>
          <cell r="D213">
            <v>0</v>
          </cell>
          <cell r="E213">
            <v>0</v>
          </cell>
          <cell r="F213">
            <v>0</v>
          </cell>
          <cell r="G213">
            <v>0</v>
          </cell>
          <cell r="H213">
            <v>0</v>
          </cell>
          <cell r="I213">
            <v>0</v>
          </cell>
          <cell r="J213">
            <v>0</v>
          </cell>
          <cell r="K213">
            <v>0</v>
          </cell>
          <cell r="L213" t="str">
            <v>Kurang</v>
          </cell>
          <cell r="M213" t="str">
            <v>Kurang</v>
          </cell>
          <cell r="N213" t="str">
            <v>Kurang</v>
          </cell>
          <cell r="O213" t="str">
            <v>Kurang</v>
          </cell>
          <cell r="P213" t="e">
            <v>#DIV/0!</v>
          </cell>
          <cell r="Q213" t="e">
            <v>#DIV/0!</v>
          </cell>
          <cell r="R213" t="e">
            <v>#DIV/0!</v>
          </cell>
          <cell r="S213" t="e">
            <v>#DIV/0!</v>
          </cell>
          <cell r="T213" t="e">
            <v>#DIV/0!</v>
          </cell>
          <cell r="U213" t="e">
            <v>#DIV/0!</v>
          </cell>
          <cell r="V213" t="e">
            <v>#DIV/0!</v>
          </cell>
          <cell r="W213" t="e">
            <v>#DIV/0!</v>
          </cell>
          <cell r="X213" t="e">
            <v>#DIV/0!</v>
          </cell>
          <cell r="Y213" t="e">
            <v>#DIV/0!</v>
          </cell>
          <cell r="Z213" t="e">
            <v>#DIV/0!</v>
          </cell>
          <cell r="AA213" t="e">
            <v>#DIV/0!</v>
          </cell>
          <cell r="AB213" t="e">
            <v>#DIV/0!</v>
          </cell>
          <cell r="AC213" t="e">
            <v>#DIV/0!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row>
        <row r="214">
          <cell r="A214">
            <v>207</v>
          </cell>
          <cell r="B214">
            <v>0</v>
          </cell>
          <cell r="C214">
            <v>0</v>
          </cell>
          <cell r="D214">
            <v>0</v>
          </cell>
          <cell r="E214">
            <v>0</v>
          </cell>
          <cell r="F214">
            <v>0</v>
          </cell>
          <cell r="G214">
            <v>0</v>
          </cell>
          <cell r="H214">
            <v>0</v>
          </cell>
          <cell r="I214">
            <v>0</v>
          </cell>
          <cell r="J214">
            <v>0</v>
          </cell>
          <cell r="K214">
            <v>0</v>
          </cell>
          <cell r="L214" t="str">
            <v>Kurang</v>
          </cell>
          <cell r="M214" t="str">
            <v>Kurang</v>
          </cell>
          <cell r="N214" t="str">
            <v>Kurang</v>
          </cell>
          <cell r="O214" t="str">
            <v>Kurang</v>
          </cell>
          <cell r="P214" t="e">
            <v>#DIV/0!</v>
          </cell>
          <cell r="Q214" t="e">
            <v>#DIV/0!</v>
          </cell>
          <cell r="R214" t="e">
            <v>#DIV/0!</v>
          </cell>
          <cell r="S214" t="e">
            <v>#DIV/0!</v>
          </cell>
          <cell r="T214" t="e">
            <v>#DIV/0!</v>
          </cell>
          <cell r="U214" t="e">
            <v>#DIV/0!</v>
          </cell>
          <cell r="V214" t="e">
            <v>#DIV/0!</v>
          </cell>
          <cell r="W214" t="e">
            <v>#DIV/0!</v>
          </cell>
          <cell r="X214" t="e">
            <v>#DIV/0!</v>
          </cell>
          <cell r="Y214" t="e">
            <v>#DIV/0!</v>
          </cell>
          <cell r="Z214" t="e">
            <v>#DIV/0!</v>
          </cell>
          <cell r="AA214" t="e">
            <v>#DIV/0!</v>
          </cell>
          <cell r="AB214" t="e">
            <v>#DIV/0!</v>
          </cell>
          <cell r="AC214" t="e">
            <v>#DIV/0!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row>
        <row r="215">
          <cell r="A215">
            <v>208</v>
          </cell>
          <cell r="B215">
            <v>0</v>
          </cell>
          <cell r="C215">
            <v>0</v>
          </cell>
          <cell r="D215">
            <v>0</v>
          </cell>
          <cell r="E215">
            <v>0</v>
          </cell>
          <cell r="F215">
            <v>0</v>
          </cell>
          <cell r="G215">
            <v>0</v>
          </cell>
          <cell r="H215">
            <v>0</v>
          </cell>
          <cell r="I215">
            <v>0</v>
          </cell>
          <cell r="J215">
            <v>0</v>
          </cell>
          <cell r="K215">
            <v>0</v>
          </cell>
          <cell r="L215" t="str">
            <v>Kurang</v>
          </cell>
          <cell r="M215" t="str">
            <v>Kurang</v>
          </cell>
          <cell r="N215" t="str">
            <v>Kurang</v>
          </cell>
          <cell r="O215" t="str">
            <v>Kurang</v>
          </cell>
          <cell r="P215" t="e">
            <v>#DIV/0!</v>
          </cell>
          <cell r="Q215" t="e">
            <v>#DIV/0!</v>
          </cell>
          <cell r="R215" t="e">
            <v>#DIV/0!</v>
          </cell>
          <cell r="S215" t="e">
            <v>#DIV/0!</v>
          </cell>
          <cell r="T215" t="e">
            <v>#DIV/0!</v>
          </cell>
          <cell r="U215" t="e">
            <v>#DIV/0!</v>
          </cell>
          <cell r="V215" t="e">
            <v>#DIV/0!</v>
          </cell>
          <cell r="W215" t="e">
            <v>#DIV/0!</v>
          </cell>
          <cell r="X215" t="e">
            <v>#DIV/0!</v>
          </cell>
          <cell r="Y215" t="e">
            <v>#DIV/0!</v>
          </cell>
          <cell r="Z215" t="e">
            <v>#DIV/0!</v>
          </cell>
          <cell r="AA215" t="e">
            <v>#DIV/0!</v>
          </cell>
          <cell r="AB215" t="e">
            <v>#DIV/0!</v>
          </cell>
          <cell r="AC215" t="e">
            <v>#DIV/0!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row>
        <row r="216">
          <cell r="A216">
            <v>209</v>
          </cell>
          <cell r="B216">
            <v>0</v>
          </cell>
          <cell r="C216">
            <v>0</v>
          </cell>
          <cell r="D216">
            <v>0</v>
          </cell>
          <cell r="E216">
            <v>0</v>
          </cell>
          <cell r="F216">
            <v>0</v>
          </cell>
          <cell r="G216">
            <v>0</v>
          </cell>
          <cell r="H216">
            <v>0</v>
          </cell>
          <cell r="I216">
            <v>0</v>
          </cell>
          <cell r="J216">
            <v>0</v>
          </cell>
          <cell r="K216">
            <v>0</v>
          </cell>
          <cell r="L216" t="str">
            <v>Kurang</v>
          </cell>
          <cell r="M216" t="str">
            <v>Kurang</v>
          </cell>
          <cell r="N216" t="str">
            <v>Kurang</v>
          </cell>
          <cell r="O216" t="str">
            <v>Kurang</v>
          </cell>
          <cell r="P216" t="e">
            <v>#DIV/0!</v>
          </cell>
          <cell r="Q216" t="e">
            <v>#DIV/0!</v>
          </cell>
          <cell r="R216" t="e">
            <v>#DIV/0!</v>
          </cell>
          <cell r="S216" t="e">
            <v>#DIV/0!</v>
          </cell>
          <cell r="T216" t="e">
            <v>#DIV/0!</v>
          </cell>
          <cell r="U216" t="e">
            <v>#DIV/0!</v>
          </cell>
          <cell r="V216" t="e">
            <v>#DIV/0!</v>
          </cell>
          <cell r="W216" t="e">
            <v>#DIV/0!</v>
          </cell>
          <cell r="X216" t="e">
            <v>#DIV/0!</v>
          </cell>
          <cell r="Y216" t="e">
            <v>#DIV/0!</v>
          </cell>
          <cell r="Z216" t="e">
            <v>#DIV/0!</v>
          </cell>
          <cell r="AA216" t="e">
            <v>#DIV/0!</v>
          </cell>
          <cell r="AB216" t="e">
            <v>#DIV/0!</v>
          </cell>
          <cell r="AC216" t="e">
            <v>#DIV/0!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row>
        <row r="217">
          <cell r="A217">
            <v>210</v>
          </cell>
          <cell r="B217">
            <v>0</v>
          </cell>
          <cell r="C217">
            <v>0</v>
          </cell>
          <cell r="D217">
            <v>0</v>
          </cell>
          <cell r="E217">
            <v>0</v>
          </cell>
          <cell r="F217">
            <v>0</v>
          </cell>
          <cell r="G217">
            <v>0</v>
          </cell>
          <cell r="H217">
            <v>0</v>
          </cell>
          <cell r="I217">
            <v>0</v>
          </cell>
          <cell r="J217">
            <v>0</v>
          </cell>
          <cell r="K217">
            <v>0</v>
          </cell>
          <cell r="L217" t="str">
            <v>Kurang</v>
          </cell>
          <cell r="M217" t="str">
            <v>Kurang</v>
          </cell>
          <cell r="N217" t="str">
            <v>Kurang</v>
          </cell>
          <cell r="O217" t="str">
            <v>Kurang</v>
          </cell>
          <cell r="P217" t="e">
            <v>#DIV/0!</v>
          </cell>
          <cell r="Q217" t="e">
            <v>#DIV/0!</v>
          </cell>
          <cell r="R217" t="e">
            <v>#DIV/0!</v>
          </cell>
          <cell r="S217" t="e">
            <v>#DIV/0!</v>
          </cell>
          <cell r="T217" t="e">
            <v>#DIV/0!</v>
          </cell>
          <cell r="U217" t="e">
            <v>#DIV/0!</v>
          </cell>
          <cell r="V217" t="e">
            <v>#DIV/0!</v>
          </cell>
          <cell r="W217" t="e">
            <v>#DIV/0!</v>
          </cell>
          <cell r="X217" t="e">
            <v>#DIV/0!</v>
          </cell>
          <cell r="Y217" t="e">
            <v>#DIV/0!</v>
          </cell>
          <cell r="Z217" t="e">
            <v>#DIV/0!</v>
          </cell>
          <cell r="AA217" t="e">
            <v>#DIV/0!</v>
          </cell>
          <cell r="AB217" t="e">
            <v>#DIV/0!</v>
          </cell>
          <cell r="AC217" t="e">
            <v>#DIV/0!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row>
        <row r="218">
          <cell r="A218">
            <v>211</v>
          </cell>
          <cell r="B218">
            <v>0</v>
          </cell>
          <cell r="C218">
            <v>0</v>
          </cell>
          <cell r="D218">
            <v>0</v>
          </cell>
          <cell r="E218">
            <v>0</v>
          </cell>
          <cell r="F218">
            <v>0</v>
          </cell>
          <cell r="G218">
            <v>0</v>
          </cell>
          <cell r="H218">
            <v>0</v>
          </cell>
          <cell r="I218">
            <v>0</v>
          </cell>
          <cell r="J218">
            <v>0</v>
          </cell>
          <cell r="K218">
            <v>0</v>
          </cell>
          <cell r="L218" t="str">
            <v>Kurang</v>
          </cell>
          <cell r="M218" t="str">
            <v>Kurang</v>
          </cell>
          <cell r="N218" t="str">
            <v>Kurang</v>
          </cell>
          <cell r="O218" t="str">
            <v>Kurang</v>
          </cell>
          <cell r="P218" t="e">
            <v>#DIV/0!</v>
          </cell>
          <cell r="Q218" t="e">
            <v>#DIV/0!</v>
          </cell>
          <cell r="R218" t="e">
            <v>#DIV/0!</v>
          </cell>
          <cell r="S218" t="e">
            <v>#DIV/0!</v>
          </cell>
          <cell r="T218" t="e">
            <v>#DIV/0!</v>
          </cell>
          <cell r="U218" t="e">
            <v>#DIV/0!</v>
          </cell>
          <cell r="V218" t="e">
            <v>#DIV/0!</v>
          </cell>
          <cell r="W218" t="e">
            <v>#DIV/0!</v>
          </cell>
          <cell r="X218" t="e">
            <v>#DIV/0!</v>
          </cell>
          <cell r="Y218" t="e">
            <v>#DIV/0!</v>
          </cell>
          <cell r="Z218" t="e">
            <v>#DIV/0!</v>
          </cell>
          <cell r="AA218" t="e">
            <v>#DIV/0!</v>
          </cell>
          <cell r="AB218" t="e">
            <v>#DIV/0!</v>
          </cell>
          <cell r="AC218" t="e">
            <v>#DIV/0!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row>
        <row r="219">
          <cell r="A219">
            <v>212</v>
          </cell>
          <cell r="B219">
            <v>0</v>
          </cell>
          <cell r="C219">
            <v>0</v>
          </cell>
          <cell r="D219">
            <v>0</v>
          </cell>
          <cell r="E219">
            <v>0</v>
          </cell>
          <cell r="F219">
            <v>0</v>
          </cell>
          <cell r="G219">
            <v>0</v>
          </cell>
          <cell r="H219">
            <v>0</v>
          </cell>
          <cell r="I219">
            <v>0</v>
          </cell>
          <cell r="J219">
            <v>0</v>
          </cell>
          <cell r="K219">
            <v>0</v>
          </cell>
          <cell r="L219" t="str">
            <v>Kurang</v>
          </cell>
          <cell r="M219" t="str">
            <v>Kurang</v>
          </cell>
          <cell r="N219" t="str">
            <v>Kurang</v>
          </cell>
          <cell r="O219" t="str">
            <v>Kurang</v>
          </cell>
          <cell r="P219" t="e">
            <v>#DIV/0!</v>
          </cell>
          <cell r="Q219" t="e">
            <v>#DIV/0!</v>
          </cell>
          <cell r="R219" t="e">
            <v>#DIV/0!</v>
          </cell>
          <cell r="S219" t="e">
            <v>#DIV/0!</v>
          </cell>
          <cell r="T219" t="e">
            <v>#DIV/0!</v>
          </cell>
          <cell r="U219" t="e">
            <v>#DIV/0!</v>
          </cell>
          <cell r="V219" t="e">
            <v>#DIV/0!</v>
          </cell>
          <cell r="W219" t="e">
            <v>#DIV/0!</v>
          </cell>
          <cell r="X219" t="e">
            <v>#DIV/0!</v>
          </cell>
          <cell r="Y219" t="e">
            <v>#DIV/0!</v>
          </cell>
          <cell r="Z219" t="e">
            <v>#DIV/0!</v>
          </cell>
          <cell r="AA219" t="e">
            <v>#DIV/0!</v>
          </cell>
          <cell r="AB219" t="e">
            <v>#DIV/0!</v>
          </cell>
          <cell r="AC219" t="e">
            <v>#DIV/0!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row>
        <row r="220">
          <cell r="A220">
            <v>213</v>
          </cell>
          <cell r="B220">
            <v>0</v>
          </cell>
          <cell r="C220">
            <v>0</v>
          </cell>
          <cell r="D220">
            <v>0</v>
          </cell>
          <cell r="E220">
            <v>0</v>
          </cell>
          <cell r="F220">
            <v>0</v>
          </cell>
          <cell r="G220">
            <v>0</v>
          </cell>
          <cell r="H220">
            <v>0</v>
          </cell>
          <cell r="I220">
            <v>0</v>
          </cell>
          <cell r="J220">
            <v>0</v>
          </cell>
          <cell r="K220">
            <v>0</v>
          </cell>
          <cell r="L220" t="str">
            <v>Kurang</v>
          </cell>
          <cell r="M220" t="str">
            <v>Kurang</v>
          </cell>
          <cell r="N220" t="str">
            <v>Kurang</v>
          </cell>
          <cell r="O220" t="str">
            <v>Kurang</v>
          </cell>
          <cell r="P220" t="e">
            <v>#DIV/0!</v>
          </cell>
          <cell r="Q220" t="e">
            <v>#DIV/0!</v>
          </cell>
          <cell r="R220" t="e">
            <v>#DIV/0!</v>
          </cell>
          <cell r="S220" t="e">
            <v>#DIV/0!</v>
          </cell>
          <cell r="T220" t="e">
            <v>#DIV/0!</v>
          </cell>
          <cell r="U220" t="e">
            <v>#DIV/0!</v>
          </cell>
          <cell r="V220" t="e">
            <v>#DIV/0!</v>
          </cell>
          <cell r="W220" t="e">
            <v>#DIV/0!</v>
          </cell>
          <cell r="X220" t="e">
            <v>#DIV/0!</v>
          </cell>
          <cell r="Y220" t="e">
            <v>#DIV/0!</v>
          </cell>
          <cell r="Z220" t="e">
            <v>#DIV/0!</v>
          </cell>
          <cell r="AA220" t="e">
            <v>#DIV/0!</v>
          </cell>
          <cell r="AB220" t="e">
            <v>#DIV/0!</v>
          </cell>
          <cell r="AC220" t="e">
            <v>#DIV/0!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row>
        <row r="221">
          <cell r="A221">
            <v>214</v>
          </cell>
          <cell r="B221">
            <v>0</v>
          </cell>
          <cell r="C221">
            <v>0</v>
          </cell>
          <cell r="D221">
            <v>0</v>
          </cell>
          <cell r="E221">
            <v>0</v>
          </cell>
          <cell r="F221">
            <v>0</v>
          </cell>
          <cell r="G221">
            <v>0</v>
          </cell>
          <cell r="H221">
            <v>0</v>
          </cell>
          <cell r="I221">
            <v>0</v>
          </cell>
          <cell r="J221">
            <v>0</v>
          </cell>
          <cell r="K221">
            <v>0</v>
          </cell>
          <cell r="L221" t="str">
            <v>Kurang</v>
          </cell>
          <cell r="M221" t="str">
            <v>Kurang</v>
          </cell>
          <cell r="N221" t="str">
            <v>Kurang</v>
          </cell>
          <cell r="O221" t="str">
            <v>Kurang</v>
          </cell>
          <cell r="P221" t="e">
            <v>#DIV/0!</v>
          </cell>
          <cell r="Q221" t="e">
            <v>#DIV/0!</v>
          </cell>
          <cell r="R221" t="e">
            <v>#DIV/0!</v>
          </cell>
          <cell r="S221" t="e">
            <v>#DIV/0!</v>
          </cell>
          <cell r="T221" t="e">
            <v>#DIV/0!</v>
          </cell>
          <cell r="U221" t="e">
            <v>#DIV/0!</v>
          </cell>
          <cell r="V221" t="e">
            <v>#DIV/0!</v>
          </cell>
          <cell r="W221" t="e">
            <v>#DIV/0!</v>
          </cell>
          <cell r="X221" t="e">
            <v>#DIV/0!</v>
          </cell>
          <cell r="Y221" t="e">
            <v>#DIV/0!</v>
          </cell>
          <cell r="Z221" t="e">
            <v>#DIV/0!</v>
          </cell>
          <cell r="AA221" t="e">
            <v>#DIV/0!</v>
          </cell>
          <cell r="AB221" t="e">
            <v>#DIV/0!</v>
          </cell>
          <cell r="AC221" t="e">
            <v>#DIV/0!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row>
        <row r="222">
          <cell r="A222">
            <v>215</v>
          </cell>
          <cell r="B222">
            <v>0</v>
          </cell>
          <cell r="C222">
            <v>0</v>
          </cell>
          <cell r="D222">
            <v>0</v>
          </cell>
          <cell r="E222">
            <v>0</v>
          </cell>
          <cell r="F222">
            <v>0</v>
          </cell>
          <cell r="G222">
            <v>0</v>
          </cell>
          <cell r="H222">
            <v>0</v>
          </cell>
          <cell r="I222">
            <v>0</v>
          </cell>
          <cell r="J222">
            <v>0</v>
          </cell>
          <cell r="K222">
            <v>0</v>
          </cell>
          <cell r="L222" t="str">
            <v>Kurang</v>
          </cell>
          <cell r="M222" t="str">
            <v>Kurang</v>
          </cell>
          <cell r="N222" t="str">
            <v>Kurang</v>
          </cell>
          <cell r="O222" t="str">
            <v>Kurang</v>
          </cell>
          <cell r="P222" t="e">
            <v>#DIV/0!</v>
          </cell>
          <cell r="Q222" t="e">
            <v>#DIV/0!</v>
          </cell>
          <cell r="R222" t="e">
            <v>#DIV/0!</v>
          </cell>
          <cell r="S222" t="e">
            <v>#DIV/0!</v>
          </cell>
          <cell r="T222" t="e">
            <v>#DIV/0!</v>
          </cell>
          <cell r="U222" t="e">
            <v>#DIV/0!</v>
          </cell>
          <cell r="V222" t="e">
            <v>#DIV/0!</v>
          </cell>
          <cell r="W222" t="e">
            <v>#DIV/0!</v>
          </cell>
          <cell r="X222" t="e">
            <v>#DIV/0!</v>
          </cell>
          <cell r="Y222" t="e">
            <v>#DIV/0!</v>
          </cell>
          <cell r="Z222" t="e">
            <v>#DIV/0!</v>
          </cell>
          <cell r="AA222" t="e">
            <v>#DIV/0!</v>
          </cell>
          <cell r="AB222" t="e">
            <v>#DIV/0!</v>
          </cell>
          <cell r="AC222" t="e">
            <v>#DIV/0!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row>
        <row r="223">
          <cell r="A223">
            <v>216</v>
          </cell>
          <cell r="B223">
            <v>0</v>
          </cell>
          <cell r="C223">
            <v>0</v>
          </cell>
          <cell r="D223">
            <v>0</v>
          </cell>
          <cell r="E223">
            <v>0</v>
          </cell>
          <cell r="F223">
            <v>0</v>
          </cell>
          <cell r="G223">
            <v>0</v>
          </cell>
          <cell r="H223">
            <v>0</v>
          </cell>
          <cell r="I223">
            <v>0</v>
          </cell>
          <cell r="J223">
            <v>0</v>
          </cell>
          <cell r="K223">
            <v>0</v>
          </cell>
          <cell r="L223" t="str">
            <v>Kurang</v>
          </cell>
          <cell r="M223" t="str">
            <v>Kurang</v>
          </cell>
          <cell r="N223" t="str">
            <v>Kurang</v>
          </cell>
          <cell r="O223" t="str">
            <v>Kurang</v>
          </cell>
          <cell r="P223" t="e">
            <v>#DIV/0!</v>
          </cell>
          <cell r="Q223" t="e">
            <v>#DIV/0!</v>
          </cell>
          <cell r="R223" t="e">
            <v>#DIV/0!</v>
          </cell>
          <cell r="S223" t="e">
            <v>#DIV/0!</v>
          </cell>
          <cell r="T223" t="e">
            <v>#DIV/0!</v>
          </cell>
          <cell r="U223" t="e">
            <v>#DIV/0!</v>
          </cell>
          <cell r="V223" t="e">
            <v>#DIV/0!</v>
          </cell>
          <cell r="W223" t="e">
            <v>#DIV/0!</v>
          </cell>
          <cell r="X223" t="e">
            <v>#DIV/0!</v>
          </cell>
          <cell r="Y223" t="e">
            <v>#DIV/0!</v>
          </cell>
          <cell r="Z223" t="e">
            <v>#DIV/0!</v>
          </cell>
          <cell r="AA223" t="e">
            <v>#DIV/0!</v>
          </cell>
          <cell r="AB223" t="e">
            <v>#DIV/0!</v>
          </cell>
          <cell r="AC223" t="e">
            <v>#DIV/0!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row>
        <row r="224">
          <cell r="A224">
            <v>217</v>
          </cell>
          <cell r="B224">
            <v>0</v>
          </cell>
          <cell r="C224">
            <v>0</v>
          </cell>
          <cell r="D224">
            <v>0</v>
          </cell>
          <cell r="E224">
            <v>0</v>
          </cell>
          <cell r="F224">
            <v>0</v>
          </cell>
          <cell r="G224">
            <v>0</v>
          </cell>
          <cell r="H224">
            <v>0</v>
          </cell>
          <cell r="I224">
            <v>0</v>
          </cell>
          <cell r="J224">
            <v>0</v>
          </cell>
          <cell r="K224">
            <v>0</v>
          </cell>
          <cell r="L224" t="str">
            <v>Kurang</v>
          </cell>
          <cell r="M224" t="str">
            <v>Kurang</v>
          </cell>
          <cell r="N224" t="str">
            <v>Kurang</v>
          </cell>
          <cell r="O224" t="str">
            <v>Kurang</v>
          </cell>
          <cell r="P224" t="e">
            <v>#DIV/0!</v>
          </cell>
          <cell r="Q224" t="e">
            <v>#DIV/0!</v>
          </cell>
          <cell r="R224" t="e">
            <v>#DIV/0!</v>
          </cell>
          <cell r="S224" t="e">
            <v>#DIV/0!</v>
          </cell>
          <cell r="T224" t="e">
            <v>#DIV/0!</v>
          </cell>
          <cell r="U224" t="e">
            <v>#DIV/0!</v>
          </cell>
          <cell r="V224" t="e">
            <v>#DIV/0!</v>
          </cell>
          <cell r="W224" t="e">
            <v>#DIV/0!</v>
          </cell>
          <cell r="X224" t="e">
            <v>#DIV/0!</v>
          </cell>
          <cell r="Y224" t="e">
            <v>#DIV/0!</v>
          </cell>
          <cell r="Z224" t="e">
            <v>#DIV/0!</v>
          </cell>
          <cell r="AA224" t="e">
            <v>#DIV/0!</v>
          </cell>
          <cell r="AB224" t="e">
            <v>#DIV/0!</v>
          </cell>
          <cell r="AC224" t="e">
            <v>#DIV/0!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row>
        <row r="225">
          <cell r="A225">
            <v>218</v>
          </cell>
          <cell r="B225">
            <v>0</v>
          </cell>
          <cell r="C225">
            <v>0</v>
          </cell>
          <cell r="D225">
            <v>0</v>
          </cell>
          <cell r="E225">
            <v>0</v>
          </cell>
          <cell r="F225">
            <v>0</v>
          </cell>
          <cell r="G225">
            <v>0</v>
          </cell>
          <cell r="H225">
            <v>0</v>
          </cell>
          <cell r="I225">
            <v>0</v>
          </cell>
          <cell r="J225">
            <v>0</v>
          </cell>
          <cell r="K225">
            <v>0</v>
          </cell>
          <cell r="L225" t="str">
            <v>Kurang</v>
          </cell>
          <cell r="M225" t="str">
            <v>Kurang</v>
          </cell>
          <cell r="N225" t="str">
            <v>Kurang</v>
          </cell>
          <cell r="O225" t="str">
            <v>Kurang</v>
          </cell>
          <cell r="P225" t="e">
            <v>#DIV/0!</v>
          </cell>
          <cell r="Q225" t="e">
            <v>#DIV/0!</v>
          </cell>
          <cell r="R225" t="e">
            <v>#DIV/0!</v>
          </cell>
          <cell r="S225" t="e">
            <v>#DIV/0!</v>
          </cell>
          <cell r="T225" t="e">
            <v>#DIV/0!</v>
          </cell>
          <cell r="U225" t="e">
            <v>#DIV/0!</v>
          </cell>
          <cell r="V225" t="e">
            <v>#DIV/0!</v>
          </cell>
          <cell r="W225" t="e">
            <v>#DIV/0!</v>
          </cell>
          <cell r="X225" t="e">
            <v>#DIV/0!</v>
          </cell>
          <cell r="Y225" t="e">
            <v>#DIV/0!</v>
          </cell>
          <cell r="Z225" t="e">
            <v>#DIV/0!</v>
          </cell>
          <cell r="AA225" t="e">
            <v>#DIV/0!</v>
          </cell>
          <cell r="AB225" t="e">
            <v>#DIV/0!</v>
          </cell>
          <cell r="AC225" t="e">
            <v>#DIV/0!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row>
        <row r="226">
          <cell r="A226">
            <v>219</v>
          </cell>
          <cell r="B226">
            <v>0</v>
          </cell>
          <cell r="C226">
            <v>0</v>
          </cell>
          <cell r="D226">
            <v>0</v>
          </cell>
          <cell r="E226">
            <v>0</v>
          </cell>
          <cell r="F226">
            <v>0</v>
          </cell>
          <cell r="G226">
            <v>0</v>
          </cell>
          <cell r="H226">
            <v>0</v>
          </cell>
          <cell r="I226">
            <v>0</v>
          </cell>
          <cell r="J226">
            <v>0</v>
          </cell>
          <cell r="K226">
            <v>0</v>
          </cell>
          <cell r="L226" t="str">
            <v>Kurang</v>
          </cell>
          <cell r="M226" t="str">
            <v>Kurang</v>
          </cell>
          <cell r="N226" t="str">
            <v>Kurang</v>
          </cell>
          <cell r="O226" t="str">
            <v>Kurang</v>
          </cell>
          <cell r="P226" t="e">
            <v>#DIV/0!</v>
          </cell>
          <cell r="Q226" t="e">
            <v>#DIV/0!</v>
          </cell>
          <cell r="R226" t="e">
            <v>#DIV/0!</v>
          </cell>
          <cell r="S226" t="e">
            <v>#DIV/0!</v>
          </cell>
          <cell r="T226" t="e">
            <v>#DIV/0!</v>
          </cell>
          <cell r="U226" t="e">
            <v>#DIV/0!</v>
          </cell>
          <cell r="V226" t="e">
            <v>#DIV/0!</v>
          </cell>
          <cell r="W226" t="e">
            <v>#DIV/0!</v>
          </cell>
          <cell r="X226" t="e">
            <v>#DIV/0!</v>
          </cell>
          <cell r="Y226" t="e">
            <v>#DIV/0!</v>
          </cell>
          <cell r="Z226" t="e">
            <v>#DIV/0!</v>
          </cell>
          <cell r="AA226" t="e">
            <v>#DIV/0!</v>
          </cell>
          <cell r="AB226" t="e">
            <v>#DIV/0!</v>
          </cell>
          <cell r="AC226" t="e">
            <v>#DIV/0!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row>
        <row r="227">
          <cell r="A227">
            <v>220</v>
          </cell>
          <cell r="B227">
            <v>0</v>
          </cell>
          <cell r="C227">
            <v>0</v>
          </cell>
          <cell r="D227">
            <v>0</v>
          </cell>
          <cell r="E227">
            <v>0</v>
          </cell>
          <cell r="F227">
            <v>0</v>
          </cell>
          <cell r="G227">
            <v>0</v>
          </cell>
          <cell r="H227">
            <v>0</v>
          </cell>
          <cell r="I227">
            <v>0</v>
          </cell>
          <cell r="J227">
            <v>0</v>
          </cell>
          <cell r="K227">
            <v>0</v>
          </cell>
          <cell r="L227" t="str">
            <v>Kurang</v>
          </cell>
          <cell r="M227" t="str">
            <v>Kurang</v>
          </cell>
          <cell r="N227" t="str">
            <v>Kurang</v>
          </cell>
          <cell r="O227" t="str">
            <v>Kurang</v>
          </cell>
          <cell r="P227" t="e">
            <v>#DIV/0!</v>
          </cell>
          <cell r="Q227" t="e">
            <v>#DIV/0!</v>
          </cell>
          <cell r="R227" t="e">
            <v>#DIV/0!</v>
          </cell>
          <cell r="S227" t="e">
            <v>#DIV/0!</v>
          </cell>
          <cell r="T227" t="e">
            <v>#DIV/0!</v>
          </cell>
          <cell r="U227" t="e">
            <v>#DIV/0!</v>
          </cell>
          <cell r="V227" t="e">
            <v>#DIV/0!</v>
          </cell>
          <cell r="W227" t="e">
            <v>#DIV/0!</v>
          </cell>
          <cell r="X227" t="e">
            <v>#DIV/0!</v>
          </cell>
          <cell r="Y227" t="e">
            <v>#DIV/0!</v>
          </cell>
          <cell r="Z227" t="e">
            <v>#DIV/0!</v>
          </cell>
          <cell r="AA227" t="e">
            <v>#DIV/0!</v>
          </cell>
          <cell r="AB227" t="e">
            <v>#DIV/0!</v>
          </cell>
          <cell r="AC227" t="e">
            <v>#DIV/0!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row>
        <row r="228">
          <cell r="A228">
            <v>221</v>
          </cell>
          <cell r="B228">
            <v>0</v>
          </cell>
          <cell r="C228">
            <v>0</v>
          </cell>
          <cell r="D228">
            <v>0</v>
          </cell>
          <cell r="E228">
            <v>0</v>
          </cell>
          <cell r="F228">
            <v>0</v>
          </cell>
          <cell r="G228">
            <v>0</v>
          </cell>
          <cell r="H228">
            <v>0</v>
          </cell>
          <cell r="I228">
            <v>0</v>
          </cell>
          <cell r="J228">
            <v>0</v>
          </cell>
          <cell r="K228">
            <v>0</v>
          </cell>
          <cell r="L228" t="str">
            <v>Kurang</v>
          </cell>
          <cell r="M228" t="str">
            <v>Kurang</v>
          </cell>
          <cell r="N228" t="str">
            <v>Kurang</v>
          </cell>
          <cell r="O228" t="str">
            <v>Kurang</v>
          </cell>
          <cell r="P228" t="e">
            <v>#DIV/0!</v>
          </cell>
          <cell r="Q228" t="e">
            <v>#DIV/0!</v>
          </cell>
          <cell r="R228" t="e">
            <v>#DIV/0!</v>
          </cell>
          <cell r="S228" t="e">
            <v>#DIV/0!</v>
          </cell>
          <cell r="T228" t="e">
            <v>#DIV/0!</v>
          </cell>
          <cell r="U228" t="e">
            <v>#DIV/0!</v>
          </cell>
          <cell r="V228" t="e">
            <v>#DIV/0!</v>
          </cell>
          <cell r="W228" t="e">
            <v>#DIV/0!</v>
          </cell>
          <cell r="X228" t="e">
            <v>#DIV/0!</v>
          </cell>
          <cell r="Y228" t="e">
            <v>#DIV/0!</v>
          </cell>
          <cell r="Z228" t="e">
            <v>#DIV/0!</v>
          </cell>
          <cell r="AA228" t="e">
            <v>#DIV/0!</v>
          </cell>
          <cell r="AB228" t="e">
            <v>#DIV/0!</v>
          </cell>
          <cell r="AC228" t="e">
            <v>#DIV/0!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row>
        <row r="229">
          <cell r="A229">
            <v>222</v>
          </cell>
          <cell r="B229">
            <v>0</v>
          </cell>
          <cell r="C229">
            <v>0</v>
          </cell>
          <cell r="D229">
            <v>0</v>
          </cell>
          <cell r="E229">
            <v>0</v>
          </cell>
          <cell r="F229">
            <v>0</v>
          </cell>
          <cell r="G229">
            <v>0</v>
          </cell>
          <cell r="H229">
            <v>0</v>
          </cell>
          <cell r="I229">
            <v>0</v>
          </cell>
          <cell r="J229">
            <v>0</v>
          </cell>
          <cell r="K229">
            <v>0</v>
          </cell>
          <cell r="L229" t="str">
            <v>Kurang</v>
          </cell>
          <cell r="M229" t="str">
            <v>Kurang</v>
          </cell>
          <cell r="N229" t="str">
            <v>Kurang</v>
          </cell>
          <cell r="O229" t="str">
            <v>Kurang</v>
          </cell>
          <cell r="P229" t="e">
            <v>#DIV/0!</v>
          </cell>
          <cell r="Q229" t="e">
            <v>#DIV/0!</v>
          </cell>
          <cell r="R229" t="e">
            <v>#DIV/0!</v>
          </cell>
          <cell r="S229" t="e">
            <v>#DIV/0!</v>
          </cell>
          <cell r="T229" t="e">
            <v>#DIV/0!</v>
          </cell>
          <cell r="U229" t="e">
            <v>#DIV/0!</v>
          </cell>
          <cell r="V229" t="e">
            <v>#DIV/0!</v>
          </cell>
          <cell r="W229" t="e">
            <v>#DIV/0!</v>
          </cell>
          <cell r="X229" t="e">
            <v>#DIV/0!</v>
          </cell>
          <cell r="Y229" t="e">
            <v>#DIV/0!</v>
          </cell>
          <cell r="Z229" t="e">
            <v>#DIV/0!</v>
          </cell>
          <cell r="AA229" t="e">
            <v>#DIV/0!</v>
          </cell>
          <cell r="AB229" t="e">
            <v>#DIV/0!</v>
          </cell>
          <cell r="AC229" t="e">
            <v>#DIV/0!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row>
        <row r="230">
          <cell r="A230">
            <v>223</v>
          </cell>
          <cell r="B230">
            <v>0</v>
          </cell>
          <cell r="C230">
            <v>0</v>
          </cell>
          <cell r="D230">
            <v>0</v>
          </cell>
          <cell r="E230">
            <v>0</v>
          </cell>
          <cell r="F230">
            <v>0</v>
          </cell>
          <cell r="G230">
            <v>0</v>
          </cell>
          <cell r="H230">
            <v>0</v>
          </cell>
          <cell r="I230">
            <v>0</v>
          </cell>
          <cell r="J230">
            <v>0</v>
          </cell>
          <cell r="K230">
            <v>0</v>
          </cell>
          <cell r="L230" t="str">
            <v>Kurang</v>
          </cell>
          <cell r="M230" t="str">
            <v>Kurang</v>
          </cell>
          <cell r="N230" t="str">
            <v>Kurang</v>
          </cell>
          <cell r="O230" t="str">
            <v>Kurang</v>
          </cell>
          <cell r="P230" t="e">
            <v>#DIV/0!</v>
          </cell>
          <cell r="Q230" t="e">
            <v>#DIV/0!</v>
          </cell>
          <cell r="R230" t="e">
            <v>#DIV/0!</v>
          </cell>
          <cell r="S230" t="e">
            <v>#DIV/0!</v>
          </cell>
          <cell r="T230" t="e">
            <v>#DIV/0!</v>
          </cell>
          <cell r="U230" t="e">
            <v>#DIV/0!</v>
          </cell>
          <cell r="V230" t="e">
            <v>#DIV/0!</v>
          </cell>
          <cell r="W230" t="e">
            <v>#DIV/0!</v>
          </cell>
          <cell r="X230" t="e">
            <v>#DIV/0!</v>
          </cell>
          <cell r="Y230" t="e">
            <v>#DIV/0!</v>
          </cell>
          <cell r="Z230" t="e">
            <v>#DIV/0!</v>
          </cell>
          <cell r="AA230" t="e">
            <v>#DIV/0!</v>
          </cell>
          <cell r="AB230" t="e">
            <v>#DIV/0!</v>
          </cell>
          <cell r="AC230" t="e">
            <v>#DIV/0!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row>
        <row r="231">
          <cell r="A231">
            <v>224</v>
          </cell>
          <cell r="B231">
            <v>0</v>
          </cell>
          <cell r="C231">
            <v>0</v>
          </cell>
          <cell r="D231">
            <v>0</v>
          </cell>
          <cell r="E231">
            <v>0</v>
          </cell>
          <cell r="F231">
            <v>0</v>
          </cell>
          <cell r="G231">
            <v>0</v>
          </cell>
          <cell r="H231">
            <v>0</v>
          </cell>
          <cell r="I231">
            <v>0</v>
          </cell>
          <cell r="J231">
            <v>0</v>
          </cell>
          <cell r="K231">
            <v>0</v>
          </cell>
          <cell r="L231" t="str">
            <v>Kurang</v>
          </cell>
          <cell r="M231" t="str">
            <v>Kurang</v>
          </cell>
          <cell r="N231" t="str">
            <v>Kurang</v>
          </cell>
          <cell r="O231" t="str">
            <v>Kurang</v>
          </cell>
          <cell r="P231" t="e">
            <v>#DIV/0!</v>
          </cell>
          <cell r="Q231" t="e">
            <v>#DIV/0!</v>
          </cell>
          <cell r="R231" t="e">
            <v>#DIV/0!</v>
          </cell>
          <cell r="S231" t="e">
            <v>#DIV/0!</v>
          </cell>
          <cell r="T231" t="e">
            <v>#DIV/0!</v>
          </cell>
          <cell r="U231" t="e">
            <v>#DIV/0!</v>
          </cell>
          <cell r="V231" t="e">
            <v>#DIV/0!</v>
          </cell>
          <cell r="W231" t="e">
            <v>#DIV/0!</v>
          </cell>
          <cell r="X231" t="e">
            <v>#DIV/0!</v>
          </cell>
          <cell r="Y231" t="e">
            <v>#DIV/0!</v>
          </cell>
          <cell r="Z231" t="e">
            <v>#DIV/0!</v>
          </cell>
          <cell r="AA231" t="e">
            <v>#DIV/0!</v>
          </cell>
          <cell r="AB231" t="e">
            <v>#DIV/0!</v>
          </cell>
          <cell r="AC231" t="e">
            <v>#DIV/0!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row>
        <row r="232">
          <cell r="A232">
            <v>225</v>
          </cell>
          <cell r="B232">
            <v>0</v>
          </cell>
          <cell r="C232">
            <v>0</v>
          </cell>
          <cell r="D232">
            <v>0</v>
          </cell>
          <cell r="E232">
            <v>0</v>
          </cell>
          <cell r="F232">
            <v>0</v>
          </cell>
          <cell r="G232">
            <v>0</v>
          </cell>
          <cell r="H232">
            <v>0</v>
          </cell>
          <cell r="I232">
            <v>0</v>
          </cell>
          <cell r="J232">
            <v>0</v>
          </cell>
          <cell r="K232">
            <v>0</v>
          </cell>
          <cell r="L232" t="str">
            <v>Kurang</v>
          </cell>
          <cell r="M232" t="str">
            <v>Kurang</v>
          </cell>
          <cell r="N232" t="str">
            <v>Kurang</v>
          </cell>
          <cell r="O232" t="str">
            <v>Kurang</v>
          </cell>
          <cell r="P232" t="e">
            <v>#DIV/0!</v>
          </cell>
          <cell r="Q232" t="e">
            <v>#DIV/0!</v>
          </cell>
          <cell r="R232" t="e">
            <v>#DIV/0!</v>
          </cell>
          <cell r="S232" t="e">
            <v>#DIV/0!</v>
          </cell>
          <cell r="T232" t="e">
            <v>#DIV/0!</v>
          </cell>
          <cell r="U232" t="e">
            <v>#DIV/0!</v>
          </cell>
          <cell r="V232" t="e">
            <v>#DIV/0!</v>
          </cell>
          <cell r="W232" t="e">
            <v>#DIV/0!</v>
          </cell>
          <cell r="X232" t="e">
            <v>#DIV/0!</v>
          </cell>
          <cell r="Y232" t="e">
            <v>#DIV/0!</v>
          </cell>
          <cell r="Z232" t="e">
            <v>#DIV/0!</v>
          </cell>
          <cell r="AA232" t="e">
            <v>#DIV/0!</v>
          </cell>
          <cell r="AB232" t="e">
            <v>#DIV/0!</v>
          </cell>
          <cell r="AC232" t="e">
            <v>#DIV/0!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row>
        <row r="233">
          <cell r="A233">
            <v>226</v>
          </cell>
          <cell r="B233">
            <v>0</v>
          </cell>
          <cell r="C233">
            <v>0</v>
          </cell>
          <cell r="D233">
            <v>0</v>
          </cell>
          <cell r="E233">
            <v>0</v>
          </cell>
          <cell r="F233">
            <v>0</v>
          </cell>
          <cell r="G233">
            <v>0</v>
          </cell>
          <cell r="H233">
            <v>0</v>
          </cell>
          <cell r="I233">
            <v>0</v>
          </cell>
          <cell r="J233">
            <v>0</v>
          </cell>
          <cell r="K233">
            <v>0</v>
          </cell>
          <cell r="L233" t="str">
            <v>Kurang</v>
          </cell>
          <cell r="M233" t="str">
            <v>Kurang</v>
          </cell>
          <cell r="N233" t="str">
            <v>Kurang</v>
          </cell>
          <cell r="O233" t="str">
            <v>Kurang</v>
          </cell>
          <cell r="P233" t="e">
            <v>#DIV/0!</v>
          </cell>
          <cell r="Q233" t="e">
            <v>#DIV/0!</v>
          </cell>
          <cell r="R233" t="e">
            <v>#DIV/0!</v>
          </cell>
          <cell r="S233" t="e">
            <v>#DIV/0!</v>
          </cell>
          <cell r="T233" t="e">
            <v>#DIV/0!</v>
          </cell>
          <cell r="U233" t="e">
            <v>#DIV/0!</v>
          </cell>
          <cell r="V233" t="e">
            <v>#DIV/0!</v>
          </cell>
          <cell r="W233" t="e">
            <v>#DIV/0!</v>
          </cell>
          <cell r="X233" t="e">
            <v>#DIV/0!</v>
          </cell>
          <cell r="Y233" t="e">
            <v>#DIV/0!</v>
          </cell>
          <cell r="Z233" t="e">
            <v>#DIV/0!</v>
          </cell>
          <cell r="AA233" t="e">
            <v>#DIV/0!</v>
          </cell>
          <cell r="AB233" t="e">
            <v>#DIV/0!</v>
          </cell>
          <cell r="AC233" t="e">
            <v>#DIV/0!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row>
        <row r="234">
          <cell r="A234">
            <v>227</v>
          </cell>
          <cell r="B234">
            <v>0</v>
          </cell>
          <cell r="C234">
            <v>0</v>
          </cell>
          <cell r="D234">
            <v>0</v>
          </cell>
          <cell r="E234">
            <v>0</v>
          </cell>
          <cell r="F234">
            <v>0</v>
          </cell>
          <cell r="G234">
            <v>0</v>
          </cell>
          <cell r="H234">
            <v>0</v>
          </cell>
          <cell r="I234">
            <v>0</v>
          </cell>
          <cell r="J234">
            <v>0</v>
          </cell>
          <cell r="K234">
            <v>0</v>
          </cell>
          <cell r="L234" t="str">
            <v>Kurang</v>
          </cell>
          <cell r="M234" t="str">
            <v>Kurang</v>
          </cell>
          <cell r="N234" t="str">
            <v>Kurang</v>
          </cell>
          <cell r="O234" t="str">
            <v>Kurang</v>
          </cell>
          <cell r="P234" t="e">
            <v>#DIV/0!</v>
          </cell>
          <cell r="Q234" t="e">
            <v>#DIV/0!</v>
          </cell>
          <cell r="R234" t="e">
            <v>#DIV/0!</v>
          </cell>
          <cell r="S234" t="e">
            <v>#DIV/0!</v>
          </cell>
          <cell r="T234" t="e">
            <v>#DIV/0!</v>
          </cell>
          <cell r="U234" t="e">
            <v>#DIV/0!</v>
          </cell>
          <cell r="V234" t="e">
            <v>#DIV/0!</v>
          </cell>
          <cell r="W234" t="e">
            <v>#DIV/0!</v>
          </cell>
          <cell r="X234" t="e">
            <v>#DIV/0!</v>
          </cell>
          <cell r="Y234" t="e">
            <v>#DIV/0!</v>
          </cell>
          <cell r="Z234" t="e">
            <v>#DIV/0!</v>
          </cell>
          <cell r="AA234" t="e">
            <v>#DIV/0!</v>
          </cell>
          <cell r="AB234" t="e">
            <v>#DIV/0!</v>
          </cell>
          <cell r="AC234" t="e">
            <v>#DIV/0!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row>
        <row r="235">
          <cell r="A235">
            <v>228</v>
          </cell>
          <cell r="B235">
            <v>0</v>
          </cell>
          <cell r="C235">
            <v>0</v>
          </cell>
          <cell r="D235">
            <v>0</v>
          </cell>
          <cell r="E235">
            <v>0</v>
          </cell>
          <cell r="F235">
            <v>0</v>
          </cell>
          <cell r="G235">
            <v>0</v>
          </cell>
          <cell r="H235">
            <v>0</v>
          </cell>
          <cell r="I235">
            <v>0</v>
          </cell>
          <cell r="J235">
            <v>0</v>
          </cell>
          <cell r="K235">
            <v>0</v>
          </cell>
          <cell r="L235" t="str">
            <v>Kurang</v>
          </cell>
          <cell r="M235" t="str">
            <v>Kurang</v>
          </cell>
          <cell r="N235" t="str">
            <v>Kurang</v>
          </cell>
          <cell r="O235" t="str">
            <v>Kurang</v>
          </cell>
          <cell r="P235" t="e">
            <v>#DIV/0!</v>
          </cell>
          <cell r="Q235" t="e">
            <v>#DIV/0!</v>
          </cell>
          <cell r="R235" t="e">
            <v>#DIV/0!</v>
          </cell>
          <cell r="S235" t="e">
            <v>#DIV/0!</v>
          </cell>
          <cell r="T235" t="e">
            <v>#DIV/0!</v>
          </cell>
          <cell r="U235" t="e">
            <v>#DIV/0!</v>
          </cell>
          <cell r="V235" t="e">
            <v>#DIV/0!</v>
          </cell>
          <cell r="W235" t="e">
            <v>#DIV/0!</v>
          </cell>
          <cell r="X235" t="e">
            <v>#DIV/0!</v>
          </cell>
          <cell r="Y235" t="e">
            <v>#DIV/0!</v>
          </cell>
          <cell r="Z235" t="e">
            <v>#DIV/0!</v>
          </cell>
          <cell r="AA235" t="e">
            <v>#DIV/0!</v>
          </cell>
          <cell r="AB235" t="e">
            <v>#DIV/0!</v>
          </cell>
          <cell r="AC235" t="e">
            <v>#DIV/0!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row>
        <row r="236">
          <cell r="A236">
            <v>229</v>
          </cell>
          <cell r="B236">
            <v>0</v>
          </cell>
          <cell r="C236">
            <v>0</v>
          </cell>
          <cell r="D236">
            <v>0</v>
          </cell>
          <cell r="E236">
            <v>0</v>
          </cell>
          <cell r="F236">
            <v>0</v>
          </cell>
          <cell r="G236">
            <v>0</v>
          </cell>
          <cell r="H236">
            <v>0</v>
          </cell>
          <cell r="I236">
            <v>0</v>
          </cell>
          <cell r="J236">
            <v>0</v>
          </cell>
          <cell r="K236">
            <v>0</v>
          </cell>
          <cell r="L236" t="str">
            <v>Kurang</v>
          </cell>
          <cell r="M236" t="str">
            <v>Kurang</v>
          </cell>
          <cell r="N236" t="str">
            <v>Kurang</v>
          </cell>
          <cell r="O236" t="str">
            <v>Kurang</v>
          </cell>
          <cell r="P236" t="e">
            <v>#DIV/0!</v>
          </cell>
          <cell r="Q236" t="e">
            <v>#DIV/0!</v>
          </cell>
          <cell r="R236" t="e">
            <v>#DIV/0!</v>
          </cell>
          <cell r="S236" t="e">
            <v>#DIV/0!</v>
          </cell>
          <cell r="T236" t="e">
            <v>#DIV/0!</v>
          </cell>
          <cell r="U236" t="e">
            <v>#DIV/0!</v>
          </cell>
          <cell r="V236" t="e">
            <v>#DIV/0!</v>
          </cell>
          <cell r="W236" t="e">
            <v>#DIV/0!</v>
          </cell>
          <cell r="X236" t="e">
            <v>#DIV/0!</v>
          </cell>
          <cell r="Y236" t="e">
            <v>#DIV/0!</v>
          </cell>
          <cell r="Z236" t="e">
            <v>#DIV/0!</v>
          </cell>
          <cell r="AA236" t="e">
            <v>#DIV/0!</v>
          </cell>
          <cell r="AB236" t="e">
            <v>#DIV/0!</v>
          </cell>
          <cell r="AC236" t="e">
            <v>#DIV/0!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row>
        <row r="237">
          <cell r="A237">
            <v>230</v>
          </cell>
          <cell r="B237">
            <v>0</v>
          </cell>
          <cell r="C237">
            <v>0</v>
          </cell>
          <cell r="D237">
            <v>0</v>
          </cell>
          <cell r="E237">
            <v>0</v>
          </cell>
          <cell r="F237">
            <v>0</v>
          </cell>
          <cell r="G237">
            <v>0</v>
          </cell>
          <cell r="H237">
            <v>0</v>
          </cell>
          <cell r="I237">
            <v>0</v>
          </cell>
          <cell r="J237">
            <v>0</v>
          </cell>
          <cell r="K237">
            <v>0</v>
          </cell>
          <cell r="L237" t="str">
            <v>Kurang</v>
          </cell>
          <cell r="M237" t="str">
            <v>Kurang</v>
          </cell>
          <cell r="N237" t="str">
            <v>Kurang</v>
          </cell>
          <cell r="O237" t="str">
            <v>Kurang</v>
          </cell>
          <cell r="P237" t="e">
            <v>#DIV/0!</v>
          </cell>
          <cell r="Q237" t="e">
            <v>#DIV/0!</v>
          </cell>
          <cell r="R237" t="e">
            <v>#DIV/0!</v>
          </cell>
          <cell r="S237" t="e">
            <v>#DIV/0!</v>
          </cell>
          <cell r="T237" t="e">
            <v>#DIV/0!</v>
          </cell>
          <cell r="U237" t="e">
            <v>#DIV/0!</v>
          </cell>
          <cell r="V237" t="e">
            <v>#DIV/0!</v>
          </cell>
          <cell r="W237" t="e">
            <v>#DIV/0!</v>
          </cell>
          <cell r="X237" t="e">
            <v>#DIV/0!</v>
          </cell>
          <cell r="Y237" t="e">
            <v>#DIV/0!</v>
          </cell>
          <cell r="Z237" t="e">
            <v>#DIV/0!</v>
          </cell>
          <cell r="AA237" t="e">
            <v>#DIV/0!</v>
          </cell>
          <cell r="AB237" t="e">
            <v>#DIV/0!</v>
          </cell>
          <cell r="AC237" t="e">
            <v>#DIV/0!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row>
        <row r="238">
          <cell r="A238">
            <v>231</v>
          </cell>
          <cell r="B238">
            <v>0</v>
          </cell>
          <cell r="C238">
            <v>0</v>
          </cell>
          <cell r="D238">
            <v>0</v>
          </cell>
          <cell r="E238">
            <v>0</v>
          </cell>
          <cell r="F238">
            <v>0</v>
          </cell>
          <cell r="G238">
            <v>0</v>
          </cell>
          <cell r="H238">
            <v>0</v>
          </cell>
          <cell r="I238">
            <v>0</v>
          </cell>
          <cell r="J238">
            <v>0</v>
          </cell>
          <cell r="K238">
            <v>0</v>
          </cell>
          <cell r="L238" t="str">
            <v>Kurang</v>
          </cell>
          <cell r="M238" t="str">
            <v>Kurang</v>
          </cell>
          <cell r="N238" t="str">
            <v>Kurang</v>
          </cell>
          <cell r="O238" t="str">
            <v>Kurang</v>
          </cell>
          <cell r="P238" t="e">
            <v>#DIV/0!</v>
          </cell>
          <cell r="Q238" t="e">
            <v>#DIV/0!</v>
          </cell>
          <cell r="R238" t="e">
            <v>#DIV/0!</v>
          </cell>
          <cell r="S238" t="e">
            <v>#DIV/0!</v>
          </cell>
          <cell r="T238" t="e">
            <v>#DIV/0!</v>
          </cell>
          <cell r="U238" t="e">
            <v>#DIV/0!</v>
          </cell>
          <cell r="V238" t="e">
            <v>#DIV/0!</v>
          </cell>
          <cell r="W238" t="e">
            <v>#DIV/0!</v>
          </cell>
          <cell r="X238" t="e">
            <v>#DIV/0!</v>
          </cell>
          <cell r="Y238" t="e">
            <v>#DIV/0!</v>
          </cell>
          <cell r="Z238" t="e">
            <v>#DIV/0!</v>
          </cell>
          <cell r="AA238" t="e">
            <v>#DIV/0!</v>
          </cell>
          <cell r="AB238" t="e">
            <v>#DIV/0!</v>
          </cell>
          <cell r="AC238" t="e">
            <v>#DIV/0!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row>
        <row r="239">
          <cell r="A239">
            <v>232</v>
          </cell>
          <cell r="B239">
            <v>0</v>
          </cell>
          <cell r="C239">
            <v>0</v>
          </cell>
          <cell r="D239">
            <v>0</v>
          </cell>
          <cell r="E239">
            <v>0</v>
          </cell>
          <cell r="F239">
            <v>0</v>
          </cell>
          <cell r="G239">
            <v>0</v>
          </cell>
          <cell r="H239">
            <v>0</v>
          </cell>
          <cell r="I239">
            <v>0</v>
          </cell>
          <cell r="J239">
            <v>0</v>
          </cell>
          <cell r="K239">
            <v>0</v>
          </cell>
          <cell r="L239" t="str">
            <v>Kurang</v>
          </cell>
          <cell r="M239" t="str">
            <v>Kurang</v>
          </cell>
          <cell r="N239" t="str">
            <v>Kurang</v>
          </cell>
          <cell r="O239" t="str">
            <v>Kurang</v>
          </cell>
          <cell r="P239" t="e">
            <v>#DIV/0!</v>
          </cell>
          <cell r="Q239" t="e">
            <v>#DIV/0!</v>
          </cell>
          <cell r="R239" t="e">
            <v>#DIV/0!</v>
          </cell>
          <cell r="S239" t="e">
            <v>#DIV/0!</v>
          </cell>
          <cell r="T239" t="e">
            <v>#DIV/0!</v>
          </cell>
          <cell r="U239" t="e">
            <v>#DIV/0!</v>
          </cell>
          <cell r="V239" t="e">
            <v>#DIV/0!</v>
          </cell>
          <cell r="W239" t="e">
            <v>#DIV/0!</v>
          </cell>
          <cell r="X239" t="e">
            <v>#DIV/0!</v>
          </cell>
          <cell r="Y239" t="e">
            <v>#DIV/0!</v>
          </cell>
          <cell r="Z239" t="e">
            <v>#DIV/0!</v>
          </cell>
          <cell r="AA239" t="e">
            <v>#DIV/0!</v>
          </cell>
          <cell r="AB239" t="e">
            <v>#DIV/0!</v>
          </cell>
          <cell r="AC239" t="e">
            <v>#DIV/0!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row>
        <row r="240">
          <cell r="A240">
            <v>233</v>
          </cell>
          <cell r="B240">
            <v>0</v>
          </cell>
          <cell r="C240">
            <v>0</v>
          </cell>
          <cell r="D240">
            <v>0</v>
          </cell>
          <cell r="E240">
            <v>0</v>
          </cell>
          <cell r="F240">
            <v>0</v>
          </cell>
          <cell r="G240">
            <v>0</v>
          </cell>
          <cell r="H240">
            <v>0</v>
          </cell>
          <cell r="I240">
            <v>0</v>
          </cell>
          <cell r="J240">
            <v>0</v>
          </cell>
          <cell r="K240">
            <v>0</v>
          </cell>
          <cell r="L240" t="str">
            <v>Kurang</v>
          </cell>
          <cell r="M240" t="str">
            <v>Kurang</v>
          </cell>
          <cell r="N240" t="str">
            <v>Kurang</v>
          </cell>
          <cell r="O240" t="str">
            <v>Kurang</v>
          </cell>
          <cell r="P240" t="e">
            <v>#DIV/0!</v>
          </cell>
          <cell r="Q240" t="e">
            <v>#DIV/0!</v>
          </cell>
          <cell r="R240" t="e">
            <v>#DIV/0!</v>
          </cell>
          <cell r="S240" t="e">
            <v>#DIV/0!</v>
          </cell>
          <cell r="T240" t="e">
            <v>#DIV/0!</v>
          </cell>
          <cell r="U240" t="e">
            <v>#DIV/0!</v>
          </cell>
          <cell r="V240" t="e">
            <v>#DIV/0!</v>
          </cell>
          <cell r="W240" t="e">
            <v>#DIV/0!</v>
          </cell>
          <cell r="X240" t="e">
            <v>#DIV/0!</v>
          </cell>
          <cell r="Y240" t="e">
            <v>#DIV/0!</v>
          </cell>
          <cell r="Z240" t="e">
            <v>#DIV/0!</v>
          </cell>
          <cell r="AA240" t="e">
            <v>#DIV/0!</v>
          </cell>
          <cell r="AB240" t="e">
            <v>#DIV/0!</v>
          </cell>
          <cell r="AC240" t="e">
            <v>#DIV/0!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row>
        <row r="241">
          <cell r="A241">
            <v>234</v>
          </cell>
          <cell r="B241">
            <v>0</v>
          </cell>
          <cell r="C241">
            <v>0</v>
          </cell>
          <cell r="D241">
            <v>0</v>
          </cell>
          <cell r="E241">
            <v>0</v>
          </cell>
          <cell r="F241">
            <v>0</v>
          </cell>
          <cell r="G241">
            <v>0</v>
          </cell>
          <cell r="H241">
            <v>0</v>
          </cell>
          <cell r="I241">
            <v>0</v>
          </cell>
          <cell r="J241">
            <v>0</v>
          </cell>
          <cell r="K241">
            <v>0</v>
          </cell>
          <cell r="L241" t="str">
            <v>Kurang</v>
          </cell>
          <cell r="M241" t="str">
            <v>Kurang</v>
          </cell>
          <cell r="N241" t="str">
            <v>Kurang</v>
          </cell>
          <cell r="O241" t="str">
            <v>Kurang</v>
          </cell>
          <cell r="P241" t="e">
            <v>#DIV/0!</v>
          </cell>
          <cell r="Q241" t="e">
            <v>#DIV/0!</v>
          </cell>
          <cell r="R241" t="e">
            <v>#DIV/0!</v>
          </cell>
          <cell r="S241" t="e">
            <v>#DIV/0!</v>
          </cell>
          <cell r="T241" t="e">
            <v>#DIV/0!</v>
          </cell>
          <cell r="U241" t="e">
            <v>#DIV/0!</v>
          </cell>
          <cell r="V241" t="e">
            <v>#DIV/0!</v>
          </cell>
          <cell r="W241" t="e">
            <v>#DIV/0!</v>
          </cell>
          <cell r="X241" t="e">
            <v>#DIV/0!</v>
          </cell>
          <cell r="Y241" t="e">
            <v>#DIV/0!</v>
          </cell>
          <cell r="Z241" t="e">
            <v>#DIV/0!</v>
          </cell>
          <cell r="AA241" t="e">
            <v>#DIV/0!</v>
          </cell>
          <cell r="AB241" t="e">
            <v>#DIV/0!</v>
          </cell>
          <cell r="AC241" t="e">
            <v>#DIV/0!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row>
        <row r="242">
          <cell r="A242">
            <v>235</v>
          </cell>
          <cell r="B242">
            <v>0</v>
          </cell>
          <cell r="C242">
            <v>0</v>
          </cell>
          <cell r="D242">
            <v>0</v>
          </cell>
          <cell r="E242">
            <v>0</v>
          </cell>
          <cell r="F242">
            <v>0</v>
          </cell>
          <cell r="G242">
            <v>0</v>
          </cell>
          <cell r="H242">
            <v>0</v>
          </cell>
          <cell r="I242">
            <v>0</v>
          </cell>
          <cell r="J242">
            <v>0</v>
          </cell>
          <cell r="K242">
            <v>0</v>
          </cell>
          <cell r="L242" t="str">
            <v>Kurang</v>
          </cell>
          <cell r="M242" t="str">
            <v>Kurang</v>
          </cell>
          <cell r="N242" t="str">
            <v>Kurang</v>
          </cell>
          <cell r="O242" t="str">
            <v>Kurang</v>
          </cell>
          <cell r="P242" t="e">
            <v>#DIV/0!</v>
          </cell>
          <cell r="Q242" t="e">
            <v>#DIV/0!</v>
          </cell>
          <cell r="R242" t="e">
            <v>#DIV/0!</v>
          </cell>
          <cell r="S242" t="e">
            <v>#DIV/0!</v>
          </cell>
          <cell r="T242" t="e">
            <v>#DIV/0!</v>
          </cell>
          <cell r="U242" t="e">
            <v>#DIV/0!</v>
          </cell>
          <cell r="V242" t="e">
            <v>#DIV/0!</v>
          </cell>
          <cell r="W242" t="e">
            <v>#DIV/0!</v>
          </cell>
          <cell r="X242" t="e">
            <v>#DIV/0!</v>
          </cell>
          <cell r="Y242" t="e">
            <v>#DIV/0!</v>
          </cell>
          <cell r="Z242" t="e">
            <v>#DIV/0!</v>
          </cell>
          <cell r="AA242" t="e">
            <v>#DIV/0!</v>
          </cell>
          <cell r="AB242" t="e">
            <v>#DIV/0!</v>
          </cell>
          <cell r="AC242" t="e">
            <v>#DIV/0!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row>
        <row r="243">
          <cell r="A243">
            <v>236</v>
          </cell>
          <cell r="B243">
            <v>0</v>
          </cell>
          <cell r="C243">
            <v>0</v>
          </cell>
          <cell r="D243">
            <v>0</v>
          </cell>
          <cell r="E243">
            <v>0</v>
          </cell>
          <cell r="F243">
            <v>0</v>
          </cell>
          <cell r="G243">
            <v>0</v>
          </cell>
          <cell r="H243">
            <v>0</v>
          </cell>
          <cell r="I243">
            <v>0</v>
          </cell>
          <cell r="J243">
            <v>0</v>
          </cell>
          <cell r="K243">
            <v>0</v>
          </cell>
          <cell r="L243" t="str">
            <v>Kurang</v>
          </cell>
          <cell r="M243" t="str">
            <v>Kurang</v>
          </cell>
          <cell r="N243" t="str">
            <v>Kurang</v>
          </cell>
          <cell r="O243" t="str">
            <v>Kurang</v>
          </cell>
          <cell r="P243" t="e">
            <v>#DIV/0!</v>
          </cell>
          <cell r="Q243" t="e">
            <v>#DIV/0!</v>
          </cell>
          <cell r="R243" t="e">
            <v>#DIV/0!</v>
          </cell>
          <cell r="S243" t="e">
            <v>#DIV/0!</v>
          </cell>
          <cell r="T243" t="e">
            <v>#DIV/0!</v>
          </cell>
          <cell r="U243" t="e">
            <v>#DIV/0!</v>
          </cell>
          <cell r="V243" t="e">
            <v>#DIV/0!</v>
          </cell>
          <cell r="W243" t="e">
            <v>#DIV/0!</v>
          </cell>
          <cell r="X243" t="e">
            <v>#DIV/0!</v>
          </cell>
          <cell r="Y243" t="e">
            <v>#DIV/0!</v>
          </cell>
          <cell r="Z243" t="e">
            <v>#DIV/0!</v>
          </cell>
          <cell r="AA243" t="e">
            <v>#DIV/0!</v>
          </cell>
          <cell r="AB243" t="e">
            <v>#DIV/0!</v>
          </cell>
          <cell r="AC243" t="e">
            <v>#DIV/0!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row>
        <row r="244">
          <cell r="A244">
            <v>237</v>
          </cell>
          <cell r="B244">
            <v>0</v>
          </cell>
          <cell r="C244">
            <v>0</v>
          </cell>
          <cell r="D244">
            <v>0</v>
          </cell>
          <cell r="E244">
            <v>0</v>
          </cell>
          <cell r="F244">
            <v>0</v>
          </cell>
          <cell r="G244">
            <v>0</v>
          </cell>
          <cell r="H244">
            <v>0</v>
          </cell>
          <cell r="I244">
            <v>0</v>
          </cell>
          <cell r="J244">
            <v>0</v>
          </cell>
          <cell r="K244">
            <v>0</v>
          </cell>
          <cell r="L244" t="str">
            <v>Kurang</v>
          </cell>
          <cell r="M244" t="str">
            <v>Kurang</v>
          </cell>
          <cell r="N244" t="str">
            <v>Kurang</v>
          </cell>
          <cell r="O244" t="str">
            <v>Kurang</v>
          </cell>
          <cell r="P244" t="e">
            <v>#DIV/0!</v>
          </cell>
          <cell r="Q244" t="e">
            <v>#DIV/0!</v>
          </cell>
          <cell r="R244" t="e">
            <v>#DIV/0!</v>
          </cell>
          <cell r="S244" t="e">
            <v>#DIV/0!</v>
          </cell>
          <cell r="T244" t="e">
            <v>#DIV/0!</v>
          </cell>
          <cell r="U244" t="e">
            <v>#DIV/0!</v>
          </cell>
          <cell r="V244" t="e">
            <v>#DIV/0!</v>
          </cell>
          <cell r="W244" t="e">
            <v>#DIV/0!</v>
          </cell>
          <cell r="X244" t="e">
            <v>#DIV/0!</v>
          </cell>
          <cell r="Y244" t="e">
            <v>#DIV/0!</v>
          </cell>
          <cell r="Z244" t="e">
            <v>#DIV/0!</v>
          </cell>
          <cell r="AA244" t="e">
            <v>#DIV/0!</v>
          </cell>
          <cell r="AB244" t="e">
            <v>#DIV/0!</v>
          </cell>
          <cell r="AC244" t="e">
            <v>#DIV/0!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row>
        <row r="245">
          <cell r="A245">
            <v>238</v>
          </cell>
          <cell r="B245">
            <v>0</v>
          </cell>
          <cell r="C245">
            <v>0</v>
          </cell>
          <cell r="D245">
            <v>0</v>
          </cell>
          <cell r="E245">
            <v>0</v>
          </cell>
          <cell r="F245">
            <v>0</v>
          </cell>
          <cell r="G245">
            <v>0</v>
          </cell>
          <cell r="H245">
            <v>0</v>
          </cell>
          <cell r="I245">
            <v>0</v>
          </cell>
          <cell r="J245">
            <v>0</v>
          </cell>
          <cell r="K245">
            <v>0</v>
          </cell>
          <cell r="L245" t="str">
            <v>Kurang</v>
          </cell>
          <cell r="M245" t="str">
            <v>Kurang</v>
          </cell>
          <cell r="N245" t="str">
            <v>Kurang</v>
          </cell>
          <cell r="O245" t="str">
            <v>Kurang</v>
          </cell>
          <cell r="P245" t="e">
            <v>#DIV/0!</v>
          </cell>
          <cell r="Q245" t="e">
            <v>#DIV/0!</v>
          </cell>
          <cell r="R245" t="e">
            <v>#DIV/0!</v>
          </cell>
          <cell r="S245" t="e">
            <v>#DIV/0!</v>
          </cell>
          <cell r="T245" t="e">
            <v>#DIV/0!</v>
          </cell>
          <cell r="U245" t="e">
            <v>#DIV/0!</v>
          </cell>
          <cell r="V245" t="e">
            <v>#DIV/0!</v>
          </cell>
          <cell r="W245" t="e">
            <v>#DIV/0!</v>
          </cell>
          <cell r="X245" t="e">
            <v>#DIV/0!</v>
          </cell>
          <cell r="Y245" t="e">
            <v>#DIV/0!</v>
          </cell>
          <cell r="Z245" t="e">
            <v>#DIV/0!</v>
          </cell>
          <cell r="AA245" t="e">
            <v>#DIV/0!</v>
          </cell>
          <cell r="AB245" t="e">
            <v>#DIV/0!</v>
          </cell>
          <cell r="AC245" t="e">
            <v>#DIV/0!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row>
        <row r="246">
          <cell r="A246">
            <v>239</v>
          </cell>
          <cell r="B246">
            <v>0</v>
          </cell>
          <cell r="C246">
            <v>0</v>
          </cell>
          <cell r="D246">
            <v>0</v>
          </cell>
          <cell r="E246">
            <v>0</v>
          </cell>
          <cell r="F246">
            <v>0</v>
          </cell>
          <cell r="G246">
            <v>0</v>
          </cell>
          <cell r="H246">
            <v>0</v>
          </cell>
          <cell r="I246">
            <v>0</v>
          </cell>
          <cell r="J246">
            <v>0</v>
          </cell>
          <cell r="K246">
            <v>0</v>
          </cell>
          <cell r="L246" t="str">
            <v>Kurang</v>
          </cell>
          <cell r="M246" t="str">
            <v>Kurang</v>
          </cell>
          <cell r="N246" t="str">
            <v>Kurang</v>
          </cell>
          <cell r="O246" t="str">
            <v>Kurang</v>
          </cell>
          <cell r="P246" t="e">
            <v>#DIV/0!</v>
          </cell>
          <cell r="Q246" t="e">
            <v>#DIV/0!</v>
          </cell>
          <cell r="R246" t="e">
            <v>#DIV/0!</v>
          </cell>
          <cell r="S246" t="e">
            <v>#DIV/0!</v>
          </cell>
          <cell r="T246" t="e">
            <v>#DIV/0!</v>
          </cell>
          <cell r="U246" t="e">
            <v>#DIV/0!</v>
          </cell>
          <cell r="V246" t="e">
            <v>#DIV/0!</v>
          </cell>
          <cell r="W246" t="e">
            <v>#DIV/0!</v>
          </cell>
          <cell r="X246" t="e">
            <v>#DIV/0!</v>
          </cell>
          <cell r="Y246" t="e">
            <v>#DIV/0!</v>
          </cell>
          <cell r="Z246" t="e">
            <v>#DIV/0!</v>
          </cell>
          <cell r="AA246" t="e">
            <v>#DIV/0!</v>
          </cell>
          <cell r="AB246" t="e">
            <v>#DIV/0!</v>
          </cell>
          <cell r="AC246" t="e">
            <v>#DIV/0!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row>
        <row r="247">
          <cell r="A247">
            <v>240</v>
          </cell>
          <cell r="B247">
            <v>0</v>
          </cell>
          <cell r="C247">
            <v>0</v>
          </cell>
          <cell r="D247">
            <v>0</v>
          </cell>
          <cell r="E247">
            <v>0</v>
          </cell>
          <cell r="F247">
            <v>0</v>
          </cell>
          <cell r="G247">
            <v>0</v>
          </cell>
          <cell r="H247">
            <v>0</v>
          </cell>
          <cell r="I247">
            <v>0</v>
          </cell>
          <cell r="J247">
            <v>0</v>
          </cell>
          <cell r="K247">
            <v>0</v>
          </cell>
          <cell r="L247" t="str">
            <v>Kurang</v>
          </cell>
          <cell r="M247" t="str">
            <v>Kurang</v>
          </cell>
          <cell r="N247" t="str">
            <v>Kurang</v>
          </cell>
          <cell r="O247" t="str">
            <v>Kurang</v>
          </cell>
          <cell r="P247" t="e">
            <v>#DIV/0!</v>
          </cell>
          <cell r="Q247" t="e">
            <v>#DIV/0!</v>
          </cell>
          <cell r="R247" t="e">
            <v>#DIV/0!</v>
          </cell>
          <cell r="S247" t="e">
            <v>#DIV/0!</v>
          </cell>
          <cell r="T247" t="e">
            <v>#DIV/0!</v>
          </cell>
          <cell r="U247" t="e">
            <v>#DIV/0!</v>
          </cell>
          <cell r="V247" t="e">
            <v>#DIV/0!</v>
          </cell>
          <cell r="W247" t="e">
            <v>#DIV/0!</v>
          </cell>
          <cell r="X247" t="e">
            <v>#DIV/0!</v>
          </cell>
          <cell r="Y247" t="e">
            <v>#DIV/0!</v>
          </cell>
          <cell r="Z247" t="e">
            <v>#DIV/0!</v>
          </cell>
          <cell r="AA247" t="e">
            <v>#DIV/0!</v>
          </cell>
          <cell r="AB247" t="e">
            <v>#DIV/0!</v>
          </cell>
          <cell r="AC247" t="e">
            <v>#DIV/0!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row>
        <row r="248">
          <cell r="A248">
            <v>241</v>
          </cell>
          <cell r="B248">
            <v>0</v>
          </cell>
          <cell r="C248">
            <v>0</v>
          </cell>
          <cell r="D248">
            <v>0</v>
          </cell>
          <cell r="E248">
            <v>0</v>
          </cell>
          <cell r="F248">
            <v>0</v>
          </cell>
          <cell r="G248">
            <v>0</v>
          </cell>
          <cell r="H248">
            <v>0</v>
          </cell>
          <cell r="I248">
            <v>0</v>
          </cell>
          <cell r="J248">
            <v>0</v>
          </cell>
          <cell r="K248">
            <v>0</v>
          </cell>
          <cell r="L248" t="str">
            <v>Kurang</v>
          </cell>
          <cell r="M248" t="str">
            <v>Kurang</v>
          </cell>
          <cell r="N248" t="str">
            <v>Kurang</v>
          </cell>
          <cell r="O248" t="str">
            <v>Kurang</v>
          </cell>
          <cell r="P248" t="e">
            <v>#DIV/0!</v>
          </cell>
          <cell r="Q248" t="e">
            <v>#DIV/0!</v>
          </cell>
          <cell r="R248" t="e">
            <v>#DIV/0!</v>
          </cell>
          <cell r="S248" t="e">
            <v>#DIV/0!</v>
          </cell>
          <cell r="T248" t="e">
            <v>#DIV/0!</v>
          </cell>
          <cell r="U248" t="e">
            <v>#DIV/0!</v>
          </cell>
          <cell r="V248" t="e">
            <v>#DIV/0!</v>
          </cell>
          <cell r="W248" t="e">
            <v>#DIV/0!</v>
          </cell>
          <cell r="X248" t="e">
            <v>#DIV/0!</v>
          </cell>
          <cell r="Y248" t="e">
            <v>#DIV/0!</v>
          </cell>
          <cell r="Z248" t="e">
            <v>#DIV/0!</v>
          </cell>
          <cell r="AA248" t="e">
            <v>#DIV/0!</v>
          </cell>
          <cell r="AB248" t="e">
            <v>#DIV/0!</v>
          </cell>
          <cell r="AC248" t="e">
            <v>#DIV/0!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row>
        <row r="249">
          <cell r="A249">
            <v>242</v>
          </cell>
          <cell r="B249">
            <v>0</v>
          </cell>
          <cell r="C249">
            <v>0</v>
          </cell>
          <cell r="D249">
            <v>0</v>
          </cell>
          <cell r="E249">
            <v>0</v>
          </cell>
          <cell r="F249">
            <v>0</v>
          </cell>
          <cell r="G249">
            <v>0</v>
          </cell>
          <cell r="H249">
            <v>0</v>
          </cell>
          <cell r="I249">
            <v>0</v>
          </cell>
          <cell r="J249">
            <v>0</v>
          </cell>
          <cell r="K249">
            <v>0</v>
          </cell>
          <cell r="L249" t="str">
            <v>Kurang</v>
          </cell>
          <cell r="M249" t="str">
            <v>Kurang</v>
          </cell>
          <cell r="N249" t="str">
            <v>Kurang</v>
          </cell>
          <cell r="O249" t="str">
            <v>Kurang</v>
          </cell>
          <cell r="P249" t="e">
            <v>#DIV/0!</v>
          </cell>
          <cell r="Q249" t="e">
            <v>#DIV/0!</v>
          </cell>
          <cell r="R249" t="e">
            <v>#DIV/0!</v>
          </cell>
          <cell r="S249" t="e">
            <v>#DIV/0!</v>
          </cell>
          <cell r="T249" t="e">
            <v>#DIV/0!</v>
          </cell>
          <cell r="U249" t="e">
            <v>#DIV/0!</v>
          </cell>
          <cell r="V249" t="e">
            <v>#DIV/0!</v>
          </cell>
          <cell r="W249" t="e">
            <v>#DIV/0!</v>
          </cell>
          <cell r="X249" t="e">
            <v>#DIV/0!</v>
          </cell>
          <cell r="Y249" t="e">
            <v>#DIV/0!</v>
          </cell>
          <cell r="Z249" t="e">
            <v>#DIV/0!</v>
          </cell>
          <cell r="AA249" t="e">
            <v>#DIV/0!</v>
          </cell>
          <cell r="AB249" t="e">
            <v>#DIV/0!</v>
          </cell>
          <cell r="AC249" t="e">
            <v>#DIV/0!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row>
        <row r="250">
          <cell r="A250">
            <v>243</v>
          </cell>
          <cell r="B250">
            <v>0</v>
          </cell>
          <cell r="C250">
            <v>0</v>
          </cell>
          <cell r="D250">
            <v>0</v>
          </cell>
          <cell r="E250">
            <v>0</v>
          </cell>
          <cell r="F250">
            <v>0</v>
          </cell>
          <cell r="G250">
            <v>0</v>
          </cell>
          <cell r="H250">
            <v>0</v>
          </cell>
          <cell r="I250">
            <v>0</v>
          </cell>
          <cell r="J250">
            <v>0</v>
          </cell>
          <cell r="K250">
            <v>0</v>
          </cell>
          <cell r="L250" t="str">
            <v>Kurang</v>
          </cell>
          <cell r="M250" t="str">
            <v>Kurang</v>
          </cell>
          <cell r="N250" t="str">
            <v>Kurang</v>
          </cell>
          <cell r="O250" t="str">
            <v>Kurang</v>
          </cell>
          <cell r="P250" t="e">
            <v>#DIV/0!</v>
          </cell>
          <cell r="Q250" t="e">
            <v>#DIV/0!</v>
          </cell>
          <cell r="R250" t="e">
            <v>#DIV/0!</v>
          </cell>
          <cell r="S250" t="e">
            <v>#DIV/0!</v>
          </cell>
          <cell r="T250" t="e">
            <v>#DIV/0!</v>
          </cell>
          <cell r="U250" t="e">
            <v>#DIV/0!</v>
          </cell>
          <cell r="V250" t="e">
            <v>#DIV/0!</v>
          </cell>
          <cell r="W250" t="e">
            <v>#DIV/0!</v>
          </cell>
          <cell r="X250" t="e">
            <v>#DIV/0!</v>
          </cell>
          <cell r="Y250" t="e">
            <v>#DIV/0!</v>
          </cell>
          <cell r="Z250" t="e">
            <v>#DIV/0!</v>
          </cell>
          <cell r="AA250" t="e">
            <v>#DIV/0!</v>
          </cell>
          <cell r="AB250" t="e">
            <v>#DIV/0!</v>
          </cell>
          <cell r="AC250" t="e">
            <v>#DIV/0!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row>
        <row r="251">
          <cell r="A251">
            <v>244</v>
          </cell>
          <cell r="B251">
            <v>0</v>
          </cell>
          <cell r="C251">
            <v>0</v>
          </cell>
          <cell r="D251">
            <v>0</v>
          </cell>
          <cell r="E251">
            <v>0</v>
          </cell>
          <cell r="F251">
            <v>0</v>
          </cell>
          <cell r="G251">
            <v>0</v>
          </cell>
          <cell r="H251">
            <v>0</v>
          </cell>
          <cell r="I251">
            <v>0</v>
          </cell>
          <cell r="J251">
            <v>0</v>
          </cell>
          <cell r="K251">
            <v>0</v>
          </cell>
          <cell r="L251" t="str">
            <v>Kurang</v>
          </cell>
          <cell r="M251" t="str">
            <v>Kurang</v>
          </cell>
          <cell r="N251" t="str">
            <v>Kurang</v>
          </cell>
          <cell r="O251" t="str">
            <v>Kurang</v>
          </cell>
          <cell r="P251" t="e">
            <v>#DIV/0!</v>
          </cell>
          <cell r="Q251" t="e">
            <v>#DIV/0!</v>
          </cell>
          <cell r="R251" t="e">
            <v>#DIV/0!</v>
          </cell>
          <cell r="S251" t="e">
            <v>#DIV/0!</v>
          </cell>
          <cell r="T251" t="e">
            <v>#DIV/0!</v>
          </cell>
          <cell r="U251" t="e">
            <v>#DIV/0!</v>
          </cell>
          <cell r="V251" t="e">
            <v>#DIV/0!</v>
          </cell>
          <cell r="W251" t="e">
            <v>#DIV/0!</v>
          </cell>
          <cell r="X251" t="e">
            <v>#DIV/0!</v>
          </cell>
          <cell r="Y251" t="e">
            <v>#DIV/0!</v>
          </cell>
          <cell r="Z251" t="e">
            <v>#DIV/0!</v>
          </cell>
          <cell r="AA251" t="e">
            <v>#DIV/0!</v>
          </cell>
          <cell r="AB251" t="e">
            <v>#DIV/0!</v>
          </cell>
          <cell r="AC251" t="e">
            <v>#DIV/0!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row>
        <row r="252">
          <cell r="A252">
            <v>245</v>
          </cell>
          <cell r="B252">
            <v>0</v>
          </cell>
          <cell r="C252">
            <v>0</v>
          </cell>
          <cell r="D252">
            <v>0</v>
          </cell>
          <cell r="E252">
            <v>0</v>
          </cell>
          <cell r="F252">
            <v>0</v>
          </cell>
          <cell r="G252">
            <v>0</v>
          </cell>
          <cell r="H252">
            <v>0</v>
          </cell>
          <cell r="I252">
            <v>0</v>
          </cell>
          <cell r="J252">
            <v>0</v>
          </cell>
          <cell r="K252">
            <v>0</v>
          </cell>
          <cell r="L252" t="str">
            <v>Kurang</v>
          </cell>
          <cell r="M252" t="str">
            <v>Kurang</v>
          </cell>
          <cell r="N252" t="str">
            <v>Kurang</v>
          </cell>
          <cell r="O252" t="str">
            <v>Kurang</v>
          </cell>
          <cell r="P252" t="e">
            <v>#DIV/0!</v>
          </cell>
          <cell r="Q252" t="e">
            <v>#DIV/0!</v>
          </cell>
          <cell r="R252" t="e">
            <v>#DIV/0!</v>
          </cell>
          <cell r="S252" t="e">
            <v>#DIV/0!</v>
          </cell>
          <cell r="T252" t="e">
            <v>#DIV/0!</v>
          </cell>
          <cell r="U252" t="e">
            <v>#DIV/0!</v>
          </cell>
          <cell r="V252" t="e">
            <v>#DIV/0!</v>
          </cell>
          <cell r="W252" t="e">
            <v>#DIV/0!</v>
          </cell>
          <cell r="X252" t="e">
            <v>#DIV/0!</v>
          </cell>
          <cell r="Y252" t="e">
            <v>#DIV/0!</v>
          </cell>
          <cell r="Z252" t="e">
            <v>#DIV/0!</v>
          </cell>
          <cell r="AA252" t="e">
            <v>#DIV/0!</v>
          </cell>
          <cell r="AB252" t="e">
            <v>#DIV/0!</v>
          </cell>
          <cell r="AC252" t="e">
            <v>#DIV/0!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row>
        <row r="253">
          <cell r="A253">
            <v>246</v>
          </cell>
          <cell r="B253">
            <v>0</v>
          </cell>
          <cell r="C253">
            <v>0</v>
          </cell>
          <cell r="D253">
            <v>0</v>
          </cell>
          <cell r="E253">
            <v>0</v>
          </cell>
          <cell r="F253">
            <v>0</v>
          </cell>
          <cell r="G253">
            <v>0</v>
          </cell>
          <cell r="H253">
            <v>0</v>
          </cell>
          <cell r="I253">
            <v>0</v>
          </cell>
          <cell r="J253">
            <v>0</v>
          </cell>
          <cell r="K253">
            <v>0</v>
          </cell>
          <cell r="L253" t="str">
            <v>Kurang</v>
          </cell>
          <cell r="M253" t="str">
            <v>Kurang</v>
          </cell>
          <cell r="N253" t="str">
            <v>Kurang</v>
          </cell>
          <cell r="O253" t="str">
            <v>Kurang</v>
          </cell>
          <cell r="P253" t="e">
            <v>#DIV/0!</v>
          </cell>
          <cell r="Q253" t="e">
            <v>#DIV/0!</v>
          </cell>
          <cell r="R253" t="e">
            <v>#DIV/0!</v>
          </cell>
          <cell r="S253" t="e">
            <v>#DIV/0!</v>
          </cell>
          <cell r="T253" t="e">
            <v>#DIV/0!</v>
          </cell>
          <cell r="U253" t="e">
            <v>#DIV/0!</v>
          </cell>
          <cell r="V253" t="e">
            <v>#DIV/0!</v>
          </cell>
          <cell r="W253" t="e">
            <v>#DIV/0!</v>
          </cell>
          <cell r="X253" t="e">
            <v>#DIV/0!</v>
          </cell>
          <cell r="Y253" t="e">
            <v>#DIV/0!</v>
          </cell>
          <cell r="Z253" t="e">
            <v>#DIV/0!</v>
          </cell>
          <cell r="AA253" t="e">
            <v>#DIV/0!</v>
          </cell>
          <cell r="AB253" t="e">
            <v>#DIV/0!</v>
          </cell>
          <cell r="AC253" t="e">
            <v>#DIV/0!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row>
        <row r="254">
          <cell r="A254">
            <v>247</v>
          </cell>
          <cell r="B254">
            <v>0</v>
          </cell>
          <cell r="C254">
            <v>0</v>
          </cell>
          <cell r="D254">
            <v>0</v>
          </cell>
          <cell r="E254">
            <v>0</v>
          </cell>
          <cell r="F254">
            <v>0</v>
          </cell>
          <cell r="G254">
            <v>0</v>
          </cell>
          <cell r="H254">
            <v>0</v>
          </cell>
          <cell r="I254">
            <v>0</v>
          </cell>
          <cell r="J254">
            <v>0</v>
          </cell>
          <cell r="K254">
            <v>0</v>
          </cell>
          <cell r="L254" t="str">
            <v>Kurang</v>
          </cell>
          <cell r="M254" t="str">
            <v>Kurang</v>
          </cell>
          <cell r="N254" t="str">
            <v>Kurang</v>
          </cell>
          <cell r="O254" t="str">
            <v>Kurang</v>
          </cell>
          <cell r="P254" t="e">
            <v>#DIV/0!</v>
          </cell>
          <cell r="Q254" t="e">
            <v>#DIV/0!</v>
          </cell>
          <cell r="R254" t="e">
            <v>#DIV/0!</v>
          </cell>
          <cell r="S254" t="e">
            <v>#DIV/0!</v>
          </cell>
          <cell r="T254" t="e">
            <v>#DIV/0!</v>
          </cell>
          <cell r="U254" t="e">
            <v>#DIV/0!</v>
          </cell>
          <cell r="V254" t="e">
            <v>#DIV/0!</v>
          </cell>
          <cell r="W254" t="e">
            <v>#DIV/0!</v>
          </cell>
          <cell r="X254" t="e">
            <v>#DIV/0!</v>
          </cell>
          <cell r="Y254" t="e">
            <v>#DIV/0!</v>
          </cell>
          <cell r="Z254" t="e">
            <v>#DIV/0!</v>
          </cell>
          <cell r="AA254" t="e">
            <v>#DIV/0!</v>
          </cell>
          <cell r="AB254" t="e">
            <v>#DIV/0!</v>
          </cell>
          <cell r="AC254" t="e">
            <v>#DIV/0!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row>
        <row r="255">
          <cell r="A255">
            <v>248</v>
          </cell>
          <cell r="B255">
            <v>0</v>
          </cell>
          <cell r="C255">
            <v>0</v>
          </cell>
          <cell r="D255">
            <v>0</v>
          </cell>
          <cell r="E255">
            <v>0</v>
          </cell>
          <cell r="F255">
            <v>0</v>
          </cell>
          <cell r="G255">
            <v>0</v>
          </cell>
          <cell r="H255">
            <v>0</v>
          </cell>
          <cell r="I255">
            <v>0</v>
          </cell>
          <cell r="J255">
            <v>0</v>
          </cell>
          <cell r="K255">
            <v>0</v>
          </cell>
          <cell r="L255" t="str">
            <v>Kurang</v>
          </cell>
          <cell r="M255" t="str">
            <v>Kurang</v>
          </cell>
          <cell r="N255" t="str">
            <v>Kurang</v>
          </cell>
          <cell r="O255" t="str">
            <v>Kurang</v>
          </cell>
          <cell r="P255" t="e">
            <v>#DIV/0!</v>
          </cell>
          <cell r="Q255" t="e">
            <v>#DIV/0!</v>
          </cell>
          <cell r="R255" t="e">
            <v>#DIV/0!</v>
          </cell>
          <cell r="S255" t="e">
            <v>#DIV/0!</v>
          </cell>
          <cell r="T255" t="e">
            <v>#DIV/0!</v>
          </cell>
          <cell r="U255" t="e">
            <v>#DIV/0!</v>
          </cell>
          <cell r="V255" t="e">
            <v>#DIV/0!</v>
          </cell>
          <cell r="W255" t="e">
            <v>#DIV/0!</v>
          </cell>
          <cell r="X255" t="e">
            <v>#DIV/0!</v>
          </cell>
          <cell r="Y255" t="e">
            <v>#DIV/0!</v>
          </cell>
          <cell r="Z255" t="e">
            <v>#DIV/0!</v>
          </cell>
          <cell r="AA255" t="e">
            <v>#DIV/0!</v>
          </cell>
          <cell r="AB255" t="e">
            <v>#DIV/0!</v>
          </cell>
          <cell r="AC255" t="e">
            <v>#DIV/0!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row>
        <row r="256">
          <cell r="A256">
            <v>249</v>
          </cell>
          <cell r="B256">
            <v>0</v>
          </cell>
          <cell r="C256">
            <v>0</v>
          </cell>
          <cell r="D256">
            <v>0</v>
          </cell>
          <cell r="E256">
            <v>0</v>
          </cell>
          <cell r="F256">
            <v>0</v>
          </cell>
          <cell r="G256">
            <v>0</v>
          </cell>
          <cell r="H256">
            <v>0</v>
          </cell>
          <cell r="I256">
            <v>0</v>
          </cell>
          <cell r="J256">
            <v>0</v>
          </cell>
          <cell r="K256">
            <v>0</v>
          </cell>
          <cell r="L256" t="str">
            <v>Kurang</v>
          </cell>
          <cell r="M256" t="str">
            <v>Kurang</v>
          </cell>
          <cell r="N256" t="str">
            <v>Kurang</v>
          </cell>
          <cell r="O256" t="str">
            <v>Kurang</v>
          </cell>
          <cell r="P256" t="e">
            <v>#DIV/0!</v>
          </cell>
          <cell r="Q256" t="e">
            <v>#DIV/0!</v>
          </cell>
          <cell r="R256" t="e">
            <v>#DIV/0!</v>
          </cell>
          <cell r="S256" t="e">
            <v>#DIV/0!</v>
          </cell>
          <cell r="T256" t="e">
            <v>#DIV/0!</v>
          </cell>
          <cell r="U256" t="e">
            <v>#DIV/0!</v>
          </cell>
          <cell r="V256" t="e">
            <v>#DIV/0!</v>
          </cell>
          <cell r="W256" t="e">
            <v>#DIV/0!</v>
          </cell>
          <cell r="X256" t="e">
            <v>#DIV/0!</v>
          </cell>
          <cell r="Y256" t="e">
            <v>#DIV/0!</v>
          </cell>
          <cell r="Z256" t="e">
            <v>#DIV/0!</v>
          </cell>
          <cell r="AA256" t="e">
            <v>#DIV/0!</v>
          </cell>
          <cell r="AB256" t="e">
            <v>#DIV/0!</v>
          </cell>
          <cell r="AC256" t="e">
            <v>#DIV/0!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row>
        <row r="257">
          <cell r="A257">
            <v>250</v>
          </cell>
          <cell r="B257">
            <v>0</v>
          </cell>
          <cell r="C257">
            <v>0</v>
          </cell>
          <cell r="D257">
            <v>0</v>
          </cell>
          <cell r="E257">
            <v>0</v>
          </cell>
          <cell r="F257">
            <v>0</v>
          </cell>
          <cell r="G257">
            <v>0</v>
          </cell>
          <cell r="H257">
            <v>0</v>
          </cell>
          <cell r="I257">
            <v>0</v>
          </cell>
          <cell r="J257">
            <v>0</v>
          </cell>
          <cell r="K257">
            <v>0</v>
          </cell>
          <cell r="L257" t="str">
            <v>Kurang</v>
          </cell>
          <cell r="M257" t="str">
            <v>Kurang</v>
          </cell>
          <cell r="N257" t="str">
            <v>Kurang</v>
          </cell>
          <cell r="O257" t="str">
            <v>Kurang</v>
          </cell>
          <cell r="P257" t="e">
            <v>#DIV/0!</v>
          </cell>
          <cell r="Q257" t="e">
            <v>#DIV/0!</v>
          </cell>
          <cell r="R257" t="e">
            <v>#DIV/0!</v>
          </cell>
          <cell r="S257" t="e">
            <v>#DIV/0!</v>
          </cell>
          <cell r="T257" t="e">
            <v>#DIV/0!</v>
          </cell>
          <cell r="U257" t="e">
            <v>#DIV/0!</v>
          </cell>
          <cell r="V257" t="e">
            <v>#DIV/0!</v>
          </cell>
          <cell r="W257" t="e">
            <v>#DIV/0!</v>
          </cell>
          <cell r="X257" t="e">
            <v>#DIV/0!</v>
          </cell>
          <cell r="Y257" t="e">
            <v>#DIV/0!</v>
          </cell>
          <cell r="Z257" t="e">
            <v>#DIV/0!</v>
          </cell>
          <cell r="AA257" t="e">
            <v>#DIV/0!</v>
          </cell>
          <cell r="AB257" t="e">
            <v>#DIV/0!</v>
          </cell>
          <cell r="AC257" t="e">
            <v>#DIV/0!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row>
        <row r="258">
          <cell r="A258">
            <v>251</v>
          </cell>
          <cell r="B258">
            <v>0</v>
          </cell>
          <cell r="C258">
            <v>0</v>
          </cell>
          <cell r="D258">
            <v>0</v>
          </cell>
          <cell r="E258">
            <v>0</v>
          </cell>
          <cell r="F258">
            <v>0</v>
          </cell>
          <cell r="G258">
            <v>0</v>
          </cell>
          <cell r="H258">
            <v>0</v>
          </cell>
          <cell r="I258">
            <v>0</v>
          </cell>
          <cell r="J258">
            <v>0</v>
          </cell>
          <cell r="K258">
            <v>0</v>
          </cell>
          <cell r="L258" t="str">
            <v>Kurang</v>
          </cell>
          <cell r="M258" t="str">
            <v>Kurang</v>
          </cell>
          <cell r="N258" t="str">
            <v>Kurang</v>
          </cell>
          <cell r="O258" t="str">
            <v>Kurang</v>
          </cell>
          <cell r="P258" t="e">
            <v>#DIV/0!</v>
          </cell>
          <cell r="Q258" t="e">
            <v>#DIV/0!</v>
          </cell>
          <cell r="R258" t="e">
            <v>#DIV/0!</v>
          </cell>
          <cell r="S258" t="e">
            <v>#DIV/0!</v>
          </cell>
          <cell r="T258" t="e">
            <v>#DIV/0!</v>
          </cell>
          <cell r="U258" t="e">
            <v>#DIV/0!</v>
          </cell>
          <cell r="V258" t="e">
            <v>#DIV/0!</v>
          </cell>
          <cell r="W258" t="e">
            <v>#DIV/0!</v>
          </cell>
          <cell r="X258" t="e">
            <v>#DIV/0!</v>
          </cell>
          <cell r="Y258" t="e">
            <v>#DIV/0!</v>
          </cell>
          <cell r="Z258" t="e">
            <v>#DIV/0!</v>
          </cell>
          <cell r="AA258" t="e">
            <v>#DIV/0!</v>
          </cell>
          <cell r="AB258" t="e">
            <v>#DIV/0!</v>
          </cell>
          <cell r="AC258" t="e">
            <v>#DIV/0!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row>
        <row r="259">
          <cell r="A259">
            <v>252</v>
          </cell>
          <cell r="B259">
            <v>0</v>
          </cell>
          <cell r="C259">
            <v>0</v>
          </cell>
          <cell r="D259">
            <v>0</v>
          </cell>
          <cell r="E259">
            <v>0</v>
          </cell>
          <cell r="F259">
            <v>0</v>
          </cell>
          <cell r="G259">
            <v>0</v>
          </cell>
          <cell r="H259">
            <v>0</v>
          </cell>
          <cell r="I259">
            <v>0</v>
          </cell>
          <cell r="J259">
            <v>0</v>
          </cell>
          <cell r="K259">
            <v>0</v>
          </cell>
          <cell r="L259" t="str">
            <v>Kurang</v>
          </cell>
          <cell r="M259" t="str">
            <v>Kurang</v>
          </cell>
          <cell r="N259" t="str">
            <v>Kurang</v>
          </cell>
          <cell r="O259" t="str">
            <v>Kurang</v>
          </cell>
          <cell r="P259" t="e">
            <v>#DIV/0!</v>
          </cell>
          <cell r="Q259" t="e">
            <v>#DIV/0!</v>
          </cell>
          <cell r="R259" t="e">
            <v>#DIV/0!</v>
          </cell>
          <cell r="S259" t="e">
            <v>#DIV/0!</v>
          </cell>
          <cell r="T259" t="e">
            <v>#DIV/0!</v>
          </cell>
          <cell r="U259" t="e">
            <v>#DIV/0!</v>
          </cell>
          <cell r="V259" t="e">
            <v>#DIV/0!</v>
          </cell>
          <cell r="W259" t="e">
            <v>#DIV/0!</v>
          </cell>
          <cell r="X259" t="e">
            <v>#DIV/0!</v>
          </cell>
          <cell r="Y259" t="e">
            <v>#DIV/0!</v>
          </cell>
          <cell r="Z259" t="e">
            <v>#DIV/0!</v>
          </cell>
          <cell r="AA259" t="e">
            <v>#DIV/0!</v>
          </cell>
          <cell r="AB259" t="e">
            <v>#DIV/0!</v>
          </cell>
          <cell r="AC259" t="e">
            <v>#DIV/0!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row>
        <row r="260">
          <cell r="A260">
            <v>253</v>
          </cell>
          <cell r="B260">
            <v>0</v>
          </cell>
          <cell r="C260">
            <v>0</v>
          </cell>
          <cell r="D260">
            <v>0</v>
          </cell>
          <cell r="E260">
            <v>0</v>
          </cell>
          <cell r="F260">
            <v>0</v>
          </cell>
          <cell r="G260">
            <v>0</v>
          </cell>
          <cell r="H260">
            <v>0</v>
          </cell>
          <cell r="I260">
            <v>0</v>
          </cell>
          <cell r="J260">
            <v>0</v>
          </cell>
          <cell r="K260">
            <v>0</v>
          </cell>
          <cell r="L260" t="str">
            <v>Kurang</v>
          </cell>
          <cell r="M260" t="str">
            <v>Kurang</v>
          </cell>
          <cell r="N260" t="str">
            <v>Kurang</v>
          </cell>
          <cell r="O260" t="str">
            <v>Kurang</v>
          </cell>
          <cell r="P260" t="e">
            <v>#DIV/0!</v>
          </cell>
          <cell r="Q260" t="e">
            <v>#DIV/0!</v>
          </cell>
          <cell r="R260" t="e">
            <v>#DIV/0!</v>
          </cell>
          <cell r="S260" t="e">
            <v>#DIV/0!</v>
          </cell>
          <cell r="T260" t="e">
            <v>#DIV/0!</v>
          </cell>
          <cell r="U260" t="e">
            <v>#DIV/0!</v>
          </cell>
          <cell r="V260" t="e">
            <v>#DIV/0!</v>
          </cell>
          <cell r="W260" t="e">
            <v>#DIV/0!</v>
          </cell>
          <cell r="X260" t="e">
            <v>#DIV/0!</v>
          </cell>
          <cell r="Y260" t="e">
            <v>#DIV/0!</v>
          </cell>
          <cell r="Z260" t="e">
            <v>#DIV/0!</v>
          </cell>
          <cell r="AA260" t="e">
            <v>#DIV/0!</v>
          </cell>
          <cell r="AB260" t="e">
            <v>#DIV/0!</v>
          </cell>
          <cell r="AC260" t="e">
            <v>#DIV/0!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row>
        <row r="261">
          <cell r="A261">
            <v>254</v>
          </cell>
          <cell r="B261">
            <v>0</v>
          </cell>
          <cell r="C261">
            <v>0</v>
          </cell>
          <cell r="D261">
            <v>0</v>
          </cell>
          <cell r="E261">
            <v>0</v>
          </cell>
          <cell r="F261">
            <v>0</v>
          </cell>
          <cell r="G261">
            <v>0</v>
          </cell>
          <cell r="H261">
            <v>0</v>
          </cell>
          <cell r="I261">
            <v>0</v>
          </cell>
          <cell r="J261">
            <v>0</v>
          </cell>
          <cell r="K261">
            <v>0</v>
          </cell>
          <cell r="L261" t="str">
            <v>Kurang</v>
          </cell>
          <cell r="M261" t="str">
            <v>Kurang</v>
          </cell>
          <cell r="N261" t="str">
            <v>Kurang</v>
          </cell>
          <cell r="O261" t="str">
            <v>Kurang</v>
          </cell>
          <cell r="P261" t="e">
            <v>#DIV/0!</v>
          </cell>
          <cell r="Q261" t="e">
            <v>#DIV/0!</v>
          </cell>
          <cell r="R261" t="e">
            <v>#DIV/0!</v>
          </cell>
          <cell r="S261" t="e">
            <v>#DIV/0!</v>
          </cell>
          <cell r="T261" t="e">
            <v>#DIV/0!</v>
          </cell>
          <cell r="U261" t="e">
            <v>#DIV/0!</v>
          </cell>
          <cell r="V261" t="e">
            <v>#DIV/0!</v>
          </cell>
          <cell r="W261" t="e">
            <v>#DIV/0!</v>
          </cell>
          <cell r="X261" t="e">
            <v>#DIV/0!</v>
          </cell>
          <cell r="Y261" t="e">
            <v>#DIV/0!</v>
          </cell>
          <cell r="Z261" t="e">
            <v>#DIV/0!</v>
          </cell>
          <cell r="AA261" t="e">
            <v>#DIV/0!</v>
          </cell>
          <cell r="AB261" t="e">
            <v>#DIV/0!</v>
          </cell>
          <cell r="AC261" t="e">
            <v>#DIV/0!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row>
        <row r="262">
          <cell r="A262">
            <v>255</v>
          </cell>
          <cell r="B262">
            <v>0</v>
          </cell>
          <cell r="C262">
            <v>0</v>
          </cell>
          <cell r="D262">
            <v>0</v>
          </cell>
          <cell r="E262">
            <v>0</v>
          </cell>
          <cell r="F262">
            <v>0</v>
          </cell>
          <cell r="G262">
            <v>0</v>
          </cell>
          <cell r="H262">
            <v>0</v>
          </cell>
          <cell r="I262">
            <v>0</v>
          </cell>
          <cell r="J262">
            <v>0</v>
          </cell>
          <cell r="K262">
            <v>0</v>
          </cell>
          <cell r="L262" t="str">
            <v>Kurang</v>
          </cell>
          <cell r="M262" t="str">
            <v>Kurang</v>
          </cell>
          <cell r="N262" t="str">
            <v>Kurang</v>
          </cell>
          <cell r="O262" t="str">
            <v>Kurang</v>
          </cell>
          <cell r="P262" t="e">
            <v>#DIV/0!</v>
          </cell>
          <cell r="Q262" t="e">
            <v>#DIV/0!</v>
          </cell>
          <cell r="R262" t="e">
            <v>#DIV/0!</v>
          </cell>
          <cell r="S262" t="e">
            <v>#DIV/0!</v>
          </cell>
          <cell r="T262" t="e">
            <v>#DIV/0!</v>
          </cell>
          <cell r="U262" t="e">
            <v>#DIV/0!</v>
          </cell>
          <cell r="V262" t="e">
            <v>#DIV/0!</v>
          </cell>
          <cell r="W262" t="e">
            <v>#DIV/0!</v>
          </cell>
          <cell r="X262" t="e">
            <v>#DIV/0!</v>
          </cell>
          <cell r="Y262" t="e">
            <v>#DIV/0!</v>
          </cell>
          <cell r="Z262" t="e">
            <v>#DIV/0!</v>
          </cell>
          <cell r="AA262" t="e">
            <v>#DIV/0!</v>
          </cell>
          <cell r="AB262" t="e">
            <v>#DIV/0!</v>
          </cell>
          <cell r="AC262" t="e">
            <v>#DIV/0!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row>
        <row r="263">
          <cell r="A263">
            <v>256</v>
          </cell>
          <cell r="B263">
            <v>0</v>
          </cell>
          <cell r="C263">
            <v>0</v>
          </cell>
          <cell r="D263">
            <v>0</v>
          </cell>
          <cell r="E263">
            <v>0</v>
          </cell>
          <cell r="F263">
            <v>0</v>
          </cell>
          <cell r="G263">
            <v>0</v>
          </cell>
          <cell r="H263">
            <v>0</v>
          </cell>
          <cell r="I263">
            <v>0</v>
          </cell>
          <cell r="J263">
            <v>0</v>
          </cell>
          <cell r="K263">
            <v>0</v>
          </cell>
          <cell r="L263" t="str">
            <v>Kurang</v>
          </cell>
          <cell r="M263" t="str">
            <v>Kurang</v>
          </cell>
          <cell r="N263" t="str">
            <v>Kurang</v>
          </cell>
          <cell r="O263" t="str">
            <v>Kurang</v>
          </cell>
          <cell r="P263" t="e">
            <v>#DIV/0!</v>
          </cell>
          <cell r="Q263" t="e">
            <v>#DIV/0!</v>
          </cell>
          <cell r="R263" t="e">
            <v>#DIV/0!</v>
          </cell>
          <cell r="S263" t="e">
            <v>#DIV/0!</v>
          </cell>
          <cell r="T263" t="e">
            <v>#DIV/0!</v>
          </cell>
          <cell r="U263" t="e">
            <v>#DIV/0!</v>
          </cell>
          <cell r="V263" t="e">
            <v>#DIV/0!</v>
          </cell>
          <cell r="W263" t="e">
            <v>#DIV/0!</v>
          </cell>
          <cell r="X263" t="e">
            <v>#DIV/0!</v>
          </cell>
          <cell r="Y263" t="e">
            <v>#DIV/0!</v>
          </cell>
          <cell r="Z263" t="e">
            <v>#DIV/0!</v>
          </cell>
          <cell r="AA263" t="e">
            <v>#DIV/0!</v>
          </cell>
          <cell r="AB263" t="e">
            <v>#DIV/0!</v>
          </cell>
          <cell r="AC263" t="e">
            <v>#DIV/0!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row>
        <row r="264">
          <cell r="A264">
            <v>257</v>
          </cell>
          <cell r="B264">
            <v>0</v>
          </cell>
          <cell r="C264">
            <v>0</v>
          </cell>
          <cell r="D264">
            <v>0</v>
          </cell>
          <cell r="E264">
            <v>0</v>
          </cell>
          <cell r="F264">
            <v>0</v>
          </cell>
          <cell r="G264">
            <v>0</v>
          </cell>
          <cell r="H264">
            <v>0</v>
          </cell>
          <cell r="I264">
            <v>0</v>
          </cell>
          <cell r="J264">
            <v>0</v>
          </cell>
          <cell r="K264">
            <v>0</v>
          </cell>
          <cell r="L264" t="str">
            <v>Kurang</v>
          </cell>
          <cell r="M264" t="str">
            <v>Kurang</v>
          </cell>
          <cell r="N264" t="str">
            <v>Kurang</v>
          </cell>
          <cell r="O264" t="str">
            <v>Kurang</v>
          </cell>
          <cell r="P264" t="e">
            <v>#DIV/0!</v>
          </cell>
          <cell r="Q264" t="e">
            <v>#DIV/0!</v>
          </cell>
          <cell r="R264" t="e">
            <v>#DIV/0!</v>
          </cell>
          <cell r="S264" t="e">
            <v>#DIV/0!</v>
          </cell>
          <cell r="T264" t="e">
            <v>#DIV/0!</v>
          </cell>
          <cell r="U264" t="e">
            <v>#DIV/0!</v>
          </cell>
          <cell r="V264" t="e">
            <v>#DIV/0!</v>
          </cell>
          <cell r="W264" t="e">
            <v>#DIV/0!</v>
          </cell>
          <cell r="X264" t="e">
            <v>#DIV/0!</v>
          </cell>
          <cell r="Y264" t="e">
            <v>#DIV/0!</v>
          </cell>
          <cell r="Z264" t="e">
            <v>#DIV/0!</v>
          </cell>
          <cell r="AA264" t="e">
            <v>#DIV/0!</v>
          </cell>
          <cell r="AB264" t="e">
            <v>#DIV/0!</v>
          </cell>
          <cell r="AC264" t="e">
            <v>#DIV/0!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row>
        <row r="265">
          <cell r="A265">
            <v>258</v>
          </cell>
          <cell r="B265">
            <v>0</v>
          </cell>
          <cell r="C265">
            <v>0</v>
          </cell>
          <cell r="D265">
            <v>0</v>
          </cell>
          <cell r="E265">
            <v>0</v>
          </cell>
          <cell r="F265">
            <v>0</v>
          </cell>
          <cell r="G265">
            <v>0</v>
          </cell>
          <cell r="H265">
            <v>0</v>
          </cell>
          <cell r="I265">
            <v>0</v>
          </cell>
          <cell r="J265">
            <v>0</v>
          </cell>
          <cell r="K265">
            <v>0</v>
          </cell>
          <cell r="L265" t="str">
            <v>Kurang</v>
          </cell>
          <cell r="M265" t="str">
            <v>Kurang</v>
          </cell>
          <cell r="N265" t="str">
            <v>Kurang</v>
          </cell>
          <cell r="O265" t="str">
            <v>Kurang</v>
          </cell>
          <cell r="P265" t="e">
            <v>#DIV/0!</v>
          </cell>
          <cell r="Q265" t="e">
            <v>#DIV/0!</v>
          </cell>
          <cell r="R265" t="e">
            <v>#DIV/0!</v>
          </cell>
          <cell r="S265" t="e">
            <v>#DIV/0!</v>
          </cell>
          <cell r="T265" t="e">
            <v>#DIV/0!</v>
          </cell>
          <cell r="U265" t="e">
            <v>#DIV/0!</v>
          </cell>
          <cell r="V265" t="e">
            <v>#DIV/0!</v>
          </cell>
          <cell r="W265" t="e">
            <v>#DIV/0!</v>
          </cell>
          <cell r="X265" t="e">
            <v>#DIV/0!</v>
          </cell>
          <cell r="Y265" t="e">
            <v>#DIV/0!</v>
          </cell>
          <cell r="Z265" t="e">
            <v>#DIV/0!</v>
          </cell>
          <cell r="AA265" t="e">
            <v>#DIV/0!</v>
          </cell>
          <cell r="AB265" t="e">
            <v>#DIV/0!</v>
          </cell>
          <cell r="AC265" t="e">
            <v>#DIV/0!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row>
        <row r="266">
          <cell r="A266">
            <v>259</v>
          </cell>
          <cell r="B266">
            <v>0</v>
          </cell>
          <cell r="C266">
            <v>0</v>
          </cell>
          <cell r="D266">
            <v>0</v>
          </cell>
          <cell r="E266">
            <v>0</v>
          </cell>
          <cell r="F266">
            <v>0</v>
          </cell>
          <cell r="G266">
            <v>0</v>
          </cell>
          <cell r="H266">
            <v>0</v>
          </cell>
          <cell r="I266">
            <v>0</v>
          </cell>
          <cell r="J266">
            <v>0</v>
          </cell>
          <cell r="K266">
            <v>0</v>
          </cell>
          <cell r="L266" t="str">
            <v>Kurang</v>
          </cell>
          <cell r="M266" t="str">
            <v>Kurang</v>
          </cell>
          <cell r="N266" t="str">
            <v>Kurang</v>
          </cell>
          <cell r="O266" t="str">
            <v>Kurang</v>
          </cell>
          <cell r="P266" t="e">
            <v>#DIV/0!</v>
          </cell>
          <cell r="Q266" t="e">
            <v>#DIV/0!</v>
          </cell>
          <cell r="R266" t="e">
            <v>#DIV/0!</v>
          </cell>
          <cell r="S266" t="e">
            <v>#DIV/0!</v>
          </cell>
          <cell r="T266" t="e">
            <v>#DIV/0!</v>
          </cell>
          <cell r="U266" t="e">
            <v>#DIV/0!</v>
          </cell>
          <cell r="V266" t="e">
            <v>#DIV/0!</v>
          </cell>
          <cell r="W266" t="e">
            <v>#DIV/0!</v>
          </cell>
          <cell r="X266" t="e">
            <v>#DIV/0!</v>
          </cell>
          <cell r="Y266" t="e">
            <v>#DIV/0!</v>
          </cell>
          <cell r="Z266" t="e">
            <v>#DIV/0!</v>
          </cell>
          <cell r="AA266" t="e">
            <v>#DIV/0!</v>
          </cell>
          <cell r="AB266" t="e">
            <v>#DIV/0!</v>
          </cell>
          <cell r="AC266" t="e">
            <v>#DIV/0!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row>
        <row r="267">
          <cell r="A267">
            <v>260</v>
          </cell>
          <cell r="B267">
            <v>0</v>
          </cell>
          <cell r="C267">
            <v>0</v>
          </cell>
          <cell r="D267">
            <v>0</v>
          </cell>
          <cell r="E267">
            <v>0</v>
          </cell>
          <cell r="F267">
            <v>0</v>
          </cell>
          <cell r="G267">
            <v>0</v>
          </cell>
          <cell r="H267">
            <v>0</v>
          </cell>
          <cell r="I267">
            <v>0</v>
          </cell>
          <cell r="J267">
            <v>0</v>
          </cell>
          <cell r="K267">
            <v>0</v>
          </cell>
          <cell r="L267" t="str">
            <v>Kurang</v>
          </cell>
          <cell r="M267" t="str">
            <v>Kurang</v>
          </cell>
          <cell r="N267" t="str">
            <v>Kurang</v>
          </cell>
          <cell r="O267" t="str">
            <v>Kurang</v>
          </cell>
          <cell r="P267" t="e">
            <v>#DIV/0!</v>
          </cell>
          <cell r="Q267" t="e">
            <v>#DIV/0!</v>
          </cell>
          <cell r="R267" t="e">
            <v>#DIV/0!</v>
          </cell>
          <cell r="S267" t="e">
            <v>#DIV/0!</v>
          </cell>
          <cell r="T267" t="e">
            <v>#DIV/0!</v>
          </cell>
          <cell r="U267" t="e">
            <v>#DIV/0!</v>
          </cell>
          <cell r="V267" t="e">
            <v>#DIV/0!</v>
          </cell>
          <cell r="W267" t="e">
            <v>#DIV/0!</v>
          </cell>
          <cell r="X267" t="e">
            <v>#DIV/0!</v>
          </cell>
          <cell r="Y267" t="e">
            <v>#DIV/0!</v>
          </cell>
          <cell r="Z267" t="e">
            <v>#DIV/0!</v>
          </cell>
          <cell r="AA267" t="e">
            <v>#DIV/0!</v>
          </cell>
          <cell r="AB267" t="e">
            <v>#DIV/0!</v>
          </cell>
          <cell r="AC267" t="e">
            <v>#DIV/0!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row>
        <row r="268">
          <cell r="A268">
            <v>261</v>
          </cell>
          <cell r="B268">
            <v>0</v>
          </cell>
          <cell r="C268">
            <v>0</v>
          </cell>
          <cell r="D268">
            <v>0</v>
          </cell>
          <cell r="E268">
            <v>0</v>
          </cell>
          <cell r="F268">
            <v>0</v>
          </cell>
          <cell r="G268">
            <v>0</v>
          </cell>
          <cell r="H268">
            <v>0</v>
          </cell>
          <cell r="I268">
            <v>0</v>
          </cell>
          <cell r="J268">
            <v>0</v>
          </cell>
          <cell r="K268">
            <v>0</v>
          </cell>
          <cell r="L268" t="str">
            <v>Kurang</v>
          </cell>
          <cell r="M268" t="str">
            <v>Kurang</v>
          </cell>
          <cell r="N268" t="str">
            <v>Kurang</v>
          </cell>
          <cell r="O268" t="str">
            <v>Kurang</v>
          </cell>
          <cell r="P268" t="e">
            <v>#DIV/0!</v>
          </cell>
          <cell r="Q268" t="e">
            <v>#DIV/0!</v>
          </cell>
          <cell r="R268" t="e">
            <v>#DIV/0!</v>
          </cell>
          <cell r="S268" t="e">
            <v>#DIV/0!</v>
          </cell>
          <cell r="T268" t="e">
            <v>#DIV/0!</v>
          </cell>
          <cell r="U268" t="e">
            <v>#DIV/0!</v>
          </cell>
          <cell r="V268" t="e">
            <v>#DIV/0!</v>
          </cell>
          <cell r="W268" t="e">
            <v>#DIV/0!</v>
          </cell>
          <cell r="X268" t="e">
            <v>#DIV/0!</v>
          </cell>
          <cell r="Y268" t="e">
            <v>#DIV/0!</v>
          </cell>
          <cell r="Z268" t="e">
            <v>#DIV/0!</v>
          </cell>
          <cell r="AA268" t="e">
            <v>#DIV/0!</v>
          </cell>
          <cell r="AB268" t="e">
            <v>#DIV/0!</v>
          </cell>
          <cell r="AC268" t="e">
            <v>#DIV/0!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row>
        <row r="269">
          <cell r="A269">
            <v>262</v>
          </cell>
          <cell r="B269">
            <v>0</v>
          </cell>
          <cell r="C269">
            <v>0</v>
          </cell>
          <cell r="D269">
            <v>0</v>
          </cell>
          <cell r="E269">
            <v>0</v>
          </cell>
          <cell r="F269">
            <v>0</v>
          </cell>
          <cell r="G269">
            <v>0</v>
          </cell>
          <cell r="H269">
            <v>0</v>
          </cell>
          <cell r="I269">
            <v>0</v>
          </cell>
          <cell r="J269">
            <v>0</v>
          </cell>
          <cell r="K269">
            <v>0</v>
          </cell>
          <cell r="L269" t="str">
            <v>Kurang</v>
          </cell>
          <cell r="M269" t="str">
            <v>Kurang</v>
          </cell>
          <cell r="N269" t="str">
            <v>Kurang</v>
          </cell>
          <cell r="O269" t="str">
            <v>Kurang</v>
          </cell>
          <cell r="P269" t="e">
            <v>#DIV/0!</v>
          </cell>
          <cell r="Q269" t="e">
            <v>#DIV/0!</v>
          </cell>
          <cell r="R269" t="e">
            <v>#DIV/0!</v>
          </cell>
          <cell r="S269" t="e">
            <v>#DIV/0!</v>
          </cell>
          <cell r="T269" t="e">
            <v>#DIV/0!</v>
          </cell>
          <cell r="U269" t="e">
            <v>#DIV/0!</v>
          </cell>
          <cell r="V269" t="e">
            <v>#DIV/0!</v>
          </cell>
          <cell r="W269" t="e">
            <v>#DIV/0!</v>
          </cell>
          <cell r="X269" t="e">
            <v>#DIV/0!</v>
          </cell>
          <cell r="Y269" t="e">
            <v>#DIV/0!</v>
          </cell>
          <cell r="Z269" t="e">
            <v>#DIV/0!</v>
          </cell>
          <cell r="AA269" t="e">
            <v>#DIV/0!</v>
          </cell>
          <cell r="AB269" t="e">
            <v>#DIV/0!</v>
          </cell>
          <cell r="AC269" t="e">
            <v>#DIV/0!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row>
        <row r="270">
          <cell r="A270">
            <v>263</v>
          </cell>
          <cell r="B270">
            <v>0</v>
          </cell>
          <cell r="C270">
            <v>0</v>
          </cell>
          <cell r="D270">
            <v>0</v>
          </cell>
          <cell r="E270">
            <v>0</v>
          </cell>
          <cell r="F270">
            <v>0</v>
          </cell>
          <cell r="G270">
            <v>0</v>
          </cell>
          <cell r="H270">
            <v>0</v>
          </cell>
          <cell r="I270">
            <v>0</v>
          </cell>
          <cell r="J270">
            <v>0</v>
          </cell>
          <cell r="K270">
            <v>0</v>
          </cell>
          <cell r="L270" t="str">
            <v>Kurang</v>
          </cell>
          <cell r="M270" t="str">
            <v>Kurang</v>
          </cell>
          <cell r="N270" t="str">
            <v>Kurang</v>
          </cell>
          <cell r="O270" t="str">
            <v>Kurang</v>
          </cell>
          <cell r="P270" t="e">
            <v>#DIV/0!</v>
          </cell>
          <cell r="Q270" t="e">
            <v>#DIV/0!</v>
          </cell>
          <cell r="R270" t="e">
            <v>#DIV/0!</v>
          </cell>
          <cell r="S270" t="e">
            <v>#DIV/0!</v>
          </cell>
          <cell r="T270" t="e">
            <v>#DIV/0!</v>
          </cell>
          <cell r="U270" t="e">
            <v>#DIV/0!</v>
          </cell>
          <cell r="V270" t="e">
            <v>#DIV/0!</v>
          </cell>
          <cell r="W270" t="e">
            <v>#DIV/0!</v>
          </cell>
          <cell r="X270" t="e">
            <v>#DIV/0!</v>
          </cell>
          <cell r="Y270" t="e">
            <v>#DIV/0!</v>
          </cell>
          <cell r="Z270" t="e">
            <v>#DIV/0!</v>
          </cell>
          <cell r="AA270" t="e">
            <v>#DIV/0!</v>
          </cell>
          <cell r="AB270" t="e">
            <v>#DIV/0!</v>
          </cell>
          <cell r="AC270" t="e">
            <v>#DIV/0!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row>
        <row r="271">
          <cell r="A271">
            <v>264</v>
          </cell>
          <cell r="B271">
            <v>0</v>
          </cell>
          <cell r="C271">
            <v>0</v>
          </cell>
          <cell r="D271">
            <v>0</v>
          </cell>
          <cell r="E271">
            <v>0</v>
          </cell>
          <cell r="F271">
            <v>0</v>
          </cell>
          <cell r="G271">
            <v>0</v>
          </cell>
          <cell r="H271">
            <v>0</v>
          </cell>
          <cell r="I271">
            <v>0</v>
          </cell>
          <cell r="J271">
            <v>0</v>
          </cell>
          <cell r="K271">
            <v>0</v>
          </cell>
          <cell r="L271" t="str">
            <v>Kurang</v>
          </cell>
          <cell r="M271" t="str">
            <v>Kurang</v>
          </cell>
          <cell r="N271" t="str">
            <v>Kurang</v>
          </cell>
          <cell r="O271" t="str">
            <v>Kurang</v>
          </cell>
          <cell r="P271" t="e">
            <v>#DIV/0!</v>
          </cell>
          <cell r="Q271" t="e">
            <v>#DIV/0!</v>
          </cell>
          <cell r="R271" t="e">
            <v>#DIV/0!</v>
          </cell>
          <cell r="S271" t="e">
            <v>#DIV/0!</v>
          </cell>
          <cell r="T271" t="e">
            <v>#DIV/0!</v>
          </cell>
          <cell r="U271" t="e">
            <v>#DIV/0!</v>
          </cell>
          <cell r="V271" t="e">
            <v>#DIV/0!</v>
          </cell>
          <cell r="W271" t="e">
            <v>#DIV/0!</v>
          </cell>
          <cell r="X271" t="e">
            <v>#DIV/0!</v>
          </cell>
          <cell r="Y271" t="e">
            <v>#DIV/0!</v>
          </cell>
          <cell r="Z271" t="e">
            <v>#DIV/0!</v>
          </cell>
          <cell r="AA271" t="e">
            <v>#DIV/0!</v>
          </cell>
          <cell r="AB271" t="e">
            <v>#DIV/0!</v>
          </cell>
          <cell r="AC271" t="e">
            <v>#DIV/0!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row>
        <row r="272">
          <cell r="A272">
            <v>265</v>
          </cell>
          <cell r="B272">
            <v>0</v>
          </cell>
          <cell r="C272">
            <v>0</v>
          </cell>
          <cell r="D272">
            <v>0</v>
          </cell>
          <cell r="E272">
            <v>0</v>
          </cell>
          <cell r="F272">
            <v>0</v>
          </cell>
          <cell r="G272">
            <v>0</v>
          </cell>
          <cell r="H272">
            <v>0</v>
          </cell>
          <cell r="I272">
            <v>0</v>
          </cell>
          <cell r="J272">
            <v>0</v>
          </cell>
          <cell r="K272">
            <v>0</v>
          </cell>
          <cell r="L272" t="str">
            <v>Kurang</v>
          </cell>
          <cell r="M272" t="str">
            <v>Kurang</v>
          </cell>
          <cell r="N272" t="str">
            <v>Kurang</v>
          </cell>
          <cell r="O272" t="str">
            <v>Kurang</v>
          </cell>
          <cell r="P272" t="e">
            <v>#DIV/0!</v>
          </cell>
          <cell r="Q272" t="e">
            <v>#DIV/0!</v>
          </cell>
          <cell r="R272" t="e">
            <v>#DIV/0!</v>
          </cell>
          <cell r="S272" t="e">
            <v>#DIV/0!</v>
          </cell>
          <cell r="T272" t="e">
            <v>#DIV/0!</v>
          </cell>
          <cell r="U272" t="e">
            <v>#DIV/0!</v>
          </cell>
          <cell r="V272" t="e">
            <v>#DIV/0!</v>
          </cell>
          <cell r="W272" t="e">
            <v>#DIV/0!</v>
          </cell>
          <cell r="X272" t="e">
            <v>#DIV/0!</v>
          </cell>
          <cell r="Y272" t="e">
            <v>#DIV/0!</v>
          </cell>
          <cell r="Z272" t="e">
            <v>#DIV/0!</v>
          </cell>
          <cell r="AA272" t="e">
            <v>#DIV/0!</v>
          </cell>
          <cell r="AB272" t="e">
            <v>#DIV/0!</v>
          </cell>
          <cell r="AC272" t="e">
            <v>#DIV/0!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row>
        <row r="273">
          <cell r="A273">
            <v>266</v>
          </cell>
          <cell r="B273">
            <v>0</v>
          </cell>
          <cell r="C273">
            <v>0</v>
          </cell>
          <cell r="D273">
            <v>0</v>
          </cell>
          <cell r="E273">
            <v>0</v>
          </cell>
          <cell r="F273">
            <v>0</v>
          </cell>
          <cell r="G273">
            <v>0</v>
          </cell>
          <cell r="H273">
            <v>0</v>
          </cell>
          <cell r="I273">
            <v>0</v>
          </cell>
          <cell r="J273">
            <v>0</v>
          </cell>
          <cell r="K273">
            <v>0</v>
          </cell>
          <cell r="L273" t="str">
            <v>Kurang</v>
          </cell>
          <cell r="M273" t="str">
            <v>Kurang</v>
          </cell>
          <cell r="N273" t="str">
            <v>Kurang</v>
          </cell>
          <cell r="O273" t="str">
            <v>Kurang</v>
          </cell>
          <cell r="P273" t="e">
            <v>#DIV/0!</v>
          </cell>
          <cell r="Q273" t="e">
            <v>#DIV/0!</v>
          </cell>
          <cell r="R273" t="e">
            <v>#DIV/0!</v>
          </cell>
          <cell r="S273" t="e">
            <v>#DIV/0!</v>
          </cell>
          <cell r="T273" t="e">
            <v>#DIV/0!</v>
          </cell>
          <cell r="U273" t="e">
            <v>#DIV/0!</v>
          </cell>
          <cell r="V273" t="e">
            <v>#DIV/0!</v>
          </cell>
          <cell r="W273" t="e">
            <v>#DIV/0!</v>
          </cell>
          <cell r="X273" t="e">
            <v>#DIV/0!</v>
          </cell>
          <cell r="Y273" t="e">
            <v>#DIV/0!</v>
          </cell>
          <cell r="Z273" t="e">
            <v>#DIV/0!</v>
          </cell>
          <cell r="AA273" t="e">
            <v>#DIV/0!</v>
          </cell>
          <cell r="AB273" t="e">
            <v>#DIV/0!</v>
          </cell>
          <cell r="AC273" t="e">
            <v>#DIV/0!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row>
        <row r="274">
          <cell r="A274">
            <v>267</v>
          </cell>
          <cell r="B274">
            <v>0</v>
          </cell>
          <cell r="C274">
            <v>0</v>
          </cell>
          <cell r="D274">
            <v>0</v>
          </cell>
          <cell r="E274">
            <v>0</v>
          </cell>
          <cell r="F274">
            <v>0</v>
          </cell>
          <cell r="G274">
            <v>0</v>
          </cell>
          <cell r="H274">
            <v>0</v>
          </cell>
          <cell r="I274">
            <v>0</v>
          </cell>
          <cell r="J274">
            <v>0</v>
          </cell>
          <cell r="K274">
            <v>0</v>
          </cell>
          <cell r="L274" t="str">
            <v>Kurang</v>
          </cell>
          <cell r="M274" t="str">
            <v>Kurang</v>
          </cell>
          <cell r="N274" t="str">
            <v>Kurang</v>
          </cell>
          <cell r="O274" t="str">
            <v>Kurang</v>
          </cell>
          <cell r="P274" t="e">
            <v>#DIV/0!</v>
          </cell>
          <cell r="Q274" t="e">
            <v>#DIV/0!</v>
          </cell>
          <cell r="R274" t="e">
            <v>#DIV/0!</v>
          </cell>
          <cell r="S274" t="e">
            <v>#DIV/0!</v>
          </cell>
          <cell r="T274" t="e">
            <v>#DIV/0!</v>
          </cell>
          <cell r="U274" t="e">
            <v>#DIV/0!</v>
          </cell>
          <cell r="V274" t="e">
            <v>#DIV/0!</v>
          </cell>
          <cell r="W274" t="e">
            <v>#DIV/0!</v>
          </cell>
          <cell r="X274" t="e">
            <v>#DIV/0!</v>
          </cell>
          <cell r="Y274" t="e">
            <v>#DIV/0!</v>
          </cell>
          <cell r="Z274" t="e">
            <v>#DIV/0!</v>
          </cell>
          <cell r="AA274" t="e">
            <v>#DIV/0!</v>
          </cell>
          <cell r="AB274" t="e">
            <v>#DIV/0!</v>
          </cell>
          <cell r="AC274" t="e">
            <v>#DIV/0!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row>
        <row r="275">
          <cell r="A275">
            <v>268</v>
          </cell>
          <cell r="B275">
            <v>0</v>
          </cell>
          <cell r="C275">
            <v>0</v>
          </cell>
          <cell r="D275">
            <v>0</v>
          </cell>
          <cell r="E275">
            <v>0</v>
          </cell>
          <cell r="F275">
            <v>0</v>
          </cell>
          <cell r="G275">
            <v>0</v>
          </cell>
          <cell r="H275">
            <v>0</v>
          </cell>
          <cell r="I275">
            <v>0</v>
          </cell>
          <cell r="J275">
            <v>0</v>
          </cell>
          <cell r="K275">
            <v>0</v>
          </cell>
          <cell r="L275" t="str">
            <v>Kurang</v>
          </cell>
          <cell r="M275" t="str">
            <v>Kurang</v>
          </cell>
          <cell r="N275" t="str">
            <v>Kurang</v>
          </cell>
          <cell r="O275" t="str">
            <v>Kurang</v>
          </cell>
          <cell r="P275" t="e">
            <v>#DIV/0!</v>
          </cell>
          <cell r="Q275" t="e">
            <v>#DIV/0!</v>
          </cell>
          <cell r="R275" t="e">
            <v>#DIV/0!</v>
          </cell>
          <cell r="S275" t="e">
            <v>#DIV/0!</v>
          </cell>
          <cell r="T275" t="e">
            <v>#DIV/0!</v>
          </cell>
          <cell r="U275" t="e">
            <v>#DIV/0!</v>
          </cell>
          <cell r="V275" t="e">
            <v>#DIV/0!</v>
          </cell>
          <cell r="W275" t="e">
            <v>#DIV/0!</v>
          </cell>
          <cell r="X275" t="e">
            <v>#DIV/0!</v>
          </cell>
          <cell r="Y275" t="e">
            <v>#DIV/0!</v>
          </cell>
          <cell r="Z275" t="e">
            <v>#DIV/0!</v>
          </cell>
          <cell r="AA275" t="e">
            <v>#DIV/0!</v>
          </cell>
          <cell r="AB275" t="e">
            <v>#DIV/0!</v>
          </cell>
          <cell r="AC275" t="e">
            <v>#DIV/0!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row>
        <row r="276">
          <cell r="A276">
            <v>269</v>
          </cell>
          <cell r="B276">
            <v>0</v>
          </cell>
          <cell r="C276">
            <v>0</v>
          </cell>
          <cell r="D276">
            <v>0</v>
          </cell>
          <cell r="E276">
            <v>0</v>
          </cell>
          <cell r="F276">
            <v>0</v>
          </cell>
          <cell r="G276">
            <v>0</v>
          </cell>
          <cell r="H276">
            <v>0</v>
          </cell>
          <cell r="I276">
            <v>0</v>
          </cell>
          <cell r="J276">
            <v>0</v>
          </cell>
          <cell r="K276">
            <v>0</v>
          </cell>
          <cell r="L276" t="str">
            <v>Kurang</v>
          </cell>
          <cell r="M276" t="str">
            <v>Kurang</v>
          </cell>
          <cell r="N276" t="str">
            <v>Kurang</v>
          </cell>
          <cell r="O276" t="str">
            <v>Kurang</v>
          </cell>
          <cell r="P276" t="e">
            <v>#DIV/0!</v>
          </cell>
          <cell r="Q276" t="e">
            <v>#DIV/0!</v>
          </cell>
          <cell r="R276" t="e">
            <v>#DIV/0!</v>
          </cell>
          <cell r="S276" t="e">
            <v>#DIV/0!</v>
          </cell>
          <cell r="T276" t="e">
            <v>#DIV/0!</v>
          </cell>
          <cell r="U276" t="e">
            <v>#DIV/0!</v>
          </cell>
          <cell r="V276" t="e">
            <v>#DIV/0!</v>
          </cell>
          <cell r="W276" t="e">
            <v>#DIV/0!</v>
          </cell>
          <cell r="X276" t="e">
            <v>#DIV/0!</v>
          </cell>
          <cell r="Y276" t="e">
            <v>#DIV/0!</v>
          </cell>
          <cell r="Z276" t="e">
            <v>#DIV/0!</v>
          </cell>
          <cell r="AA276" t="e">
            <v>#DIV/0!</v>
          </cell>
          <cell r="AB276" t="e">
            <v>#DIV/0!</v>
          </cell>
          <cell r="AC276" t="e">
            <v>#DIV/0!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row>
        <row r="277">
          <cell r="A277">
            <v>270</v>
          </cell>
          <cell r="B277">
            <v>0</v>
          </cell>
          <cell r="C277">
            <v>0</v>
          </cell>
          <cell r="D277">
            <v>0</v>
          </cell>
          <cell r="E277">
            <v>0</v>
          </cell>
          <cell r="F277">
            <v>0</v>
          </cell>
          <cell r="G277">
            <v>0</v>
          </cell>
          <cell r="H277">
            <v>0</v>
          </cell>
          <cell r="I277">
            <v>0</v>
          </cell>
          <cell r="J277">
            <v>0</v>
          </cell>
          <cell r="K277">
            <v>0</v>
          </cell>
          <cell r="L277" t="str">
            <v>Kurang</v>
          </cell>
          <cell r="M277" t="str">
            <v>Kurang</v>
          </cell>
          <cell r="N277" t="str">
            <v>Kurang</v>
          </cell>
          <cell r="O277" t="str">
            <v>Kurang</v>
          </cell>
          <cell r="P277" t="e">
            <v>#DIV/0!</v>
          </cell>
          <cell r="Q277" t="e">
            <v>#DIV/0!</v>
          </cell>
          <cell r="R277" t="e">
            <v>#DIV/0!</v>
          </cell>
          <cell r="S277" t="e">
            <v>#DIV/0!</v>
          </cell>
          <cell r="T277" t="e">
            <v>#DIV/0!</v>
          </cell>
          <cell r="U277" t="e">
            <v>#DIV/0!</v>
          </cell>
          <cell r="V277" t="e">
            <v>#DIV/0!</v>
          </cell>
          <cell r="W277" t="e">
            <v>#DIV/0!</v>
          </cell>
          <cell r="X277" t="e">
            <v>#DIV/0!</v>
          </cell>
          <cell r="Y277" t="e">
            <v>#DIV/0!</v>
          </cell>
          <cell r="Z277" t="e">
            <v>#DIV/0!</v>
          </cell>
          <cell r="AA277" t="e">
            <v>#DIV/0!</v>
          </cell>
          <cell r="AB277" t="e">
            <v>#DIV/0!</v>
          </cell>
          <cell r="AC277" t="e">
            <v>#DIV/0!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row>
        <row r="278">
          <cell r="A278">
            <v>271</v>
          </cell>
          <cell r="B278">
            <v>0</v>
          </cell>
          <cell r="C278">
            <v>0</v>
          </cell>
          <cell r="D278">
            <v>0</v>
          </cell>
          <cell r="E278">
            <v>0</v>
          </cell>
          <cell r="F278">
            <v>0</v>
          </cell>
          <cell r="G278">
            <v>0</v>
          </cell>
          <cell r="H278">
            <v>0</v>
          </cell>
          <cell r="I278">
            <v>0</v>
          </cell>
          <cell r="J278">
            <v>0</v>
          </cell>
          <cell r="K278">
            <v>0</v>
          </cell>
          <cell r="L278" t="str">
            <v>Kurang</v>
          </cell>
          <cell r="M278" t="str">
            <v>Kurang</v>
          </cell>
          <cell r="N278" t="str">
            <v>Kurang</v>
          </cell>
          <cell r="O278" t="str">
            <v>Kurang</v>
          </cell>
          <cell r="P278" t="e">
            <v>#DIV/0!</v>
          </cell>
          <cell r="Q278" t="e">
            <v>#DIV/0!</v>
          </cell>
          <cell r="R278" t="e">
            <v>#DIV/0!</v>
          </cell>
          <cell r="S278" t="e">
            <v>#DIV/0!</v>
          </cell>
          <cell r="T278" t="e">
            <v>#DIV/0!</v>
          </cell>
          <cell r="U278" t="e">
            <v>#DIV/0!</v>
          </cell>
          <cell r="V278" t="e">
            <v>#DIV/0!</v>
          </cell>
          <cell r="W278" t="e">
            <v>#DIV/0!</v>
          </cell>
          <cell r="X278" t="e">
            <v>#DIV/0!</v>
          </cell>
          <cell r="Y278" t="e">
            <v>#DIV/0!</v>
          </cell>
          <cell r="Z278" t="e">
            <v>#DIV/0!</v>
          </cell>
          <cell r="AA278" t="e">
            <v>#DIV/0!</v>
          </cell>
          <cell r="AB278" t="e">
            <v>#DIV/0!</v>
          </cell>
          <cell r="AC278" t="e">
            <v>#DIV/0!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row>
        <row r="279">
          <cell r="A279">
            <v>272</v>
          </cell>
          <cell r="B279">
            <v>0</v>
          </cell>
          <cell r="C279">
            <v>0</v>
          </cell>
          <cell r="D279">
            <v>0</v>
          </cell>
          <cell r="E279">
            <v>0</v>
          </cell>
          <cell r="F279">
            <v>0</v>
          </cell>
          <cell r="G279">
            <v>0</v>
          </cell>
          <cell r="H279">
            <v>0</v>
          </cell>
          <cell r="I279">
            <v>0</v>
          </cell>
          <cell r="J279">
            <v>0</v>
          </cell>
          <cell r="K279">
            <v>0</v>
          </cell>
          <cell r="L279" t="str">
            <v>Kurang</v>
          </cell>
          <cell r="M279" t="str">
            <v>Kurang</v>
          </cell>
          <cell r="N279" t="str">
            <v>Kurang</v>
          </cell>
          <cell r="O279" t="str">
            <v>Kurang</v>
          </cell>
          <cell r="P279" t="e">
            <v>#DIV/0!</v>
          </cell>
          <cell r="Q279" t="e">
            <v>#DIV/0!</v>
          </cell>
          <cell r="R279" t="e">
            <v>#DIV/0!</v>
          </cell>
          <cell r="S279" t="e">
            <v>#DIV/0!</v>
          </cell>
          <cell r="T279" t="e">
            <v>#DIV/0!</v>
          </cell>
          <cell r="U279" t="e">
            <v>#DIV/0!</v>
          </cell>
          <cell r="V279" t="e">
            <v>#DIV/0!</v>
          </cell>
          <cell r="W279" t="e">
            <v>#DIV/0!</v>
          </cell>
          <cell r="X279" t="e">
            <v>#DIV/0!</v>
          </cell>
          <cell r="Y279" t="e">
            <v>#DIV/0!</v>
          </cell>
          <cell r="Z279" t="e">
            <v>#DIV/0!</v>
          </cell>
          <cell r="AA279" t="e">
            <v>#DIV/0!</v>
          </cell>
          <cell r="AB279" t="e">
            <v>#DIV/0!</v>
          </cell>
          <cell r="AC279" t="e">
            <v>#DIV/0!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row>
        <row r="280">
          <cell r="A280">
            <v>273</v>
          </cell>
          <cell r="B280">
            <v>0</v>
          </cell>
          <cell r="C280">
            <v>0</v>
          </cell>
          <cell r="D280">
            <v>0</v>
          </cell>
          <cell r="E280">
            <v>0</v>
          </cell>
          <cell r="F280">
            <v>0</v>
          </cell>
          <cell r="G280">
            <v>0</v>
          </cell>
          <cell r="H280">
            <v>0</v>
          </cell>
          <cell r="I280">
            <v>0</v>
          </cell>
          <cell r="J280">
            <v>0</v>
          </cell>
          <cell r="K280">
            <v>0</v>
          </cell>
          <cell r="L280" t="str">
            <v>Kurang</v>
          </cell>
          <cell r="M280" t="str">
            <v>Kurang</v>
          </cell>
          <cell r="N280" t="str">
            <v>Kurang</v>
          </cell>
          <cell r="O280" t="str">
            <v>Kurang</v>
          </cell>
          <cell r="P280" t="e">
            <v>#DIV/0!</v>
          </cell>
          <cell r="Q280" t="e">
            <v>#DIV/0!</v>
          </cell>
          <cell r="R280" t="e">
            <v>#DIV/0!</v>
          </cell>
          <cell r="S280" t="e">
            <v>#DIV/0!</v>
          </cell>
          <cell r="T280" t="e">
            <v>#DIV/0!</v>
          </cell>
          <cell r="U280" t="e">
            <v>#DIV/0!</v>
          </cell>
          <cell r="V280" t="e">
            <v>#DIV/0!</v>
          </cell>
          <cell r="W280" t="e">
            <v>#DIV/0!</v>
          </cell>
          <cell r="X280" t="e">
            <v>#DIV/0!</v>
          </cell>
          <cell r="Y280" t="e">
            <v>#DIV/0!</v>
          </cell>
          <cell r="Z280" t="e">
            <v>#DIV/0!</v>
          </cell>
          <cell r="AA280" t="e">
            <v>#DIV/0!</v>
          </cell>
          <cell r="AB280" t="e">
            <v>#DIV/0!</v>
          </cell>
          <cell r="AC280" t="e">
            <v>#DIV/0!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row>
        <row r="281">
          <cell r="A281">
            <v>274</v>
          </cell>
          <cell r="B281">
            <v>0</v>
          </cell>
          <cell r="C281">
            <v>0</v>
          </cell>
          <cell r="D281">
            <v>0</v>
          </cell>
          <cell r="E281">
            <v>0</v>
          </cell>
          <cell r="F281">
            <v>0</v>
          </cell>
          <cell r="G281">
            <v>0</v>
          </cell>
          <cell r="H281">
            <v>0</v>
          </cell>
          <cell r="I281">
            <v>0</v>
          </cell>
          <cell r="J281">
            <v>0</v>
          </cell>
          <cell r="K281">
            <v>0</v>
          </cell>
          <cell r="L281" t="str">
            <v>Kurang</v>
          </cell>
          <cell r="M281" t="str">
            <v>Kurang</v>
          </cell>
          <cell r="N281" t="str">
            <v>Kurang</v>
          </cell>
          <cell r="O281" t="str">
            <v>Kurang</v>
          </cell>
          <cell r="P281" t="e">
            <v>#DIV/0!</v>
          </cell>
          <cell r="Q281" t="e">
            <v>#DIV/0!</v>
          </cell>
          <cell r="R281" t="e">
            <v>#DIV/0!</v>
          </cell>
          <cell r="S281" t="e">
            <v>#DIV/0!</v>
          </cell>
          <cell r="T281" t="e">
            <v>#DIV/0!</v>
          </cell>
          <cell r="U281" t="e">
            <v>#DIV/0!</v>
          </cell>
          <cell r="V281" t="e">
            <v>#DIV/0!</v>
          </cell>
          <cell r="W281" t="e">
            <v>#DIV/0!</v>
          </cell>
          <cell r="X281" t="e">
            <v>#DIV/0!</v>
          </cell>
          <cell r="Y281" t="e">
            <v>#DIV/0!</v>
          </cell>
          <cell r="Z281" t="e">
            <v>#DIV/0!</v>
          </cell>
          <cell r="AA281" t="e">
            <v>#DIV/0!</v>
          </cell>
          <cell r="AB281" t="e">
            <v>#DIV/0!</v>
          </cell>
          <cell r="AC281" t="e">
            <v>#DIV/0!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row>
        <row r="282">
          <cell r="A282">
            <v>275</v>
          </cell>
          <cell r="B282">
            <v>0</v>
          </cell>
          <cell r="C282">
            <v>0</v>
          </cell>
          <cell r="D282">
            <v>0</v>
          </cell>
          <cell r="E282">
            <v>0</v>
          </cell>
          <cell r="F282">
            <v>0</v>
          </cell>
          <cell r="G282">
            <v>0</v>
          </cell>
          <cell r="H282">
            <v>0</v>
          </cell>
          <cell r="I282">
            <v>0</v>
          </cell>
          <cell r="J282">
            <v>0</v>
          </cell>
          <cell r="K282">
            <v>0</v>
          </cell>
          <cell r="L282" t="str">
            <v>Kurang</v>
          </cell>
          <cell r="M282" t="str">
            <v>Kurang</v>
          </cell>
          <cell r="N282" t="str">
            <v>Kurang</v>
          </cell>
          <cell r="O282" t="str">
            <v>Kurang</v>
          </cell>
          <cell r="P282" t="e">
            <v>#DIV/0!</v>
          </cell>
          <cell r="Q282" t="e">
            <v>#DIV/0!</v>
          </cell>
          <cell r="R282" t="e">
            <v>#DIV/0!</v>
          </cell>
          <cell r="S282" t="e">
            <v>#DIV/0!</v>
          </cell>
          <cell r="T282" t="e">
            <v>#DIV/0!</v>
          </cell>
          <cell r="U282" t="e">
            <v>#DIV/0!</v>
          </cell>
          <cell r="V282" t="e">
            <v>#DIV/0!</v>
          </cell>
          <cell r="W282" t="e">
            <v>#DIV/0!</v>
          </cell>
          <cell r="X282" t="e">
            <v>#DIV/0!</v>
          </cell>
          <cell r="Y282" t="e">
            <v>#DIV/0!</v>
          </cell>
          <cell r="Z282" t="e">
            <v>#DIV/0!</v>
          </cell>
          <cell r="AA282" t="e">
            <v>#DIV/0!</v>
          </cell>
          <cell r="AB282" t="e">
            <v>#DIV/0!</v>
          </cell>
          <cell r="AC282" t="e">
            <v>#DIV/0!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row>
        <row r="283">
          <cell r="A283">
            <v>276</v>
          </cell>
          <cell r="B283">
            <v>0</v>
          </cell>
          <cell r="C283">
            <v>0</v>
          </cell>
          <cell r="D283">
            <v>0</v>
          </cell>
          <cell r="E283">
            <v>0</v>
          </cell>
          <cell r="F283">
            <v>0</v>
          </cell>
          <cell r="G283">
            <v>0</v>
          </cell>
          <cell r="H283">
            <v>0</v>
          </cell>
          <cell r="I283">
            <v>0</v>
          </cell>
          <cell r="J283">
            <v>0</v>
          </cell>
          <cell r="K283">
            <v>0</v>
          </cell>
          <cell r="L283" t="str">
            <v>Kurang</v>
          </cell>
          <cell r="M283" t="str">
            <v>Kurang</v>
          </cell>
          <cell r="N283" t="str">
            <v>Kurang</v>
          </cell>
          <cell r="O283" t="str">
            <v>Kurang</v>
          </cell>
          <cell r="P283" t="e">
            <v>#DIV/0!</v>
          </cell>
          <cell r="Q283" t="e">
            <v>#DIV/0!</v>
          </cell>
          <cell r="R283" t="e">
            <v>#DIV/0!</v>
          </cell>
          <cell r="S283" t="e">
            <v>#DIV/0!</v>
          </cell>
          <cell r="T283" t="e">
            <v>#DIV/0!</v>
          </cell>
          <cell r="U283" t="e">
            <v>#DIV/0!</v>
          </cell>
          <cell r="V283" t="e">
            <v>#DIV/0!</v>
          </cell>
          <cell r="W283" t="e">
            <v>#DIV/0!</v>
          </cell>
          <cell r="X283" t="e">
            <v>#DIV/0!</v>
          </cell>
          <cell r="Y283" t="e">
            <v>#DIV/0!</v>
          </cell>
          <cell r="Z283" t="e">
            <v>#DIV/0!</v>
          </cell>
          <cell r="AA283" t="e">
            <v>#DIV/0!</v>
          </cell>
          <cell r="AB283" t="e">
            <v>#DIV/0!</v>
          </cell>
          <cell r="AC283" t="e">
            <v>#DIV/0!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row>
        <row r="284">
          <cell r="A284">
            <v>277</v>
          </cell>
          <cell r="B284">
            <v>0</v>
          </cell>
          <cell r="C284">
            <v>0</v>
          </cell>
          <cell r="D284">
            <v>0</v>
          </cell>
          <cell r="E284">
            <v>0</v>
          </cell>
          <cell r="F284">
            <v>0</v>
          </cell>
          <cell r="G284">
            <v>0</v>
          </cell>
          <cell r="H284">
            <v>0</v>
          </cell>
          <cell r="I284">
            <v>0</v>
          </cell>
          <cell r="J284">
            <v>0</v>
          </cell>
          <cell r="K284">
            <v>0</v>
          </cell>
          <cell r="L284" t="str">
            <v>Kurang</v>
          </cell>
          <cell r="M284" t="str">
            <v>Kurang</v>
          </cell>
          <cell r="N284" t="str">
            <v>Kurang</v>
          </cell>
          <cell r="O284" t="str">
            <v>Kurang</v>
          </cell>
          <cell r="P284" t="e">
            <v>#DIV/0!</v>
          </cell>
          <cell r="Q284" t="e">
            <v>#DIV/0!</v>
          </cell>
          <cell r="R284" t="e">
            <v>#DIV/0!</v>
          </cell>
          <cell r="S284" t="e">
            <v>#DIV/0!</v>
          </cell>
          <cell r="T284" t="e">
            <v>#DIV/0!</v>
          </cell>
          <cell r="U284" t="e">
            <v>#DIV/0!</v>
          </cell>
          <cell r="V284" t="e">
            <v>#DIV/0!</v>
          </cell>
          <cell r="W284" t="e">
            <v>#DIV/0!</v>
          </cell>
          <cell r="X284" t="e">
            <v>#DIV/0!</v>
          </cell>
          <cell r="Y284" t="e">
            <v>#DIV/0!</v>
          </cell>
          <cell r="Z284" t="e">
            <v>#DIV/0!</v>
          </cell>
          <cell r="AA284" t="e">
            <v>#DIV/0!</v>
          </cell>
          <cell r="AB284" t="e">
            <v>#DIV/0!</v>
          </cell>
          <cell r="AC284" t="e">
            <v>#DIV/0!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row>
        <row r="285">
          <cell r="A285">
            <v>278</v>
          </cell>
          <cell r="B285">
            <v>0</v>
          </cell>
          <cell r="C285">
            <v>0</v>
          </cell>
          <cell r="D285">
            <v>0</v>
          </cell>
          <cell r="E285">
            <v>0</v>
          </cell>
          <cell r="F285">
            <v>0</v>
          </cell>
          <cell r="G285">
            <v>0</v>
          </cell>
          <cell r="H285">
            <v>0</v>
          </cell>
          <cell r="I285">
            <v>0</v>
          </cell>
          <cell r="J285">
            <v>0</v>
          </cell>
          <cell r="K285">
            <v>0</v>
          </cell>
          <cell r="L285" t="str">
            <v>Kurang</v>
          </cell>
          <cell r="M285" t="str">
            <v>Kurang</v>
          </cell>
          <cell r="N285" t="str">
            <v>Kurang</v>
          </cell>
          <cell r="O285" t="str">
            <v>Kurang</v>
          </cell>
          <cell r="P285" t="e">
            <v>#DIV/0!</v>
          </cell>
          <cell r="Q285" t="e">
            <v>#DIV/0!</v>
          </cell>
          <cell r="R285" t="e">
            <v>#DIV/0!</v>
          </cell>
          <cell r="S285" t="e">
            <v>#DIV/0!</v>
          </cell>
          <cell r="T285" t="e">
            <v>#DIV/0!</v>
          </cell>
          <cell r="U285" t="e">
            <v>#DIV/0!</v>
          </cell>
          <cell r="V285" t="e">
            <v>#DIV/0!</v>
          </cell>
          <cell r="W285" t="e">
            <v>#DIV/0!</v>
          </cell>
          <cell r="X285" t="e">
            <v>#DIV/0!</v>
          </cell>
          <cell r="Y285" t="e">
            <v>#DIV/0!</v>
          </cell>
          <cell r="Z285" t="e">
            <v>#DIV/0!</v>
          </cell>
          <cell r="AA285" t="e">
            <v>#DIV/0!</v>
          </cell>
          <cell r="AB285" t="e">
            <v>#DIV/0!</v>
          </cell>
          <cell r="AC285" t="e">
            <v>#DIV/0!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row>
        <row r="286">
          <cell r="A286">
            <v>279</v>
          </cell>
          <cell r="B286">
            <v>0</v>
          </cell>
          <cell r="C286">
            <v>0</v>
          </cell>
          <cell r="D286">
            <v>0</v>
          </cell>
          <cell r="E286">
            <v>0</v>
          </cell>
          <cell r="F286">
            <v>0</v>
          </cell>
          <cell r="G286">
            <v>0</v>
          </cell>
          <cell r="H286">
            <v>0</v>
          </cell>
          <cell r="I286">
            <v>0</v>
          </cell>
          <cell r="J286">
            <v>0</v>
          </cell>
          <cell r="K286">
            <v>0</v>
          </cell>
          <cell r="L286" t="str">
            <v>Kurang</v>
          </cell>
          <cell r="M286" t="str">
            <v>Kurang</v>
          </cell>
          <cell r="N286" t="str">
            <v>Kurang</v>
          </cell>
          <cell r="O286" t="str">
            <v>Kurang</v>
          </cell>
          <cell r="P286" t="e">
            <v>#DIV/0!</v>
          </cell>
          <cell r="Q286" t="e">
            <v>#DIV/0!</v>
          </cell>
          <cell r="R286" t="e">
            <v>#DIV/0!</v>
          </cell>
          <cell r="S286" t="e">
            <v>#DIV/0!</v>
          </cell>
          <cell r="T286" t="e">
            <v>#DIV/0!</v>
          </cell>
          <cell r="U286" t="e">
            <v>#DIV/0!</v>
          </cell>
          <cell r="V286" t="e">
            <v>#DIV/0!</v>
          </cell>
          <cell r="W286" t="e">
            <v>#DIV/0!</v>
          </cell>
          <cell r="X286" t="e">
            <v>#DIV/0!</v>
          </cell>
          <cell r="Y286" t="e">
            <v>#DIV/0!</v>
          </cell>
          <cell r="Z286" t="e">
            <v>#DIV/0!</v>
          </cell>
          <cell r="AA286" t="e">
            <v>#DIV/0!</v>
          </cell>
          <cell r="AB286" t="e">
            <v>#DIV/0!</v>
          </cell>
          <cell r="AC286" t="e">
            <v>#DIV/0!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row>
        <row r="287">
          <cell r="A287">
            <v>280</v>
          </cell>
          <cell r="B287">
            <v>0</v>
          </cell>
          <cell r="C287">
            <v>0</v>
          </cell>
          <cell r="D287">
            <v>0</v>
          </cell>
          <cell r="E287">
            <v>0</v>
          </cell>
          <cell r="F287">
            <v>0</v>
          </cell>
          <cell r="G287">
            <v>0</v>
          </cell>
          <cell r="H287">
            <v>0</v>
          </cell>
          <cell r="I287">
            <v>0</v>
          </cell>
          <cell r="J287">
            <v>0</v>
          </cell>
          <cell r="K287">
            <v>0</v>
          </cell>
          <cell r="L287" t="str">
            <v>Kurang</v>
          </cell>
          <cell r="M287" t="str">
            <v>Kurang</v>
          </cell>
          <cell r="N287" t="str">
            <v>Kurang</v>
          </cell>
          <cell r="O287" t="str">
            <v>Kurang</v>
          </cell>
          <cell r="P287" t="e">
            <v>#DIV/0!</v>
          </cell>
          <cell r="Q287" t="e">
            <v>#DIV/0!</v>
          </cell>
          <cell r="R287" t="e">
            <v>#DIV/0!</v>
          </cell>
          <cell r="S287" t="e">
            <v>#DIV/0!</v>
          </cell>
          <cell r="T287" t="e">
            <v>#DIV/0!</v>
          </cell>
          <cell r="U287" t="e">
            <v>#DIV/0!</v>
          </cell>
          <cell r="V287" t="e">
            <v>#DIV/0!</v>
          </cell>
          <cell r="W287" t="e">
            <v>#DIV/0!</v>
          </cell>
          <cell r="X287" t="e">
            <v>#DIV/0!</v>
          </cell>
          <cell r="Y287" t="e">
            <v>#DIV/0!</v>
          </cell>
          <cell r="Z287" t="e">
            <v>#DIV/0!</v>
          </cell>
          <cell r="AA287" t="e">
            <v>#DIV/0!</v>
          </cell>
          <cell r="AB287" t="e">
            <v>#DIV/0!</v>
          </cell>
          <cell r="AC287" t="e">
            <v>#DIV/0!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row>
        <row r="288">
          <cell r="A288">
            <v>281</v>
          </cell>
          <cell r="B288">
            <v>0</v>
          </cell>
          <cell r="C288">
            <v>0</v>
          </cell>
          <cell r="D288">
            <v>0</v>
          </cell>
          <cell r="E288">
            <v>0</v>
          </cell>
          <cell r="F288">
            <v>0</v>
          </cell>
          <cell r="G288">
            <v>0</v>
          </cell>
          <cell r="H288">
            <v>0</v>
          </cell>
          <cell r="I288">
            <v>0</v>
          </cell>
          <cell r="J288">
            <v>0</v>
          </cell>
          <cell r="K288">
            <v>0</v>
          </cell>
          <cell r="L288" t="str">
            <v>Kurang</v>
          </cell>
          <cell r="M288" t="str">
            <v>Kurang</v>
          </cell>
          <cell r="N288" t="str">
            <v>Kurang</v>
          </cell>
          <cell r="O288" t="str">
            <v>Kurang</v>
          </cell>
          <cell r="P288" t="e">
            <v>#DIV/0!</v>
          </cell>
          <cell r="Q288" t="e">
            <v>#DIV/0!</v>
          </cell>
          <cell r="R288" t="e">
            <v>#DIV/0!</v>
          </cell>
          <cell r="S288" t="e">
            <v>#DIV/0!</v>
          </cell>
          <cell r="T288" t="e">
            <v>#DIV/0!</v>
          </cell>
          <cell r="U288" t="e">
            <v>#DIV/0!</v>
          </cell>
          <cell r="V288" t="e">
            <v>#DIV/0!</v>
          </cell>
          <cell r="W288" t="e">
            <v>#DIV/0!</v>
          </cell>
          <cell r="X288" t="e">
            <v>#DIV/0!</v>
          </cell>
          <cell r="Y288" t="e">
            <v>#DIV/0!</v>
          </cell>
          <cell r="Z288" t="e">
            <v>#DIV/0!</v>
          </cell>
          <cell r="AA288" t="e">
            <v>#DIV/0!</v>
          </cell>
          <cell r="AB288" t="e">
            <v>#DIV/0!</v>
          </cell>
          <cell r="AC288" t="e">
            <v>#DIV/0!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row>
        <row r="289">
          <cell r="A289">
            <v>282</v>
          </cell>
          <cell r="B289">
            <v>0</v>
          </cell>
          <cell r="C289">
            <v>0</v>
          </cell>
          <cell r="D289">
            <v>0</v>
          </cell>
          <cell r="E289">
            <v>0</v>
          </cell>
          <cell r="F289">
            <v>0</v>
          </cell>
          <cell r="G289">
            <v>0</v>
          </cell>
          <cell r="H289">
            <v>0</v>
          </cell>
          <cell r="I289">
            <v>0</v>
          </cell>
          <cell r="J289">
            <v>0</v>
          </cell>
          <cell r="K289">
            <v>0</v>
          </cell>
          <cell r="L289" t="str">
            <v>Kurang</v>
          </cell>
          <cell r="M289" t="str">
            <v>Kurang</v>
          </cell>
          <cell r="N289" t="str">
            <v>Kurang</v>
          </cell>
          <cell r="O289" t="str">
            <v>Kurang</v>
          </cell>
          <cell r="P289" t="e">
            <v>#DIV/0!</v>
          </cell>
          <cell r="Q289" t="e">
            <v>#DIV/0!</v>
          </cell>
          <cell r="R289" t="e">
            <v>#DIV/0!</v>
          </cell>
          <cell r="S289" t="e">
            <v>#DIV/0!</v>
          </cell>
          <cell r="T289" t="e">
            <v>#DIV/0!</v>
          </cell>
          <cell r="U289" t="e">
            <v>#DIV/0!</v>
          </cell>
          <cell r="V289" t="e">
            <v>#DIV/0!</v>
          </cell>
          <cell r="W289" t="e">
            <v>#DIV/0!</v>
          </cell>
          <cell r="X289" t="e">
            <v>#DIV/0!</v>
          </cell>
          <cell r="Y289" t="e">
            <v>#DIV/0!</v>
          </cell>
          <cell r="Z289" t="e">
            <v>#DIV/0!</v>
          </cell>
          <cell r="AA289" t="e">
            <v>#DIV/0!</v>
          </cell>
          <cell r="AB289" t="e">
            <v>#DIV/0!</v>
          </cell>
          <cell r="AC289" t="e">
            <v>#DIV/0!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row>
        <row r="290">
          <cell r="A290">
            <v>283</v>
          </cell>
          <cell r="B290">
            <v>0</v>
          </cell>
          <cell r="C290">
            <v>0</v>
          </cell>
          <cell r="D290">
            <v>0</v>
          </cell>
          <cell r="E290">
            <v>0</v>
          </cell>
          <cell r="F290">
            <v>0</v>
          </cell>
          <cell r="G290">
            <v>0</v>
          </cell>
          <cell r="H290">
            <v>0</v>
          </cell>
          <cell r="I290">
            <v>0</v>
          </cell>
          <cell r="J290">
            <v>0</v>
          </cell>
          <cell r="K290">
            <v>0</v>
          </cell>
          <cell r="L290" t="str">
            <v>Kurang</v>
          </cell>
          <cell r="M290" t="str">
            <v>Kurang</v>
          </cell>
          <cell r="N290" t="str">
            <v>Kurang</v>
          </cell>
          <cell r="O290" t="str">
            <v>Kurang</v>
          </cell>
          <cell r="P290" t="e">
            <v>#DIV/0!</v>
          </cell>
          <cell r="Q290" t="e">
            <v>#DIV/0!</v>
          </cell>
          <cell r="R290" t="e">
            <v>#DIV/0!</v>
          </cell>
          <cell r="S290" t="e">
            <v>#DIV/0!</v>
          </cell>
          <cell r="T290" t="e">
            <v>#DIV/0!</v>
          </cell>
          <cell r="U290" t="e">
            <v>#DIV/0!</v>
          </cell>
          <cell r="V290" t="e">
            <v>#DIV/0!</v>
          </cell>
          <cell r="W290" t="e">
            <v>#DIV/0!</v>
          </cell>
          <cell r="X290" t="e">
            <v>#DIV/0!</v>
          </cell>
          <cell r="Y290" t="e">
            <v>#DIV/0!</v>
          </cell>
          <cell r="Z290" t="e">
            <v>#DIV/0!</v>
          </cell>
          <cell r="AA290" t="e">
            <v>#DIV/0!</v>
          </cell>
          <cell r="AB290" t="e">
            <v>#DIV/0!</v>
          </cell>
          <cell r="AC290" t="e">
            <v>#DIV/0!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row>
        <row r="291">
          <cell r="A291">
            <v>284</v>
          </cell>
          <cell r="B291">
            <v>0</v>
          </cell>
          <cell r="C291">
            <v>0</v>
          </cell>
          <cell r="D291">
            <v>0</v>
          </cell>
          <cell r="E291">
            <v>0</v>
          </cell>
          <cell r="F291">
            <v>0</v>
          </cell>
          <cell r="G291">
            <v>0</v>
          </cell>
          <cell r="H291">
            <v>0</v>
          </cell>
          <cell r="I291">
            <v>0</v>
          </cell>
          <cell r="J291">
            <v>0</v>
          </cell>
          <cell r="K291">
            <v>0</v>
          </cell>
          <cell r="L291" t="str">
            <v>Kurang</v>
          </cell>
          <cell r="M291" t="str">
            <v>Kurang</v>
          </cell>
          <cell r="N291" t="str">
            <v>Kurang</v>
          </cell>
          <cell r="O291" t="str">
            <v>Kurang</v>
          </cell>
          <cell r="P291" t="e">
            <v>#DIV/0!</v>
          </cell>
          <cell r="Q291" t="e">
            <v>#DIV/0!</v>
          </cell>
          <cell r="R291" t="e">
            <v>#DIV/0!</v>
          </cell>
          <cell r="S291" t="e">
            <v>#DIV/0!</v>
          </cell>
          <cell r="T291" t="e">
            <v>#DIV/0!</v>
          </cell>
          <cell r="U291" t="e">
            <v>#DIV/0!</v>
          </cell>
          <cell r="V291" t="e">
            <v>#DIV/0!</v>
          </cell>
          <cell r="W291" t="e">
            <v>#DIV/0!</v>
          </cell>
          <cell r="X291" t="e">
            <v>#DIV/0!</v>
          </cell>
          <cell r="Y291" t="e">
            <v>#DIV/0!</v>
          </cell>
          <cell r="Z291" t="e">
            <v>#DIV/0!</v>
          </cell>
          <cell r="AA291" t="e">
            <v>#DIV/0!</v>
          </cell>
          <cell r="AB291" t="e">
            <v>#DIV/0!</v>
          </cell>
          <cell r="AC291" t="e">
            <v>#DIV/0!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row>
        <row r="292">
          <cell r="A292">
            <v>285</v>
          </cell>
          <cell r="B292">
            <v>0</v>
          </cell>
          <cell r="C292">
            <v>0</v>
          </cell>
          <cell r="D292">
            <v>0</v>
          </cell>
          <cell r="E292">
            <v>0</v>
          </cell>
          <cell r="F292">
            <v>0</v>
          </cell>
          <cell r="G292">
            <v>0</v>
          </cell>
          <cell r="H292">
            <v>0</v>
          </cell>
          <cell r="I292">
            <v>0</v>
          </cell>
          <cell r="J292">
            <v>0</v>
          </cell>
          <cell r="K292">
            <v>0</v>
          </cell>
          <cell r="L292" t="str">
            <v>Kurang</v>
          </cell>
          <cell r="M292" t="str">
            <v>Kurang</v>
          </cell>
          <cell r="N292" t="str">
            <v>Kurang</v>
          </cell>
          <cell r="O292" t="str">
            <v>Kurang</v>
          </cell>
          <cell r="P292" t="e">
            <v>#DIV/0!</v>
          </cell>
          <cell r="Q292" t="e">
            <v>#DIV/0!</v>
          </cell>
          <cell r="R292" t="e">
            <v>#DIV/0!</v>
          </cell>
          <cell r="S292" t="e">
            <v>#DIV/0!</v>
          </cell>
          <cell r="T292" t="e">
            <v>#DIV/0!</v>
          </cell>
          <cell r="U292" t="e">
            <v>#DIV/0!</v>
          </cell>
          <cell r="V292" t="e">
            <v>#DIV/0!</v>
          </cell>
          <cell r="W292" t="e">
            <v>#DIV/0!</v>
          </cell>
          <cell r="X292" t="e">
            <v>#DIV/0!</v>
          </cell>
          <cell r="Y292" t="e">
            <v>#DIV/0!</v>
          </cell>
          <cell r="Z292" t="e">
            <v>#DIV/0!</v>
          </cell>
          <cell r="AA292" t="e">
            <v>#DIV/0!</v>
          </cell>
          <cell r="AB292" t="e">
            <v>#DIV/0!</v>
          </cell>
          <cell r="AC292" t="e">
            <v>#DIV/0!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row>
        <row r="293">
          <cell r="A293">
            <v>286</v>
          </cell>
          <cell r="B293">
            <v>0</v>
          </cell>
          <cell r="C293">
            <v>0</v>
          </cell>
          <cell r="D293">
            <v>0</v>
          </cell>
          <cell r="E293">
            <v>0</v>
          </cell>
          <cell r="F293">
            <v>0</v>
          </cell>
          <cell r="G293">
            <v>0</v>
          </cell>
          <cell r="H293">
            <v>0</v>
          </cell>
          <cell r="I293">
            <v>0</v>
          </cell>
          <cell r="J293">
            <v>0</v>
          </cell>
          <cell r="K293">
            <v>0</v>
          </cell>
          <cell r="L293" t="str">
            <v>Kurang</v>
          </cell>
          <cell r="M293" t="str">
            <v>Kurang</v>
          </cell>
          <cell r="N293" t="str">
            <v>Kurang</v>
          </cell>
          <cell r="O293" t="str">
            <v>Kurang</v>
          </cell>
          <cell r="P293" t="e">
            <v>#DIV/0!</v>
          </cell>
          <cell r="Q293" t="e">
            <v>#DIV/0!</v>
          </cell>
          <cell r="R293" t="e">
            <v>#DIV/0!</v>
          </cell>
          <cell r="S293" t="e">
            <v>#DIV/0!</v>
          </cell>
          <cell r="T293" t="e">
            <v>#DIV/0!</v>
          </cell>
          <cell r="U293" t="e">
            <v>#DIV/0!</v>
          </cell>
          <cell r="V293" t="e">
            <v>#DIV/0!</v>
          </cell>
          <cell r="W293" t="e">
            <v>#DIV/0!</v>
          </cell>
          <cell r="X293" t="e">
            <v>#DIV/0!</v>
          </cell>
          <cell r="Y293" t="e">
            <v>#DIV/0!</v>
          </cell>
          <cell r="Z293" t="e">
            <v>#DIV/0!</v>
          </cell>
          <cell r="AA293" t="e">
            <v>#DIV/0!</v>
          </cell>
          <cell r="AB293" t="e">
            <v>#DIV/0!</v>
          </cell>
          <cell r="AC293" t="e">
            <v>#DIV/0!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row>
        <row r="294">
          <cell r="A294">
            <v>287</v>
          </cell>
          <cell r="B294">
            <v>0</v>
          </cell>
          <cell r="C294">
            <v>0</v>
          </cell>
          <cell r="D294">
            <v>0</v>
          </cell>
          <cell r="E294">
            <v>0</v>
          </cell>
          <cell r="F294">
            <v>0</v>
          </cell>
          <cell r="G294">
            <v>0</v>
          </cell>
          <cell r="H294">
            <v>0</v>
          </cell>
          <cell r="I294">
            <v>0</v>
          </cell>
          <cell r="J294">
            <v>0</v>
          </cell>
          <cell r="K294">
            <v>0</v>
          </cell>
          <cell r="L294" t="str">
            <v>Kurang</v>
          </cell>
          <cell r="M294" t="str">
            <v>Kurang</v>
          </cell>
          <cell r="N294" t="str">
            <v>Kurang</v>
          </cell>
          <cell r="O294" t="str">
            <v>Kurang</v>
          </cell>
          <cell r="P294" t="e">
            <v>#DIV/0!</v>
          </cell>
          <cell r="Q294" t="e">
            <v>#DIV/0!</v>
          </cell>
          <cell r="R294" t="e">
            <v>#DIV/0!</v>
          </cell>
          <cell r="S294" t="e">
            <v>#DIV/0!</v>
          </cell>
          <cell r="T294" t="e">
            <v>#DIV/0!</v>
          </cell>
          <cell r="U294" t="e">
            <v>#DIV/0!</v>
          </cell>
          <cell r="V294" t="e">
            <v>#DIV/0!</v>
          </cell>
          <cell r="W294" t="e">
            <v>#DIV/0!</v>
          </cell>
          <cell r="X294" t="e">
            <v>#DIV/0!</v>
          </cell>
          <cell r="Y294" t="e">
            <v>#DIV/0!</v>
          </cell>
          <cell r="Z294" t="e">
            <v>#DIV/0!</v>
          </cell>
          <cell r="AA294" t="e">
            <v>#DIV/0!</v>
          </cell>
          <cell r="AB294" t="e">
            <v>#DIV/0!</v>
          </cell>
          <cell r="AC294" t="e">
            <v>#DIV/0!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row>
        <row r="295">
          <cell r="A295">
            <v>288</v>
          </cell>
          <cell r="B295">
            <v>0</v>
          </cell>
          <cell r="C295">
            <v>0</v>
          </cell>
          <cell r="D295">
            <v>0</v>
          </cell>
          <cell r="E295">
            <v>0</v>
          </cell>
          <cell r="F295">
            <v>0</v>
          </cell>
          <cell r="G295">
            <v>0</v>
          </cell>
          <cell r="H295">
            <v>0</v>
          </cell>
          <cell r="I295">
            <v>0</v>
          </cell>
          <cell r="J295">
            <v>0</v>
          </cell>
          <cell r="K295">
            <v>0</v>
          </cell>
          <cell r="L295" t="str">
            <v>Kurang</v>
          </cell>
          <cell r="M295" t="str">
            <v>Kurang</v>
          </cell>
          <cell r="N295" t="str">
            <v>Kurang</v>
          </cell>
          <cell r="O295" t="str">
            <v>Kurang</v>
          </cell>
          <cell r="P295" t="e">
            <v>#DIV/0!</v>
          </cell>
          <cell r="Q295" t="e">
            <v>#DIV/0!</v>
          </cell>
          <cell r="R295" t="e">
            <v>#DIV/0!</v>
          </cell>
          <cell r="S295" t="e">
            <v>#DIV/0!</v>
          </cell>
          <cell r="T295" t="e">
            <v>#DIV/0!</v>
          </cell>
          <cell r="U295" t="e">
            <v>#DIV/0!</v>
          </cell>
          <cell r="V295" t="e">
            <v>#DIV/0!</v>
          </cell>
          <cell r="W295" t="e">
            <v>#DIV/0!</v>
          </cell>
          <cell r="X295" t="e">
            <v>#DIV/0!</v>
          </cell>
          <cell r="Y295" t="e">
            <v>#DIV/0!</v>
          </cell>
          <cell r="Z295" t="e">
            <v>#DIV/0!</v>
          </cell>
          <cell r="AA295" t="e">
            <v>#DIV/0!</v>
          </cell>
          <cell r="AB295" t="e">
            <v>#DIV/0!</v>
          </cell>
          <cell r="AC295" t="e">
            <v>#DIV/0!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row>
        <row r="296">
          <cell r="A296">
            <v>289</v>
          </cell>
          <cell r="B296">
            <v>0</v>
          </cell>
          <cell r="C296">
            <v>0</v>
          </cell>
          <cell r="D296">
            <v>0</v>
          </cell>
          <cell r="E296">
            <v>0</v>
          </cell>
          <cell r="F296">
            <v>0</v>
          </cell>
          <cell r="G296">
            <v>0</v>
          </cell>
          <cell r="H296">
            <v>0</v>
          </cell>
          <cell r="I296">
            <v>0</v>
          </cell>
          <cell r="J296">
            <v>0</v>
          </cell>
          <cell r="K296">
            <v>0</v>
          </cell>
          <cell r="L296" t="str">
            <v>Kurang</v>
          </cell>
          <cell r="M296" t="str">
            <v>Kurang</v>
          </cell>
          <cell r="N296" t="str">
            <v>Kurang</v>
          </cell>
          <cell r="O296" t="str">
            <v>Kurang</v>
          </cell>
          <cell r="P296" t="e">
            <v>#DIV/0!</v>
          </cell>
          <cell r="Q296" t="e">
            <v>#DIV/0!</v>
          </cell>
          <cell r="R296" t="e">
            <v>#DIV/0!</v>
          </cell>
          <cell r="S296" t="e">
            <v>#DIV/0!</v>
          </cell>
          <cell r="T296" t="e">
            <v>#DIV/0!</v>
          </cell>
          <cell r="U296" t="e">
            <v>#DIV/0!</v>
          </cell>
          <cell r="V296" t="e">
            <v>#DIV/0!</v>
          </cell>
          <cell r="W296" t="e">
            <v>#DIV/0!</v>
          </cell>
          <cell r="X296" t="e">
            <v>#DIV/0!</v>
          </cell>
          <cell r="Y296" t="e">
            <v>#DIV/0!</v>
          </cell>
          <cell r="Z296" t="e">
            <v>#DIV/0!</v>
          </cell>
          <cell r="AA296" t="e">
            <v>#DIV/0!</v>
          </cell>
          <cell r="AB296" t="e">
            <v>#DIV/0!</v>
          </cell>
          <cell r="AC296" t="e">
            <v>#DIV/0!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row>
        <row r="297">
          <cell r="A297">
            <v>290</v>
          </cell>
          <cell r="B297">
            <v>0</v>
          </cell>
          <cell r="C297">
            <v>0</v>
          </cell>
          <cell r="D297">
            <v>0</v>
          </cell>
          <cell r="E297">
            <v>0</v>
          </cell>
          <cell r="F297">
            <v>0</v>
          </cell>
          <cell r="G297">
            <v>0</v>
          </cell>
          <cell r="H297">
            <v>0</v>
          </cell>
          <cell r="I297">
            <v>0</v>
          </cell>
          <cell r="J297">
            <v>0</v>
          </cell>
          <cell r="K297">
            <v>0</v>
          </cell>
          <cell r="L297" t="str">
            <v>Kurang</v>
          </cell>
          <cell r="M297" t="str">
            <v>Kurang</v>
          </cell>
          <cell r="N297" t="str">
            <v>Kurang</v>
          </cell>
          <cell r="O297" t="str">
            <v>Kurang</v>
          </cell>
          <cell r="P297" t="e">
            <v>#DIV/0!</v>
          </cell>
          <cell r="Q297" t="e">
            <v>#DIV/0!</v>
          </cell>
          <cell r="R297" t="e">
            <v>#DIV/0!</v>
          </cell>
          <cell r="S297" t="e">
            <v>#DIV/0!</v>
          </cell>
          <cell r="T297" t="e">
            <v>#DIV/0!</v>
          </cell>
          <cell r="U297" t="e">
            <v>#DIV/0!</v>
          </cell>
          <cell r="V297" t="e">
            <v>#DIV/0!</v>
          </cell>
          <cell r="W297" t="e">
            <v>#DIV/0!</v>
          </cell>
          <cell r="X297" t="e">
            <v>#DIV/0!</v>
          </cell>
          <cell r="Y297" t="e">
            <v>#DIV/0!</v>
          </cell>
          <cell r="Z297" t="e">
            <v>#DIV/0!</v>
          </cell>
          <cell r="AA297" t="e">
            <v>#DIV/0!</v>
          </cell>
          <cell r="AB297" t="e">
            <v>#DIV/0!</v>
          </cell>
          <cell r="AC297" t="e">
            <v>#DIV/0!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row>
        <row r="298">
          <cell r="A298">
            <v>291</v>
          </cell>
          <cell r="B298">
            <v>0</v>
          </cell>
          <cell r="C298">
            <v>0</v>
          </cell>
          <cell r="D298">
            <v>0</v>
          </cell>
          <cell r="E298">
            <v>0</v>
          </cell>
          <cell r="F298">
            <v>0</v>
          </cell>
          <cell r="G298">
            <v>0</v>
          </cell>
          <cell r="H298">
            <v>0</v>
          </cell>
          <cell r="I298">
            <v>0</v>
          </cell>
          <cell r="J298">
            <v>0</v>
          </cell>
          <cell r="K298">
            <v>0</v>
          </cell>
          <cell r="L298" t="str">
            <v>Kurang</v>
          </cell>
          <cell r="M298" t="str">
            <v>Kurang</v>
          </cell>
          <cell r="N298" t="str">
            <v>Kurang</v>
          </cell>
          <cell r="O298" t="str">
            <v>Kurang</v>
          </cell>
          <cell r="P298" t="e">
            <v>#DIV/0!</v>
          </cell>
          <cell r="Q298" t="e">
            <v>#DIV/0!</v>
          </cell>
          <cell r="R298" t="e">
            <v>#DIV/0!</v>
          </cell>
          <cell r="S298" t="e">
            <v>#DIV/0!</v>
          </cell>
          <cell r="T298" t="e">
            <v>#DIV/0!</v>
          </cell>
          <cell r="U298" t="e">
            <v>#DIV/0!</v>
          </cell>
          <cell r="V298" t="e">
            <v>#DIV/0!</v>
          </cell>
          <cell r="W298" t="e">
            <v>#DIV/0!</v>
          </cell>
          <cell r="X298" t="e">
            <v>#DIV/0!</v>
          </cell>
          <cell r="Y298" t="e">
            <v>#DIV/0!</v>
          </cell>
          <cell r="Z298" t="e">
            <v>#DIV/0!</v>
          </cell>
          <cell r="AA298" t="e">
            <v>#DIV/0!</v>
          </cell>
          <cell r="AB298" t="e">
            <v>#DIV/0!</v>
          </cell>
          <cell r="AC298" t="e">
            <v>#DIV/0!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row>
        <row r="299">
          <cell r="A299">
            <v>292</v>
          </cell>
          <cell r="B299">
            <v>0</v>
          </cell>
          <cell r="C299">
            <v>0</v>
          </cell>
          <cell r="D299">
            <v>0</v>
          </cell>
          <cell r="E299">
            <v>0</v>
          </cell>
          <cell r="F299">
            <v>0</v>
          </cell>
          <cell r="G299">
            <v>0</v>
          </cell>
          <cell r="H299">
            <v>0</v>
          </cell>
          <cell r="I299">
            <v>0</v>
          </cell>
          <cell r="J299">
            <v>0</v>
          </cell>
          <cell r="K299">
            <v>0</v>
          </cell>
          <cell r="L299" t="str">
            <v>Kurang</v>
          </cell>
          <cell r="M299" t="str">
            <v>Kurang</v>
          </cell>
          <cell r="N299" t="str">
            <v>Kurang</v>
          </cell>
          <cell r="O299" t="str">
            <v>Kurang</v>
          </cell>
          <cell r="P299" t="e">
            <v>#DIV/0!</v>
          </cell>
          <cell r="Q299" t="e">
            <v>#DIV/0!</v>
          </cell>
          <cell r="R299" t="e">
            <v>#DIV/0!</v>
          </cell>
          <cell r="S299" t="e">
            <v>#DIV/0!</v>
          </cell>
          <cell r="T299" t="e">
            <v>#DIV/0!</v>
          </cell>
          <cell r="U299" t="e">
            <v>#DIV/0!</v>
          </cell>
          <cell r="V299" t="e">
            <v>#DIV/0!</v>
          </cell>
          <cell r="W299" t="e">
            <v>#DIV/0!</v>
          </cell>
          <cell r="X299" t="e">
            <v>#DIV/0!</v>
          </cell>
          <cell r="Y299" t="e">
            <v>#DIV/0!</v>
          </cell>
          <cell r="Z299" t="e">
            <v>#DIV/0!</v>
          </cell>
          <cell r="AA299" t="e">
            <v>#DIV/0!</v>
          </cell>
          <cell r="AB299" t="e">
            <v>#DIV/0!</v>
          </cell>
          <cell r="AC299" t="e">
            <v>#DIV/0!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row>
        <row r="300">
          <cell r="A300">
            <v>293</v>
          </cell>
          <cell r="B300">
            <v>0</v>
          </cell>
          <cell r="C300">
            <v>0</v>
          </cell>
          <cell r="D300">
            <v>0</v>
          </cell>
          <cell r="E300">
            <v>0</v>
          </cell>
          <cell r="F300">
            <v>0</v>
          </cell>
          <cell r="G300">
            <v>0</v>
          </cell>
          <cell r="H300">
            <v>0</v>
          </cell>
          <cell r="I300">
            <v>0</v>
          </cell>
          <cell r="J300">
            <v>0</v>
          </cell>
          <cell r="K300">
            <v>0</v>
          </cell>
          <cell r="L300" t="str">
            <v>Kurang</v>
          </cell>
          <cell r="M300" t="str">
            <v>Kurang</v>
          </cell>
          <cell r="N300" t="str">
            <v>Kurang</v>
          </cell>
          <cell r="O300" t="str">
            <v>Kurang</v>
          </cell>
          <cell r="P300" t="e">
            <v>#DIV/0!</v>
          </cell>
          <cell r="Q300" t="e">
            <v>#DIV/0!</v>
          </cell>
          <cell r="R300" t="e">
            <v>#DIV/0!</v>
          </cell>
          <cell r="S300" t="e">
            <v>#DIV/0!</v>
          </cell>
          <cell r="T300" t="e">
            <v>#DIV/0!</v>
          </cell>
          <cell r="U300" t="e">
            <v>#DIV/0!</v>
          </cell>
          <cell r="V300" t="e">
            <v>#DIV/0!</v>
          </cell>
          <cell r="W300" t="e">
            <v>#DIV/0!</v>
          </cell>
          <cell r="X300" t="e">
            <v>#DIV/0!</v>
          </cell>
          <cell r="Y300" t="e">
            <v>#DIV/0!</v>
          </cell>
          <cell r="Z300" t="e">
            <v>#DIV/0!</v>
          </cell>
          <cell r="AA300" t="e">
            <v>#DIV/0!</v>
          </cell>
          <cell r="AB300" t="e">
            <v>#DIV/0!</v>
          </cell>
          <cell r="AC300" t="e">
            <v>#DIV/0!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row>
        <row r="301">
          <cell r="A301">
            <v>294</v>
          </cell>
          <cell r="B301">
            <v>0</v>
          </cell>
          <cell r="C301">
            <v>0</v>
          </cell>
          <cell r="D301">
            <v>0</v>
          </cell>
          <cell r="E301">
            <v>0</v>
          </cell>
          <cell r="F301">
            <v>0</v>
          </cell>
          <cell r="G301">
            <v>0</v>
          </cell>
          <cell r="H301">
            <v>0</v>
          </cell>
          <cell r="I301">
            <v>0</v>
          </cell>
          <cell r="J301">
            <v>0</v>
          </cell>
          <cell r="K301">
            <v>0</v>
          </cell>
          <cell r="L301" t="str">
            <v>Kurang</v>
          </cell>
          <cell r="M301" t="str">
            <v>Kurang</v>
          </cell>
          <cell r="N301" t="str">
            <v>Kurang</v>
          </cell>
          <cell r="O301" t="str">
            <v>Kurang</v>
          </cell>
          <cell r="P301" t="e">
            <v>#DIV/0!</v>
          </cell>
          <cell r="Q301" t="e">
            <v>#DIV/0!</v>
          </cell>
          <cell r="R301" t="e">
            <v>#DIV/0!</v>
          </cell>
          <cell r="S301" t="e">
            <v>#DIV/0!</v>
          </cell>
          <cell r="T301" t="e">
            <v>#DIV/0!</v>
          </cell>
          <cell r="U301" t="e">
            <v>#DIV/0!</v>
          </cell>
          <cell r="V301" t="e">
            <v>#DIV/0!</v>
          </cell>
          <cell r="W301" t="e">
            <v>#DIV/0!</v>
          </cell>
          <cell r="X301" t="e">
            <v>#DIV/0!</v>
          </cell>
          <cell r="Y301" t="e">
            <v>#DIV/0!</v>
          </cell>
          <cell r="Z301" t="e">
            <v>#DIV/0!</v>
          </cell>
          <cell r="AA301" t="e">
            <v>#DIV/0!</v>
          </cell>
          <cell r="AB301" t="e">
            <v>#DIV/0!</v>
          </cell>
          <cell r="AC301" t="e">
            <v>#DIV/0!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row>
        <row r="302">
          <cell r="A302">
            <v>295</v>
          </cell>
          <cell r="B302">
            <v>0</v>
          </cell>
          <cell r="C302">
            <v>0</v>
          </cell>
          <cell r="D302">
            <v>0</v>
          </cell>
          <cell r="E302">
            <v>0</v>
          </cell>
          <cell r="F302">
            <v>0</v>
          </cell>
          <cell r="G302">
            <v>0</v>
          </cell>
          <cell r="H302">
            <v>0</v>
          </cell>
          <cell r="I302">
            <v>0</v>
          </cell>
          <cell r="J302">
            <v>0</v>
          </cell>
          <cell r="K302">
            <v>0</v>
          </cell>
          <cell r="L302" t="str">
            <v>Kurang</v>
          </cell>
          <cell r="M302" t="str">
            <v>Kurang</v>
          </cell>
          <cell r="N302" t="str">
            <v>Kurang</v>
          </cell>
          <cell r="O302" t="str">
            <v>Kurang</v>
          </cell>
          <cell r="P302" t="e">
            <v>#DIV/0!</v>
          </cell>
          <cell r="Q302" t="e">
            <v>#DIV/0!</v>
          </cell>
          <cell r="R302" t="e">
            <v>#DIV/0!</v>
          </cell>
          <cell r="S302" t="e">
            <v>#DIV/0!</v>
          </cell>
          <cell r="T302" t="e">
            <v>#DIV/0!</v>
          </cell>
          <cell r="U302" t="e">
            <v>#DIV/0!</v>
          </cell>
          <cell r="V302" t="e">
            <v>#DIV/0!</v>
          </cell>
          <cell r="W302" t="e">
            <v>#DIV/0!</v>
          </cell>
          <cell r="X302" t="e">
            <v>#DIV/0!</v>
          </cell>
          <cell r="Y302" t="e">
            <v>#DIV/0!</v>
          </cell>
          <cell r="Z302" t="e">
            <v>#DIV/0!</v>
          </cell>
          <cell r="AA302" t="e">
            <v>#DIV/0!</v>
          </cell>
          <cell r="AB302" t="e">
            <v>#DIV/0!</v>
          </cell>
          <cell r="AC302" t="e">
            <v>#DIV/0!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row>
        <row r="303">
          <cell r="A303">
            <v>296</v>
          </cell>
          <cell r="B303">
            <v>0</v>
          </cell>
          <cell r="C303">
            <v>0</v>
          </cell>
          <cell r="D303">
            <v>0</v>
          </cell>
          <cell r="E303">
            <v>0</v>
          </cell>
          <cell r="F303">
            <v>0</v>
          </cell>
          <cell r="G303">
            <v>0</v>
          </cell>
          <cell r="H303">
            <v>0</v>
          </cell>
          <cell r="I303">
            <v>0</v>
          </cell>
          <cell r="J303">
            <v>0</v>
          </cell>
          <cell r="K303">
            <v>0</v>
          </cell>
          <cell r="L303" t="str">
            <v>Kurang</v>
          </cell>
          <cell r="M303" t="str">
            <v>Kurang</v>
          </cell>
          <cell r="N303" t="str">
            <v>Kurang</v>
          </cell>
          <cell r="O303" t="str">
            <v>Kurang</v>
          </cell>
          <cell r="P303" t="e">
            <v>#DIV/0!</v>
          </cell>
          <cell r="Q303" t="e">
            <v>#DIV/0!</v>
          </cell>
          <cell r="R303" t="e">
            <v>#DIV/0!</v>
          </cell>
          <cell r="S303" t="e">
            <v>#DIV/0!</v>
          </cell>
          <cell r="T303" t="e">
            <v>#DIV/0!</v>
          </cell>
          <cell r="U303" t="e">
            <v>#DIV/0!</v>
          </cell>
          <cell r="V303" t="e">
            <v>#DIV/0!</v>
          </cell>
          <cell r="W303" t="e">
            <v>#DIV/0!</v>
          </cell>
          <cell r="X303" t="e">
            <v>#DIV/0!</v>
          </cell>
          <cell r="Y303" t="e">
            <v>#DIV/0!</v>
          </cell>
          <cell r="Z303" t="e">
            <v>#DIV/0!</v>
          </cell>
          <cell r="AA303" t="e">
            <v>#DIV/0!</v>
          </cell>
          <cell r="AB303" t="e">
            <v>#DIV/0!</v>
          </cell>
          <cell r="AC303" t="e">
            <v>#DIV/0!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row>
        <row r="304">
          <cell r="A304">
            <v>297</v>
          </cell>
          <cell r="B304">
            <v>0</v>
          </cell>
          <cell r="C304">
            <v>0</v>
          </cell>
          <cell r="D304">
            <v>0</v>
          </cell>
          <cell r="E304">
            <v>0</v>
          </cell>
          <cell r="F304">
            <v>0</v>
          </cell>
          <cell r="G304">
            <v>0</v>
          </cell>
          <cell r="H304">
            <v>0</v>
          </cell>
          <cell r="I304">
            <v>0</v>
          </cell>
          <cell r="J304">
            <v>0</v>
          </cell>
          <cell r="K304">
            <v>0</v>
          </cell>
          <cell r="L304" t="str">
            <v>Kurang</v>
          </cell>
          <cell r="M304" t="str">
            <v>Kurang</v>
          </cell>
          <cell r="N304" t="str">
            <v>Kurang</v>
          </cell>
          <cell r="O304" t="str">
            <v>Kurang</v>
          </cell>
          <cell r="P304" t="e">
            <v>#DIV/0!</v>
          </cell>
          <cell r="Q304" t="e">
            <v>#DIV/0!</v>
          </cell>
          <cell r="R304" t="e">
            <v>#DIV/0!</v>
          </cell>
          <cell r="S304" t="e">
            <v>#DIV/0!</v>
          </cell>
          <cell r="T304" t="e">
            <v>#DIV/0!</v>
          </cell>
          <cell r="U304" t="e">
            <v>#DIV/0!</v>
          </cell>
          <cell r="V304" t="e">
            <v>#DIV/0!</v>
          </cell>
          <cell r="W304" t="e">
            <v>#DIV/0!</v>
          </cell>
          <cell r="X304" t="e">
            <v>#DIV/0!</v>
          </cell>
          <cell r="Y304" t="e">
            <v>#DIV/0!</v>
          </cell>
          <cell r="Z304" t="e">
            <v>#DIV/0!</v>
          </cell>
          <cell r="AA304" t="e">
            <v>#DIV/0!</v>
          </cell>
          <cell r="AB304" t="e">
            <v>#DIV/0!</v>
          </cell>
          <cell r="AC304" t="e">
            <v>#DIV/0!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row>
        <row r="305">
          <cell r="A305">
            <v>298</v>
          </cell>
          <cell r="B305">
            <v>0</v>
          </cell>
          <cell r="C305">
            <v>0</v>
          </cell>
          <cell r="D305">
            <v>0</v>
          </cell>
          <cell r="E305">
            <v>0</v>
          </cell>
          <cell r="F305">
            <v>0</v>
          </cell>
          <cell r="G305">
            <v>0</v>
          </cell>
          <cell r="H305">
            <v>0</v>
          </cell>
          <cell r="I305">
            <v>0</v>
          </cell>
          <cell r="J305">
            <v>0</v>
          </cell>
          <cell r="K305">
            <v>0</v>
          </cell>
          <cell r="L305" t="str">
            <v>Kurang</v>
          </cell>
          <cell r="M305" t="str">
            <v>Kurang</v>
          </cell>
          <cell r="N305" t="str">
            <v>Kurang</v>
          </cell>
          <cell r="O305" t="str">
            <v>Kurang</v>
          </cell>
          <cell r="P305" t="e">
            <v>#DIV/0!</v>
          </cell>
          <cell r="Q305" t="e">
            <v>#DIV/0!</v>
          </cell>
          <cell r="R305" t="e">
            <v>#DIV/0!</v>
          </cell>
          <cell r="S305" t="e">
            <v>#DIV/0!</v>
          </cell>
          <cell r="T305" t="e">
            <v>#DIV/0!</v>
          </cell>
          <cell r="U305" t="e">
            <v>#DIV/0!</v>
          </cell>
          <cell r="V305" t="e">
            <v>#DIV/0!</v>
          </cell>
          <cell r="W305" t="e">
            <v>#DIV/0!</v>
          </cell>
          <cell r="X305" t="e">
            <v>#DIV/0!</v>
          </cell>
          <cell r="Y305" t="e">
            <v>#DIV/0!</v>
          </cell>
          <cell r="Z305" t="e">
            <v>#DIV/0!</v>
          </cell>
          <cell r="AA305" t="e">
            <v>#DIV/0!</v>
          </cell>
          <cell r="AB305" t="e">
            <v>#DIV/0!</v>
          </cell>
          <cell r="AC305" t="e">
            <v>#DIV/0!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row>
        <row r="306">
          <cell r="A306">
            <v>299</v>
          </cell>
          <cell r="B306">
            <v>0</v>
          </cell>
          <cell r="C306">
            <v>0</v>
          </cell>
          <cell r="D306">
            <v>0</v>
          </cell>
          <cell r="E306">
            <v>0</v>
          </cell>
          <cell r="F306">
            <v>0</v>
          </cell>
          <cell r="G306">
            <v>0</v>
          </cell>
          <cell r="H306">
            <v>0</v>
          </cell>
          <cell r="I306">
            <v>0</v>
          </cell>
          <cell r="J306">
            <v>0</v>
          </cell>
          <cell r="K306">
            <v>0</v>
          </cell>
          <cell r="L306" t="str">
            <v>Kurang</v>
          </cell>
          <cell r="M306" t="str">
            <v>Kurang</v>
          </cell>
          <cell r="N306" t="str">
            <v>Kurang</v>
          </cell>
          <cell r="O306" t="str">
            <v>Kurang</v>
          </cell>
          <cell r="P306" t="e">
            <v>#DIV/0!</v>
          </cell>
          <cell r="Q306" t="e">
            <v>#DIV/0!</v>
          </cell>
          <cell r="R306" t="e">
            <v>#DIV/0!</v>
          </cell>
          <cell r="S306" t="e">
            <v>#DIV/0!</v>
          </cell>
          <cell r="T306" t="e">
            <v>#DIV/0!</v>
          </cell>
          <cell r="U306" t="e">
            <v>#DIV/0!</v>
          </cell>
          <cell r="V306" t="e">
            <v>#DIV/0!</v>
          </cell>
          <cell r="W306" t="e">
            <v>#DIV/0!</v>
          </cell>
          <cell r="X306" t="e">
            <v>#DIV/0!</v>
          </cell>
          <cell r="Y306" t="e">
            <v>#DIV/0!</v>
          </cell>
          <cell r="Z306" t="e">
            <v>#DIV/0!</v>
          </cell>
          <cell r="AA306" t="e">
            <v>#DIV/0!</v>
          </cell>
          <cell r="AB306" t="e">
            <v>#DIV/0!</v>
          </cell>
          <cell r="AC306" t="e">
            <v>#DIV/0!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row>
        <row r="307">
          <cell r="A307">
            <v>300</v>
          </cell>
          <cell r="B307">
            <v>0</v>
          </cell>
          <cell r="C307">
            <v>0</v>
          </cell>
          <cell r="D307">
            <v>0</v>
          </cell>
          <cell r="E307">
            <v>0</v>
          </cell>
          <cell r="F307">
            <v>0</v>
          </cell>
          <cell r="G307">
            <v>0</v>
          </cell>
          <cell r="H307">
            <v>0</v>
          </cell>
          <cell r="I307">
            <v>0</v>
          </cell>
          <cell r="J307">
            <v>0</v>
          </cell>
          <cell r="K307">
            <v>0</v>
          </cell>
          <cell r="L307" t="str">
            <v>Kurang</v>
          </cell>
          <cell r="M307" t="str">
            <v>Kurang</v>
          </cell>
          <cell r="N307" t="str">
            <v>Kurang</v>
          </cell>
          <cell r="O307" t="str">
            <v>Kurang</v>
          </cell>
          <cell r="P307" t="e">
            <v>#DIV/0!</v>
          </cell>
          <cell r="Q307" t="e">
            <v>#DIV/0!</v>
          </cell>
          <cell r="R307" t="e">
            <v>#DIV/0!</v>
          </cell>
          <cell r="S307" t="e">
            <v>#DIV/0!</v>
          </cell>
          <cell r="T307" t="e">
            <v>#DIV/0!</v>
          </cell>
          <cell r="U307" t="e">
            <v>#DIV/0!</v>
          </cell>
          <cell r="V307" t="e">
            <v>#DIV/0!</v>
          </cell>
          <cell r="W307" t="e">
            <v>#DIV/0!</v>
          </cell>
          <cell r="X307" t="e">
            <v>#DIV/0!</v>
          </cell>
          <cell r="Y307" t="e">
            <v>#DIV/0!</v>
          </cell>
          <cell r="Z307" t="e">
            <v>#DIV/0!</v>
          </cell>
          <cell r="AA307" t="e">
            <v>#DIV/0!</v>
          </cell>
          <cell r="AB307" t="e">
            <v>#DIV/0!</v>
          </cell>
          <cell r="AC307" t="e">
            <v>#DIV/0!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row>
        <row r="308">
          <cell r="A308">
            <v>301</v>
          </cell>
          <cell r="B308">
            <v>0</v>
          </cell>
          <cell r="C308">
            <v>0</v>
          </cell>
          <cell r="D308">
            <v>0</v>
          </cell>
          <cell r="E308">
            <v>0</v>
          </cell>
          <cell r="F308">
            <v>0</v>
          </cell>
          <cell r="G308">
            <v>0</v>
          </cell>
          <cell r="H308">
            <v>0</v>
          </cell>
          <cell r="I308">
            <v>0</v>
          </cell>
          <cell r="J308">
            <v>0</v>
          </cell>
          <cell r="K308">
            <v>0</v>
          </cell>
          <cell r="L308" t="str">
            <v>Kurang</v>
          </cell>
          <cell r="M308" t="str">
            <v>Kurang</v>
          </cell>
          <cell r="N308" t="str">
            <v>Kurang</v>
          </cell>
          <cell r="O308" t="str">
            <v>Kurang</v>
          </cell>
          <cell r="P308" t="e">
            <v>#DIV/0!</v>
          </cell>
          <cell r="Q308" t="e">
            <v>#DIV/0!</v>
          </cell>
          <cell r="R308" t="e">
            <v>#DIV/0!</v>
          </cell>
          <cell r="S308" t="e">
            <v>#DIV/0!</v>
          </cell>
          <cell r="T308" t="e">
            <v>#DIV/0!</v>
          </cell>
          <cell r="U308" t="e">
            <v>#DIV/0!</v>
          </cell>
          <cell r="V308" t="e">
            <v>#DIV/0!</v>
          </cell>
          <cell r="W308" t="e">
            <v>#DIV/0!</v>
          </cell>
          <cell r="X308" t="e">
            <v>#DIV/0!</v>
          </cell>
          <cell r="Y308" t="e">
            <v>#DIV/0!</v>
          </cell>
          <cell r="Z308" t="e">
            <v>#DIV/0!</v>
          </cell>
          <cell r="AA308" t="e">
            <v>#DIV/0!</v>
          </cell>
          <cell r="AB308" t="e">
            <v>#DIV/0!</v>
          </cell>
          <cell r="AC308" t="e">
            <v>#DIV/0!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row>
        <row r="309">
          <cell r="A309">
            <v>302</v>
          </cell>
          <cell r="B309">
            <v>0</v>
          </cell>
          <cell r="C309">
            <v>0</v>
          </cell>
          <cell r="D309">
            <v>0</v>
          </cell>
          <cell r="E309">
            <v>0</v>
          </cell>
          <cell r="F309">
            <v>0</v>
          </cell>
          <cell r="G309">
            <v>0</v>
          </cell>
          <cell r="H309">
            <v>0</v>
          </cell>
          <cell r="I309">
            <v>0</v>
          </cell>
          <cell r="J309">
            <v>0</v>
          </cell>
          <cell r="K309">
            <v>0</v>
          </cell>
          <cell r="L309" t="str">
            <v>Kurang</v>
          </cell>
          <cell r="M309" t="str">
            <v>Kurang</v>
          </cell>
          <cell r="N309" t="str">
            <v>Kurang</v>
          </cell>
          <cell r="O309" t="str">
            <v>Kurang</v>
          </cell>
          <cell r="P309" t="e">
            <v>#DIV/0!</v>
          </cell>
          <cell r="Q309" t="e">
            <v>#DIV/0!</v>
          </cell>
          <cell r="R309" t="e">
            <v>#DIV/0!</v>
          </cell>
          <cell r="S309" t="e">
            <v>#DIV/0!</v>
          </cell>
          <cell r="T309" t="e">
            <v>#DIV/0!</v>
          </cell>
          <cell r="U309" t="e">
            <v>#DIV/0!</v>
          </cell>
          <cell r="V309" t="e">
            <v>#DIV/0!</v>
          </cell>
          <cell r="W309" t="e">
            <v>#DIV/0!</v>
          </cell>
          <cell r="X309" t="e">
            <v>#DIV/0!</v>
          </cell>
          <cell r="Y309" t="e">
            <v>#DIV/0!</v>
          </cell>
          <cell r="Z309" t="e">
            <v>#DIV/0!</v>
          </cell>
          <cell r="AA309" t="e">
            <v>#DIV/0!</v>
          </cell>
          <cell r="AB309" t="e">
            <v>#DIV/0!</v>
          </cell>
          <cell r="AC309" t="e">
            <v>#DIV/0!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row>
        <row r="310">
          <cell r="A310">
            <v>303</v>
          </cell>
          <cell r="B310">
            <v>0</v>
          </cell>
          <cell r="C310">
            <v>0</v>
          </cell>
          <cell r="D310">
            <v>0</v>
          </cell>
          <cell r="E310">
            <v>0</v>
          </cell>
          <cell r="F310">
            <v>0</v>
          </cell>
          <cell r="G310">
            <v>0</v>
          </cell>
          <cell r="H310">
            <v>0</v>
          </cell>
          <cell r="I310">
            <v>0</v>
          </cell>
          <cell r="J310">
            <v>0</v>
          </cell>
          <cell r="K310">
            <v>0</v>
          </cell>
          <cell r="L310" t="str">
            <v>Kurang</v>
          </cell>
          <cell r="M310" t="str">
            <v>Kurang</v>
          </cell>
          <cell r="N310" t="str">
            <v>Kurang</v>
          </cell>
          <cell r="O310" t="str">
            <v>Kurang</v>
          </cell>
          <cell r="P310" t="e">
            <v>#DIV/0!</v>
          </cell>
          <cell r="Q310" t="e">
            <v>#DIV/0!</v>
          </cell>
          <cell r="R310" t="e">
            <v>#DIV/0!</v>
          </cell>
          <cell r="S310" t="e">
            <v>#DIV/0!</v>
          </cell>
          <cell r="T310" t="e">
            <v>#DIV/0!</v>
          </cell>
          <cell r="U310" t="e">
            <v>#DIV/0!</v>
          </cell>
          <cell r="V310" t="e">
            <v>#DIV/0!</v>
          </cell>
          <cell r="W310" t="e">
            <v>#DIV/0!</v>
          </cell>
          <cell r="X310" t="e">
            <v>#DIV/0!</v>
          </cell>
          <cell r="Y310" t="e">
            <v>#DIV/0!</v>
          </cell>
          <cell r="Z310" t="e">
            <v>#DIV/0!</v>
          </cell>
          <cell r="AA310" t="e">
            <v>#DIV/0!</v>
          </cell>
          <cell r="AB310" t="e">
            <v>#DIV/0!</v>
          </cell>
          <cell r="AC310" t="e">
            <v>#DIV/0!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row>
        <row r="311">
          <cell r="A311">
            <v>304</v>
          </cell>
          <cell r="B311">
            <v>0</v>
          </cell>
          <cell r="C311">
            <v>0</v>
          </cell>
          <cell r="D311">
            <v>0</v>
          </cell>
          <cell r="E311">
            <v>0</v>
          </cell>
          <cell r="F311">
            <v>0</v>
          </cell>
          <cell r="G311">
            <v>0</v>
          </cell>
          <cell r="H311">
            <v>0</v>
          </cell>
          <cell r="I311">
            <v>0</v>
          </cell>
          <cell r="J311">
            <v>0</v>
          </cell>
          <cell r="K311">
            <v>0</v>
          </cell>
          <cell r="L311" t="str">
            <v>Kurang</v>
          </cell>
          <cell r="M311" t="str">
            <v>Kurang</v>
          </cell>
          <cell r="N311" t="str">
            <v>Kurang</v>
          </cell>
          <cell r="O311" t="str">
            <v>Kurang</v>
          </cell>
          <cell r="P311" t="e">
            <v>#DIV/0!</v>
          </cell>
          <cell r="Q311" t="e">
            <v>#DIV/0!</v>
          </cell>
          <cell r="R311" t="e">
            <v>#DIV/0!</v>
          </cell>
          <cell r="S311" t="e">
            <v>#DIV/0!</v>
          </cell>
          <cell r="T311" t="e">
            <v>#DIV/0!</v>
          </cell>
          <cell r="U311" t="e">
            <v>#DIV/0!</v>
          </cell>
          <cell r="V311" t="e">
            <v>#DIV/0!</v>
          </cell>
          <cell r="W311" t="e">
            <v>#DIV/0!</v>
          </cell>
          <cell r="X311" t="e">
            <v>#DIV/0!</v>
          </cell>
          <cell r="Y311" t="e">
            <v>#DIV/0!</v>
          </cell>
          <cell r="Z311" t="e">
            <v>#DIV/0!</v>
          </cell>
          <cell r="AA311" t="e">
            <v>#DIV/0!</v>
          </cell>
          <cell r="AB311" t="e">
            <v>#DIV/0!</v>
          </cell>
          <cell r="AC311" t="e">
            <v>#DIV/0!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row>
        <row r="312">
          <cell r="A312">
            <v>305</v>
          </cell>
          <cell r="B312">
            <v>0</v>
          </cell>
          <cell r="C312">
            <v>0</v>
          </cell>
          <cell r="D312">
            <v>0</v>
          </cell>
          <cell r="E312">
            <v>0</v>
          </cell>
          <cell r="F312">
            <v>0</v>
          </cell>
          <cell r="G312">
            <v>0</v>
          </cell>
          <cell r="H312">
            <v>0</v>
          </cell>
          <cell r="I312">
            <v>0</v>
          </cell>
          <cell r="J312">
            <v>0</v>
          </cell>
          <cell r="K312">
            <v>0</v>
          </cell>
          <cell r="L312" t="str">
            <v>Kurang</v>
          </cell>
          <cell r="M312" t="str">
            <v>Kurang</v>
          </cell>
          <cell r="N312" t="str">
            <v>Kurang</v>
          </cell>
          <cell r="O312" t="str">
            <v>Kurang</v>
          </cell>
          <cell r="P312" t="e">
            <v>#DIV/0!</v>
          </cell>
          <cell r="Q312" t="e">
            <v>#DIV/0!</v>
          </cell>
          <cell r="R312" t="e">
            <v>#DIV/0!</v>
          </cell>
          <cell r="S312" t="e">
            <v>#DIV/0!</v>
          </cell>
          <cell r="T312" t="e">
            <v>#DIV/0!</v>
          </cell>
          <cell r="U312" t="e">
            <v>#DIV/0!</v>
          </cell>
          <cell r="V312" t="e">
            <v>#DIV/0!</v>
          </cell>
          <cell r="W312" t="e">
            <v>#DIV/0!</v>
          </cell>
          <cell r="X312" t="e">
            <v>#DIV/0!</v>
          </cell>
          <cell r="Y312" t="e">
            <v>#DIV/0!</v>
          </cell>
          <cell r="Z312" t="e">
            <v>#DIV/0!</v>
          </cell>
          <cell r="AA312" t="e">
            <v>#DIV/0!</v>
          </cell>
          <cell r="AB312" t="e">
            <v>#DIV/0!</v>
          </cell>
          <cell r="AC312" t="e">
            <v>#DIV/0!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row>
        <row r="313">
          <cell r="A313">
            <v>306</v>
          </cell>
          <cell r="B313">
            <v>0</v>
          </cell>
          <cell r="C313">
            <v>0</v>
          </cell>
          <cell r="D313">
            <v>0</v>
          </cell>
          <cell r="E313">
            <v>0</v>
          </cell>
          <cell r="F313">
            <v>0</v>
          </cell>
          <cell r="G313">
            <v>0</v>
          </cell>
          <cell r="H313">
            <v>0</v>
          </cell>
          <cell r="I313">
            <v>0</v>
          </cell>
          <cell r="J313">
            <v>0</v>
          </cell>
          <cell r="K313">
            <v>0</v>
          </cell>
          <cell r="L313" t="str">
            <v>Kurang</v>
          </cell>
          <cell r="M313" t="str">
            <v>Kurang</v>
          </cell>
          <cell r="N313" t="str">
            <v>Kurang</v>
          </cell>
          <cell r="O313" t="str">
            <v>Kurang</v>
          </cell>
          <cell r="P313" t="e">
            <v>#DIV/0!</v>
          </cell>
          <cell r="Q313" t="e">
            <v>#DIV/0!</v>
          </cell>
          <cell r="R313" t="e">
            <v>#DIV/0!</v>
          </cell>
          <cell r="S313" t="e">
            <v>#DIV/0!</v>
          </cell>
          <cell r="T313" t="e">
            <v>#DIV/0!</v>
          </cell>
          <cell r="U313" t="e">
            <v>#DIV/0!</v>
          </cell>
          <cell r="V313" t="e">
            <v>#DIV/0!</v>
          </cell>
          <cell r="W313" t="e">
            <v>#DIV/0!</v>
          </cell>
          <cell r="X313" t="e">
            <v>#DIV/0!</v>
          </cell>
          <cell r="Y313" t="e">
            <v>#DIV/0!</v>
          </cell>
          <cell r="Z313" t="e">
            <v>#DIV/0!</v>
          </cell>
          <cell r="AA313" t="e">
            <v>#DIV/0!</v>
          </cell>
          <cell r="AB313" t="e">
            <v>#DIV/0!</v>
          </cell>
          <cell r="AC313" t="e">
            <v>#DIV/0!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row>
        <row r="314">
          <cell r="A314">
            <v>307</v>
          </cell>
          <cell r="B314">
            <v>0</v>
          </cell>
          <cell r="C314">
            <v>0</v>
          </cell>
          <cell r="D314">
            <v>0</v>
          </cell>
          <cell r="E314">
            <v>0</v>
          </cell>
          <cell r="F314">
            <v>0</v>
          </cell>
          <cell r="G314">
            <v>0</v>
          </cell>
          <cell r="H314">
            <v>0</v>
          </cell>
          <cell r="I314">
            <v>0</v>
          </cell>
          <cell r="J314">
            <v>0</v>
          </cell>
          <cell r="K314">
            <v>0</v>
          </cell>
          <cell r="L314" t="str">
            <v>Kurang</v>
          </cell>
          <cell r="M314" t="str">
            <v>Kurang</v>
          </cell>
          <cell r="N314" t="str">
            <v>Kurang</v>
          </cell>
          <cell r="O314" t="str">
            <v>Kurang</v>
          </cell>
          <cell r="P314" t="e">
            <v>#DIV/0!</v>
          </cell>
          <cell r="Q314" t="e">
            <v>#DIV/0!</v>
          </cell>
          <cell r="R314" t="e">
            <v>#DIV/0!</v>
          </cell>
          <cell r="S314" t="e">
            <v>#DIV/0!</v>
          </cell>
          <cell r="T314" t="e">
            <v>#DIV/0!</v>
          </cell>
          <cell r="U314" t="e">
            <v>#DIV/0!</v>
          </cell>
          <cell r="V314" t="e">
            <v>#DIV/0!</v>
          </cell>
          <cell r="W314" t="e">
            <v>#DIV/0!</v>
          </cell>
          <cell r="X314" t="e">
            <v>#DIV/0!</v>
          </cell>
          <cell r="Y314" t="e">
            <v>#DIV/0!</v>
          </cell>
          <cell r="Z314" t="e">
            <v>#DIV/0!</v>
          </cell>
          <cell r="AA314" t="e">
            <v>#DIV/0!</v>
          </cell>
          <cell r="AB314" t="e">
            <v>#DIV/0!</v>
          </cell>
          <cell r="AC314" t="e">
            <v>#DIV/0!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row>
        <row r="315">
          <cell r="A315">
            <v>308</v>
          </cell>
          <cell r="B315">
            <v>0</v>
          </cell>
          <cell r="C315">
            <v>0</v>
          </cell>
          <cell r="D315">
            <v>0</v>
          </cell>
          <cell r="E315">
            <v>0</v>
          </cell>
          <cell r="F315">
            <v>0</v>
          </cell>
          <cell r="G315">
            <v>0</v>
          </cell>
          <cell r="H315">
            <v>0</v>
          </cell>
          <cell r="I315">
            <v>0</v>
          </cell>
          <cell r="J315">
            <v>0</v>
          </cell>
          <cell r="K315">
            <v>0</v>
          </cell>
          <cell r="L315" t="str">
            <v>Kurang</v>
          </cell>
          <cell r="M315" t="str">
            <v>Kurang</v>
          </cell>
          <cell r="N315" t="str">
            <v>Kurang</v>
          </cell>
          <cell r="O315" t="str">
            <v>Kurang</v>
          </cell>
          <cell r="P315" t="e">
            <v>#DIV/0!</v>
          </cell>
          <cell r="Q315" t="e">
            <v>#DIV/0!</v>
          </cell>
          <cell r="R315" t="e">
            <v>#DIV/0!</v>
          </cell>
          <cell r="S315" t="e">
            <v>#DIV/0!</v>
          </cell>
          <cell r="T315" t="e">
            <v>#DIV/0!</v>
          </cell>
          <cell r="U315" t="e">
            <v>#DIV/0!</v>
          </cell>
          <cell r="V315" t="e">
            <v>#DIV/0!</v>
          </cell>
          <cell r="W315" t="e">
            <v>#DIV/0!</v>
          </cell>
          <cell r="X315" t="e">
            <v>#DIV/0!</v>
          </cell>
          <cell r="Y315" t="e">
            <v>#DIV/0!</v>
          </cell>
          <cell r="Z315" t="e">
            <v>#DIV/0!</v>
          </cell>
          <cell r="AA315" t="e">
            <v>#DIV/0!</v>
          </cell>
          <cell r="AB315" t="e">
            <v>#DIV/0!</v>
          </cell>
          <cell r="AC315" t="e">
            <v>#DIV/0!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row>
        <row r="316">
          <cell r="A316">
            <v>309</v>
          </cell>
          <cell r="B316">
            <v>0</v>
          </cell>
          <cell r="C316">
            <v>0</v>
          </cell>
          <cell r="D316">
            <v>0</v>
          </cell>
          <cell r="E316">
            <v>0</v>
          </cell>
          <cell r="F316">
            <v>0</v>
          </cell>
          <cell r="G316">
            <v>0</v>
          </cell>
          <cell r="H316">
            <v>0</v>
          </cell>
          <cell r="I316">
            <v>0</v>
          </cell>
          <cell r="J316">
            <v>0</v>
          </cell>
          <cell r="K316">
            <v>0</v>
          </cell>
          <cell r="L316" t="str">
            <v>Kurang</v>
          </cell>
          <cell r="M316" t="str">
            <v>Kurang</v>
          </cell>
          <cell r="N316" t="str">
            <v>Kurang</v>
          </cell>
          <cell r="O316" t="str">
            <v>Kurang</v>
          </cell>
          <cell r="P316" t="e">
            <v>#DIV/0!</v>
          </cell>
          <cell r="Q316" t="e">
            <v>#DIV/0!</v>
          </cell>
          <cell r="R316" t="e">
            <v>#DIV/0!</v>
          </cell>
          <cell r="S316" t="e">
            <v>#DIV/0!</v>
          </cell>
          <cell r="T316" t="e">
            <v>#DIV/0!</v>
          </cell>
          <cell r="U316" t="e">
            <v>#DIV/0!</v>
          </cell>
          <cell r="V316" t="e">
            <v>#DIV/0!</v>
          </cell>
          <cell r="W316" t="e">
            <v>#DIV/0!</v>
          </cell>
          <cell r="X316" t="e">
            <v>#DIV/0!</v>
          </cell>
          <cell r="Y316" t="e">
            <v>#DIV/0!</v>
          </cell>
          <cell r="Z316" t="e">
            <v>#DIV/0!</v>
          </cell>
          <cell r="AA316" t="e">
            <v>#DIV/0!</v>
          </cell>
          <cell r="AB316" t="e">
            <v>#DIV/0!</v>
          </cell>
          <cell r="AC316" t="e">
            <v>#DIV/0!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row>
        <row r="317">
          <cell r="A317">
            <v>310</v>
          </cell>
          <cell r="B317">
            <v>0</v>
          </cell>
          <cell r="C317">
            <v>0</v>
          </cell>
          <cell r="D317">
            <v>0</v>
          </cell>
          <cell r="E317">
            <v>0</v>
          </cell>
          <cell r="F317">
            <v>0</v>
          </cell>
          <cell r="G317">
            <v>0</v>
          </cell>
          <cell r="H317">
            <v>0</v>
          </cell>
          <cell r="I317">
            <v>0</v>
          </cell>
          <cell r="J317">
            <v>0</v>
          </cell>
          <cell r="K317">
            <v>0</v>
          </cell>
          <cell r="L317" t="str">
            <v>Kurang</v>
          </cell>
          <cell r="M317" t="str">
            <v>Kurang</v>
          </cell>
          <cell r="N317" t="str">
            <v>Kurang</v>
          </cell>
          <cell r="O317" t="str">
            <v>Kurang</v>
          </cell>
          <cell r="P317" t="e">
            <v>#DIV/0!</v>
          </cell>
          <cell r="Q317" t="e">
            <v>#DIV/0!</v>
          </cell>
          <cell r="R317" t="e">
            <v>#DIV/0!</v>
          </cell>
          <cell r="S317" t="e">
            <v>#DIV/0!</v>
          </cell>
          <cell r="T317" t="e">
            <v>#DIV/0!</v>
          </cell>
          <cell r="U317" t="e">
            <v>#DIV/0!</v>
          </cell>
          <cell r="V317" t="e">
            <v>#DIV/0!</v>
          </cell>
          <cell r="W317" t="e">
            <v>#DIV/0!</v>
          </cell>
          <cell r="X317" t="e">
            <v>#DIV/0!</v>
          </cell>
          <cell r="Y317" t="e">
            <v>#DIV/0!</v>
          </cell>
          <cell r="Z317" t="e">
            <v>#DIV/0!</v>
          </cell>
          <cell r="AA317" t="e">
            <v>#DIV/0!</v>
          </cell>
          <cell r="AB317" t="e">
            <v>#DIV/0!</v>
          </cell>
          <cell r="AC317" t="e">
            <v>#DIV/0!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row>
        <row r="318">
          <cell r="A318">
            <v>311</v>
          </cell>
          <cell r="B318">
            <v>0</v>
          </cell>
          <cell r="C318">
            <v>0</v>
          </cell>
          <cell r="D318">
            <v>0</v>
          </cell>
          <cell r="E318">
            <v>0</v>
          </cell>
          <cell r="F318">
            <v>0</v>
          </cell>
          <cell r="G318">
            <v>0</v>
          </cell>
          <cell r="H318">
            <v>0</v>
          </cell>
          <cell r="I318">
            <v>0</v>
          </cell>
          <cell r="J318">
            <v>0</v>
          </cell>
          <cell r="K318">
            <v>0</v>
          </cell>
          <cell r="L318" t="str">
            <v>Kurang</v>
          </cell>
          <cell r="M318" t="str">
            <v>Kurang</v>
          </cell>
          <cell r="N318" t="str">
            <v>Kurang</v>
          </cell>
          <cell r="O318" t="str">
            <v>Kurang</v>
          </cell>
          <cell r="P318" t="e">
            <v>#DIV/0!</v>
          </cell>
          <cell r="Q318" t="e">
            <v>#DIV/0!</v>
          </cell>
          <cell r="R318" t="e">
            <v>#DIV/0!</v>
          </cell>
          <cell r="S318" t="e">
            <v>#DIV/0!</v>
          </cell>
          <cell r="T318" t="e">
            <v>#DIV/0!</v>
          </cell>
          <cell r="U318" t="e">
            <v>#DIV/0!</v>
          </cell>
          <cell r="V318" t="e">
            <v>#DIV/0!</v>
          </cell>
          <cell r="W318" t="e">
            <v>#DIV/0!</v>
          </cell>
          <cell r="X318" t="e">
            <v>#DIV/0!</v>
          </cell>
          <cell r="Y318" t="e">
            <v>#DIV/0!</v>
          </cell>
          <cell r="Z318" t="e">
            <v>#DIV/0!</v>
          </cell>
          <cell r="AA318" t="e">
            <v>#DIV/0!</v>
          </cell>
          <cell r="AB318" t="e">
            <v>#DIV/0!</v>
          </cell>
          <cell r="AC318" t="e">
            <v>#DIV/0!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row>
        <row r="319">
          <cell r="A319">
            <v>312</v>
          </cell>
          <cell r="B319">
            <v>0</v>
          </cell>
          <cell r="C319">
            <v>0</v>
          </cell>
          <cell r="D319">
            <v>0</v>
          </cell>
          <cell r="E319">
            <v>0</v>
          </cell>
          <cell r="F319">
            <v>0</v>
          </cell>
          <cell r="G319">
            <v>0</v>
          </cell>
          <cell r="H319">
            <v>0</v>
          </cell>
          <cell r="I319">
            <v>0</v>
          </cell>
          <cell r="J319">
            <v>0</v>
          </cell>
          <cell r="K319">
            <v>0</v>
          </cell>
          <cell r="L319" t="str">
            <v>Kurang</v>
          </cell>
          <cell r="M319" t="str">
            <v>Kurang</v>
          </cell>
          <cell r="N319" t="str">
            <v>Kurang</v>
          </cell>
          <cell r="O319" t="str">
            <v>Kurang</v>
          </cell>
          <cell r="P319" t="e">
            <v>#DIV/0!</v>
          </cell>
          <cell r="Q319" t="e">
            <v>#DIV/0!</v>
          </cell>
          <cell r="R319" t="e">
            <v>#DIV/0!</v>
          </cell>
          <cell r="S319" t="e">
            <v>#DIV/0!</v>
          </cell>
          <cell r="T319" t="e">
            <v>#DIV/0!</v>
          </cell>
          <cell r="U319" t="e">
            <v>#DIV/0!</v>
          </cell>
          <cell r="V319" t="e">
            <v>#DIV/0!</v>
          </cell>
          <cell r="W319" t="e">
            <v>#DIV/0!</v>
          </cell>
          <cell r="X319" t="e">
            <v>#DIV/0!</v>
          </cell>
          <cell r="Y319" t="e">
            <v>#DIV/0!</v>
          </cell>
          <cell r="Z319" t="e">
            <v>#DIV/0!</v>
          </cell>
          <cell r="AA319" t="e">
            <v>#DIV/0!</v>
          </cell>
          <cell r="AB319" t="e">
            <v>#DIV/0!</v>
          </cell>
          <cell r="AC319" t="e">
            <v>#DIV/0!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row>
        <row r="320">
          <cell r="A320">
            <v>313</v>
          </cell>
          <cell r="B320">
            <v>0</v>
          </cell>
          <cell r="C320">
            <v>0</v>
          </cell>
          <cell r="D320">
            <v>0</v>
          </cell>
          <cell r="E320">
            <v>0</v>
          </cell>
          <cell r="F320">
            <v>0</v>
          </cell>
          <cell r="G320">
            <v>0</v>
          </cell>
          <cell r="H320">
            <v>0</v>
          </cell>
          <cell r="I320">
            <v>0</v>
          </cell>
          <cell r="J320">
            <v>0</v>
          </cell>
          <cell r="K320">
            <v>0</v>
          </cell>
          <cell r="L320" t="str">
            <v>Kurang</v>
          </cell>
          <cell r="M320" t="str">
            <v>Kurang</v>
          </cell>
          <cell r="N320" t="str">
            <v>Kurang</v>
          </cell>
          <cell r="O320" t="str">
            <v>Kurang</v>
          </cell>
          <cell r="P320" t="e">
            <v>#DIV/0!</v>
          </cell>
          <cell r="Q320" t="e">
            <v>#DIV/0!</v>
          </cell>
          <cell r="R320" t="e">
            <v>#DIV/0!</v>
          </cell>
          <cell r="S320" t="e">
            <v>#DIV/0!</v>
          </cell>
          <cell r="T320" t="e">
            <v>#DIV/0!</v>
          </cell>
          <cell r="U320" t="e">
            <v>#DIV/0!</v>
          </cell>
          <cell r="V320" t="e">
            <v>#DIV/0!</v>
          </cell>
          <cell r="W320" t="e">
            <v>#DIV/0!</v>
          </cell>
          <cell r="X320" t="e">
            <v>#DIV/0!</v>
          </cell>
          <cell r="Y320" t="e">
            <v>#DIV/0!</v>
          </cell>
          <cell r="Z320" t="e">
            <v>#DIV/0!</v>
          </cell>
          <cell r="AA320" t="e">
            <v>#DIV/0!</v>
          </cell>
          <cell r="AB320" t="e">
            <v>#DIV/0!</v>
          </cell>
          <cell r="AC320" t="e">
            <v>#DIV/0!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row>
        <row r="321">
          <cell r="A321">
            <v>314</v>
          </cell>
          <cell r="B321">
            <v>0</v>
          </cell>
          <cell r="C321">
            <v>0</v>
          </cell>
          <cell r="D321">
            <v>0</v>
          </cell>
          <cell r="E321">
            <v>0</v>
          </cell>
          <cell r="F321">
            <v>0</v>
          </cell>
          <cell r="G321">
            <v>0</v>
          </cell>
          <cell r="H321">
            <v>0</v>
          </cell>
          <cell r="I321">
            <v>0</v>
          </cell>
          <cell r="J321">
            <v>0</v>
          </cell>
          <cell r="K321">
            <v>0</v>
          </cell>
          <cell r="L321" t="str">
            <v>Kurang</v>
          </cell>
          <cell r="M321" t="str">
            <v>Kurang</v>
          </cell>
          <cell r="N321" t="str">
            <v>Kurang</v>
          </cell>
          <cell r="O321" t="str">
            <v>Kurang</v>
          </cell>
          <cell r="P321" t="e">
            <v>#DIV/0!</v>
          </cell>
          <cell r="Q321" t="e">
            <v>#DIV/0!</v>
          </cell>
          <cell r="R321" t="e">
            <v>#DIV/0!</v>
          </cell>
          <cell r="S321" t="e">
            <v>#DIV/0!</v>
          </cell>
          <cell r="T321" t="e">
            <v>#DIV/0!</v>
          </cell>
          <cell r="U321" t="e">
            <v>#DIV/0!</v>
          </cell>
          <cell r="V321" t="e">
            <v>#DIV/0!</v>
          </cell>
          <cell r="W321" t="e">
            <v>#DIV/0!</v>
          </cell>
          <cell r="X321" t="e">
            <v>#DIV/0!</v>
          </cell>
          <cell r="Y321" t="e">
            <v>#DIV/0!</v>
          </cell>
          <cell r="Z321" t="e">
            <v>#DIV/0!</v>
          </cell>
          <cell r="AA321" t="e">
            <v>#DIV/0!</v>
          </cell>
          <cell r="AB321" t="e">
            <v>#DIV/0!</v>
          </cell>
          <cell r="AC321" t="e">
            <v>#DIV/0!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row>
        <row r="322">
          <cell r="A322">
            <v>315</v>
          </cell>
          <cell r="B322">
            <v>0</v>
          </cell>
          <cell r="C322">
            <v>0</v>
          </cell>
          <cell r="D322">
            <v>0</v>
          </cell>
          <cell r="E322">
            <v>0</v>
          </cell>
          <cell r="F322">
            <v>0</v>
          </cell>
          <cell r="G322">
            <v>0</v>
          </cell>
          <cell r="H322">
            <v>0</v>
          </cell>
          <cell r="I322">
            <v>0</v>
          </cell>
          <cell r="J322">
            <v>0</v>
          </cell>
          <cell r="K322">
            <v>0</v>
          </cell>
          <cell r="L322" t="str">
            <v>Kurang</v>
          </cell>
          <cell r="M322" t="str">
            <v>Kurang</v>
          </cell>
          <cell r="N322" t="str">
            <v>Kurang</v>
          </cell>
          <cell r="O322" t="str">
            <v>Kurang</v>
          </cell>
          <cell r="P322" t="e">
            <v>#DIV/0!</v>
          </cell>
          <cell r="Q322" t="e">
            <v>#DIV/0!</v>
          </cell>
          <cell r="R322" t="e">
            <v>#DIV/0!</v>
          </cell>
          <cell r="S322" t="e">
            <v>#DIV/0!</v>
          </cell>
          <cell r="T322" t="e">
            <v>#DIV/0!</v>
          </cell>
          <cell r="U322" t="e">
            <v>#DIV/0!</v>
          </cell>
          <cell r="V322" t="e">
            <v>#DIV/0!</v>
          </cell>
          <cell r="W322" t="e">
            <v>#DIV/0!</v>
          </cell>
          <cell r="X322" t="e">
            <v>#DIV/0!</v>
          </cell>
          <cell r="Y322" t="e">
            <v>#DIV/0!</v>
          </cell>
          <cell r="Z322" t="e">
            <v>#DIV/0!</v>
          </cell>
          <cell r="AA322" t="e">
            <v>#DIV/0!</v>
          </cell>
          <cell r="AB322" t="e">
            <v>#DIV/0!</v>
          </cell>
          <cell r="AC322" t="e">
            <v>#DIV/0!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row>
        <row r="323">
          <cell r="A323">
            <v>316</v>
          </cell>
          <cell r="B323">
            <v>0</v>
          </cell>
          <cell r="C323">
            <v>0</v>
          </cell>
          <cell r="D323">
            <v>0</v>
          </cell>
          <cell r="E323">
            <v>0</v>
          </cell>
          <cell r="F323">
            <v>0</v>
          </cell>
          <cell r="G323">
            <v>0</v>
          </cell>
          <cell r="H323">
            <v>0</v>
          </cell>
          <cell r="I323">
            <v>0</v>
          </cell>
          <cell r="J323">
            <v>0</v>
          </cell>
          <cell r="K323">
            <v>0</v>
          </cell>
          <cell r="L323" t="str">
            <v>Kurang</v>
          </cell>
          <cell r="M323" t="str">
            <v>Kurang</v>
          </cell>
          <cell r="N323" t="str">
            <v>Kurang</v>
          </cell>
          <cell r="O323" t="str">
            <v>Kurang</v>
          </cell>
          <cell r="P323" t="e">
            <v>#DIV/0!</v>
          </cell>
          <cell r="Q323" t="e">
            <v>#DIV/0!</v>
          </cell>
          <cell r="R323" t="e">
            <v>#DIV/0!</v>
          </cell>
          <cell r="S323" t="e">
            <v>#DIV/0!</v>
          </cell>
          <cell r="T323" t="e">
            <v>#DIV/0!</v>
          </cell>
          <cell r="U323" t="e">
            <v>#DIV/0!</v>
          </cell>
          <cell r="V323" t="e">
            <v>#DIV/0!</v>
          </cell>
          <cell r="W323" t="e">
            <v>#DIV/0!</v>
          </cell>
          <cell r="X323" t="e">
            <v>#DIV/0!</v>
          </cell>
          <cell r="Y323" t="e">
            <v>#DIV/0!</v>
          </cell>
          <cell r="Z323" t="e">
            <v>#DIV/0!</v>
          </cell>
          <cell r="AA323" t="e">
            <v>#DIV/0!</v>
          </cell>
          <cell r="AB323" t="e">
            <v>#DIV/0!</v>
          </cell>
          <cell r="AC323" t="e">
            <v>#DIV/0!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row>
        <row r="324">
          <cell r="A324">
            <v>317</v>
          </cell>
          <cell r="B324">
            <v>0</v>
          </cell>
          <cell r="C324">
            <v>0</v>
          </cell>
          <cell r="D324">
            <v>0</v>
          </cell>
          <cell r="E324">
            <v>0</v>
          </cell>
          <cell r="F324">
            <v>0</v>
          </cell>
          <cell r="G324">
            <v>0</v>
          </cell>
          <cell r="H324">
            <v>0</v>
          </cell>
          <cell r="I324">
            <v>0</v>
          </cell>
          <cell r="J324">
            <v>0</v>
          </cell>
          <cell r="K324">
            <v>0</v>
          </cell>
          <cell r="L324" t="str">
            <v>Kurang</v>
          </cell>
          <cell r="M324" t="str">
            <v>Kurang</v>
          </cell>
          <cell r="N324" t="str">
            <v>Kurang</v>
          </cell>
          <cell r="O324" t="str">
            <v>Kurang</v>
          </cell>
          <cell r="P324" t="e">
            <v>#DIV/0!</v>
          </cell>
          <cell r="Q324" t="e">
            <v>#DIV/0!</v>
          </cell>
          <cell r="R324" t="e">
            <v>#DIV/0!</v>
          </cell>
          <cell r="S324" t="e">
            <v>#DIV/0!</v>
          </cell>
          <cell r="T324" t="e">
            <v>#DIV/0!</v>
          </cell>
          <cell r="U324" t="e">
            <v>#DIV/0!</v>
          </cell>
          <cell r="V324" t="e">
            <v>#DIV/0!</v>
          </cell>
          <cell r="W324" t="e">
            <v>#DIV/0!</v>
          </cell>
          <cell r="X324" t="e">
            <v>#DIV/0!</v>
          </cell>
          <cell r="Y324" t="e">
            <v>#DIV/0!</v>
          </cell>
          <cell r="Z324" t="e">
            <v>#DIV/0!</v>
          </cell>
          <cell r="AA324" t="e">
            <v>#DIV/0!</v>
          </cell>
          <cell r="AB324" t="e">
            <v>#DIV/0!</v>
          </cell>
          <cell r="AC324" t="e">
            <v>#DIV/0!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row>
        <row r="325">
          <cell r="A325">
            <v>318</v>
          </cell>
          <cell r="B325">
            <v>0</v>
          </cell>
          <cell r="C325">
            <v>0</v>
          </cell>
          <cell r="D325">
            <v>0</v>
          </cell>
          <cell r="E325">
            <v>0</v>
          </cell>
          <cell r="F325">
            <v>0</v>
          </cell>
          <cell r="G325">
            <v>0</v>
          </cell>
          <cell r="H325">
            <v>0</v>
          </cell>
          <cell r="I325">
            <v>0</v>
          </cell>
          <cell r="J325">
            <v>0</v>
          </cell>
          <cell r="K325">
            <v>0</v>
          </cell>
          <cell r="L325" t="str">
            <v>Kurang</v>
          </cell>
          <cell r="M325" t="str">
            <v>Kurang</v>
          </cell>
          <cell r="N325" t="str">
            <v>Kurang</v>
          </cell>
          <cell r="O325" t="str">
            <v>Kurang</v>
          </cell>
          <cell r="P325" t="e">
            <v>#DIV/0!</v>
          </cell>
          <cell r="Q325" t="e">
            <v>#DIV/0!</v>
          </cell>
          <cell r="R325" t="e">
            <v>#DIV/0!</v>
          </cell>
          <cell r="S325" t="e">
            <v>#DIV/0!</v>
          </cell>
          <cell r="T325" t="e">
            <v>#DIV/0!</v>
          </cell>
          <cell r="U325" t="e">
            <v>#DIV/0!</v>
          </cell>
          <cell r="V325" t="e">
            <v>#DIV/0!</v>
          </cell>
          <cell r="W325" t="e">
            <v>#DIV/0!</v>
          </cell>
          <cell r="X325" t="e">
            <v>#DIV/0!</v>
          </cell>
          <cell r="Y325" t="e">
            <v>#DIV/0!</v>
          </cell>
          <cell r="Z325" t="e">
            <v>#DIV/0!</v>
          </cell>
          <cell r="AA325" t="e">
            <v>#DIV/0!</v>
          </cell>
          <cell r="AB325" t="e">
            <v>#DIV/0!</v>
          </cell>
          <cell r="AC325" t="e">
            <v>#DIV/0!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row>
        <row r="326">
          <cell r="A326">
            <v>319</v>
          </cell>
          <cell r="B326">
            <v>0</v>
          </cell>
          <cell r="C326">
            <v>0</v>
          </cell>
          <cell r="D326">
            <v>0</v>
          </cell>
          <cell r="E326">
            <v>0</v>
          </cell>
          <cell r="F326">
            <v>0</v>
          </cell>
          <cell r="G326">
            <v>0</v>
          </cell>
          <cell r="H326">
            <v>0</v>
          </cell>
          <cell r="I326">
            <v>0</v>
          </cell>
          <cell r="J326">
            <v>0</v>
          </cell>
          <cell r="K326">
            <v>0</v>
          </cell>
          <cell r="L326" t="str">
            <v>Kurang</v>
          </cell>
          <cell r="M326" t="str">
            <v>Kurang</v>
          </cell>
          <cell r="N326" t="str">
            <v>Kurang</v>
          </cell>
          <cell r="O326" t="str">
            <v>Kurang</v>
          </cell>
          <cell r="P326" t="e">
            <v>#DIV/0!</v>
          </cell>
          <cell r="Q326" t="e">
            <v>#DIV/0!</v>
          </cell>
          <cell r="R326" t="e">
            <v>#DIV/0!</v>
          </cell>
          <cell r="S326" t="e">
            <v>#DIV/0!</v>
          </cell>
          <cell r="T326" t="e">
            <v>#DIV/0!</v>
          </cell>
          <cell r="U326" t="e">
            <v>#DIV/0!</v>
          </cell>
          <cell r="V326" t="e">
            <v>#DIV/0!</v>
          </cell>
          <cell r="W326" t="e">
            <v>#DIV/0!</v>
          </cell>
          <cell r="X326" t="e">
            <v>#DIV/0!</v>
          </cell>
          <cell r="Y326" t="e">
            <v>#DIV/0!</v>
          </cell>
          <cell r="Z326" t="e">
            <v>#DIV/0!</v>
          </cell>
          <cell r="AA326" t="e">
            <v>#DIV/0!</v>
          </cell>
          <cell r="AB326" t="e">
            <v>#DIV/0!</v>
          </cell>
          <cell r="AC326" t="e">
            <v>#DIV/0!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row>
        <row r="327">
          <cell r="A327">
            <v>320</v>
          </cell>
          <cell r="B327">
            <v>0</v>
          </cell>
          <cell r="C327">
            <v>0</v>
          </cell>
          <cell r="D327">
            <v>0</v>
          </cell>
          <cell r="E327">
            <v>0</v>
          </cell>
          <cell r="F327">
            <v>0</v>
          </cell>
          <cell r="G327">
            <v>0</v>
          </cell>
          <cell r="H327">
            <v>0</v>
          </cell>
          <cell r="I327">
            <v>0</v>
          </cell>
          <cell r="J327">
            <v>0</v>
          </cell>
          <cell r="K327">
            <v>0</v>
          </cell>
          <cell r="L327" t="str">
            <v>Kurang</v>
          </cell>
          <cell r="M327" t="str">
            <v>Kurang</v>
          </cell>
          <cell r="N327" t="str">
            <v>Kurang</v>
          </cell>
          <cell r="O327" t="str">
            <v>Kurang</v>
          </cell>
          <cell r="P327" t="e">
            <v>#DIV/0!</v>
          </cell>
          <cell r="Q327" t="e">
            <v>#DIV/0!</v>
          </cell>
          <cell r="R327" t="e">
            <v>#DIV/0!</v>
          </cell>
          <cell r="S327" t="e">
            <v>#DIV/0!</v>
          </cell>
          <cell r="T327" t="e">
            <v>#DIV/0!</v>
          </cell>
          <cell r="U327" t="e">
            <v>#DIV/0!</v>
          </cell>
          <cell r="V327" t="e">
            <v>#DIV/0!</v>
          </cell>
          <cell r="W327" t="e">
            <v>#DIV/0!</v>
          </cell>
          <cell r="X327" t="e">
            <v>#DIV/0!</v>
          </cell>
          <cell r="Y327" t="e">
            <v>#DIV/0!</v>
          </cell>
          <cell r="Z327" t="e">
            <v>#DIV/0!</v>
          </cell>
          <cell r="AA327" t="e">
            <v>#DIV/0!</v>
          </cell>
          <cell r="AB327" t="e">
            <v>#DIV/0!</v>
          </cell>
          <cell r="AC327" t="e">
            <v>#DIV/0!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row>
        <row r="328">
          <cell r="A328">
            <v>321</v>
          </cell>
          <cell r="B328">
            <v>0</v>
          </cell>
          <cell r="C328">
            <v>0</v>
          </cell>
          <cell r="D328">
            <v>0</v>
          </cell>
          <cell r="E328">
            <v>0</v>
          </cell>
          <cell r="F328">
            <v>0</v>
          </cell>
          <cell r="G328">
            <v>0</v>
          </cell>
          <cell r="H328">
            <v>0</v>
          </cell>
          <cell r="I328">
            <v>0</v>
          </cell>
          <cell r="J328">
            <v>0</v>
          </cell>
          <cell r="K328">
            <v>0</v>
          </cell>
          <cell r="L328" t="str">
            <v>Kurang</v>
          </cell>
          <cell r="M328" t="str">
            <v>Kurang</v>
          </cell>
          <cell r="N328" t="str">
            <v>Kurang</v>
          </cell>
          <cell r="O328" t="str">
            <v>Kurang</v>
          </cell>
          <cell r="P328" t="e">
            <v>#DIV/0!</v>
          </cell>
          <cell r="Q328" t="e">
            <v>#DIV/0!</v>
          </cell>
          <cell r="R328" t="e">
            <v>#DIV/0!</v>
          </cell>
          <cell r="S328" t="e">
            <v>#DIV/0!</v>
          </cell>
          <cell r="T328" t="e">
            <v>#DIV/0!</v>
          </cell>
          <cell r="U328" t="e">
            <v>#DIV/0!</v>
          </cell>
          <cell r="V328" t="e">
            <v>#DIV/0!</v>
          </cell>
          <cell r="W328" t="e">
            <v>#DIV/0!</v>
          </cell>
          <cell r="X328" t="e">
            <v>#DIV/0!</v>
          </cell>
          <cell r="Y328" t="e">
            <v>#DIV/0!</v>
          </cell>
          <cell r="Z328" t="e">
            <v>#DIV/0!</v>
          </cell>
          <cell r="AA328" t="e">
            <v>#DIV/0!</v>
          </cell>
          <cell r="AB328" t="e">
            <v>#DIV/0!</v>
          </cell>
          <cell r="AC328" t="e">
            <v>#DIV/0!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row>
        <row r="329">
          <cell r="A329">
            <v>322</v>
          </cell>
          <cell r="B329">
            <v>0</v>
          </cell>
          <cell r="C329">
            <v>0</v>
          </cell>
          <cell r="D329">
            <v>0</v>
          </cell>
          <cell r="E329">
            <v>0</v>
          </cell>
          <cell r="F329">
            <v>0</v>
          </cell>
          <cell r="G329">
            <v>0</v>
          </cell>
          <cell r="H329">
            <v>0</v>
          </cell>
          <cell r="I329">
            <v>0</v>
          </cell>
          <cell r="J329">
            <v>0</v>
          </cell>
          <cell r="K329">
            <v>0</v>
          </cell>
          <cell r="L329" t="str">
            <v>Kurang</v>
          </cell>
          <cell r="M329" t="str">
            <v>Kurang</v>
          </cell>
          <cell r="N329" t="str">
            <v>Kurang</v>
          </cell>
          <cell r="O329" t="str">
            <v>Kurang</v>
          </cell>
          <cell r="P329" t="e">
            <v>#DIV/0!</v>
          </cell>
          <cell r="Q329" t="e">
            <v>#DIV/0!</v>
          </cell>
          <cell r="R329" t="e">
            <v>#DIV/0!</v>
          </cell>
          <cell r="S329" t="e">
            <v>#DIV/0!</v>
          </cell>
          <cell r="T329" t="e">
            <v>#DIV/0!</v>
          </cell>
          <cell r="U329" t="e">
            <v>#DIV/0!</v>
          </cell>
          <cell r="V329" t="e">
            <v>#DIV/0!</v>
          </cell>
          <cell r="W329" t="e">
            <v>#DIV/0!</v>
          </cell>
          <cell r="X329" t="e">
            <v>#DIV/0!</v>
          </cell>
          <cell r="Y329" t="e">
            <v>#DIV/0!</v>
          </cell>
          <cell r="Z329" t="e">
            <v>#DIV/0!</v>
          </cell>
          <cell r="AA329" t="e">
            <v>#DIV/0!</v>
          </cell>
          <cell r="AB329" t="e">
            <v>#DIV/0!</v>
          </cell>
          <cell r="AC329" t="e">
            <v>#DIV/0!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row>
        <row r="330">
          <cell r="A330">
            <v>323</v>
          </cell>
          <cell r="B330">
            <v>0</v>
          </cell>
          <cell r="C330">
            <v>0</v>
          </cell>
          <cell r="D330">
            <v>0</v>
          </cell>
          <cell r="E330">
            <v>0</v>
          </cell>
          <cell r="F330">
            <v>0</v>
          </cell>
          <cell r="G330">
            <v>0</v>
          </cell>
          <cell r="H330">
            <v>0</v>
          </cell>
          <cell r="I330">
            <v>0</v>
          </cell>
          <cell r="J330">
            <v>0</v>
          </cell>
          <cell r="K330">
            <v>0</v>
          </cell>
          <cell r="L330" t="str">
            <v>Kurang</v>
          </cell>
          <cell r="M330" t="str">
            <v>Kurang</v>
          </cell>
          <cell r="N330" t="str">
            <v>Kurang</v>
          </cell>
          <cell r="O330" t="str">
            <v>Kurang</v>
          </cell>
          <cell r="P330" t="e">
            <v>#DIV/0!</v>
          </cell>
          <cell r="Q330" t="e">
            <v>#DIV/0!</v>
          </cell>
          <cell r="R330" t="e">
            <v>#DIV/0!</v>
          </cell>
          <cell r="S330" t="e">
            <v>#DIV/0!</v>
          </cell>
          <cell r="T330" t="e">
            <v>#DIV/0!</v>
          </cell>
          <cell r="U330" t="e">
            <v>#DIV/0!</v>
          </cell>
          <cell r="V330" t="e">
            <v>#DIV/0!</v>
          </cell>
          <cell r="W330" t="e">
            <v>#DIV/0!</v>
          </cell>
          <cell r="X330" t="e">
            <v>#DIV/0!</v>
          </cell>
          <cell r="Y330" t="e">
            <v>#DIV/0!</v>
          </cell>
          <cell r="Z330" t="e">
            <v>#DIV/0!</v>
          </cell>
          <cell r="AA330" t="e">
            <v>#DIV/0!</v>
          </cell>
          <cell r="AB330" t="e">
            <v>#DIV/0!</v>
          </cell>
          <cell r="AC330" t="e">
            <v>#DIV/0!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row>
        <row r="331">
          <cell r="A331">
            <v>324</v>
          </cell>
          <cell r="B331">
            <v>0</v>
          </cell>
          <cell r="C331">
            <v>0</v>
          </cell>
          <cell r="D331">
            <v>0</v>
          </cell>
          <cell r="E331">
            <v>0</v>
          </cell>
          <cell r="F331">
            <v>0</v>
          </cell>
          <cell r="G331">
            <v>0</v>
          </cell>
          <cell r="H331">
            <v>0</v>
          </cell>
          <cell r="I331">
            <v>0</v>
          </cell>
          <cell r="J331">
            <v>0</v>
          </cell>
          <cell r="K331">
            <v>0</v>
          </cell>
          <cell r="L331" t="str">
            <v>Kurang</v>
          </cell>
          <cell r="M331" t="str">
            <v>Kurang</v>
          </cell>
          <cell r="N331" t="str">
            <v>Kurang</v>
          </cell>
          <cell r="O331" t="str">
            <v>Kurang</v>
          </cell>
          <cell r="P331" t="e">
            <v>#DIV/0!</v>
          </cell>
          <cell r="Q331" t="e">
            <v>#DIV/0!</v>
          </cell>
          <cell r="R331" t="e">
            <v>#DIV/0!</v>
          </cell>
          <cell r="S331" t="e">
            <v>#DIV/0!</v>
          </cell>
          <cell r="T331" t="e">
            <v>#DIV/0!</v>
          </cell>
          <cell r="U331" t="e">
            <v>#DIV/0!</v>
          </cell>
          <cell r="V331" t="e">
            <v>#DIV/0!</v>
          </cell>
          <cell r="W331" t="e">
            <v>#DIV/0!</v>
          </cell>
          <cell r="X331" t="e">
            <v>#DIV/0!</v>
          </cell>
          <cell r="Y331" t="e">
            <v>#DIV/0!</v>
          </cell>
          <cell r="Z331" t="e">
            <v>#DIV/0!</v>
          </cell>
          <cell r="AA331" t="e">
            <v>#DIV/0!</v>
          </cell>
          <cell r="AB331" t="e">
            <v>#DIV/0!</v>
          </cell>
          <cell r="AC331" t="e">
            <v>#DIV/0!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row>
        <row r="332">
          <cell r="A332">
            <v>325</v>
          </cell>
          <cell r="B332">
            <v>0</v>
          </cell>
          <cell r="C332">
            <v>0</v>
          </cell>
          <cell r="D332">
            <v>0</v>
          </cell>
          <cell r="E332">
            <v>0</v>
          </cell>
          <cell r="F332">
            <v>0</v>
          </cell>
          <cell r="G332">
            <v>0</v>
          </cell>
          <cell r="H332">
            <v>0</v>
          </cell>
          <cell r="I332">
            <v>0</v>
          </cell>
          <cell r="J332">
            <v>0</v>
          </cell>
          <cell r="K332">
            <v>0</v>
          </cell>
          <cell r="L332" t="str">
            <v>Kurang</v>
          </cell>
          <cell r="M332" t="str">
            <v>Kurang</v>
          </cell>
          <cell r="N332" t="str">
            <v>Kurang</v>
          </cell>
          <cell r="O332" t="str">
            <v>Kurang</v>
          </cell>
          <cell r="P332" t="e">
            <v>#DIV/0!</v>
          </cell>
          <cell r="Q332" t="e">
            <v>#DIV/0!</v>
          </cell>
          <cell r="R332" t="e">
            <v>#DIV/0!</v>
          </cell>
          <cell r="S332" t="e">
            <v>#DIV/0!</v>
          </cell>
          <cell r="T332" t="e">
            <v>#DIV/0!</v>
          </cell>
          <cell r="U332" t="e">
            <v>#DIV/0!</v>
          </cell>
          <cell r="V332" t="e">
            <v>#DIV/0!</v>
          </cell>
          <cell r="W332" t="e">
            <v>#DIV/0!</v>
          </cell>
          <cell r="X332" t="e">
            <v>#DIV/0!</v>
          </cell>
          <cell r="Y332" t="e">
            <v>#DIV/0!</v>
          </cell>
          <cell r="Z332" t="e">
            <v>#DIV/0!</v>
          </cell>
          <cell r="AA332" t="e">
            <v>#DIV/0!</v>
          </cell>
          <cell r="AB332" t="e">
            <v>#DIV/0!</v>
          </cell>
          <cell r="AC332" t="e">
            <v>#DIV/0!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row>
        <row r="333">
          <cell r="A333">
            <v>326</v>
          </cell>
          <cell r="B333">
            <v>0</v>
          </cell>
          <cell r="C333">
            <v>0</v>
          </cell>
          <cell r="D333">
            <v>0</v>
          </cell>
          <cell r="E333">
            <v>0</v>
          </cell>
          <cell r="F333">
            <v>0</v>
          </cell>
          <cell r="G333">
            <v>0</v>
          </cell>
          <cell r="H333">
            <v>0</v>
          </cell>
          <cell r="I333">
            <v>0</v>
          </cell>
          <cell r="J333">
            <v>0</v>
          </cell>
          <cell r="K333">
            <v>0</v>
          </cell>
          <cell r="L333" t="str">
            <v>Kurang</v>
          </cell>
          <cell r="M333" t="str">
            <v>Kurang</v>
          </cell>
          <cell r="N333" t="str">
            <v>Kurang</v>
          </cell>
          <cell r="O333" t="str">
            <v>Kurang</v>
          </cell>
          <cell r="P333" t="e">
            <v>#DIV/0!</v>
          </cell>
          <cell r="Q333" t="e">
            <v>#DIV/0!</v>
          </cell>
          <cell r="R333" t="e">
            <v>#DIV/0!</v>
          </cell>
          <cell r="S333" t="e">
            <v>#DIV/0!</v>
          </cell>
          <cell r="T333" t="e">
            <v>#DIV/0!</v>
          </cell>
          <cell r="U333" t="e">
            <v>#DIV/0!</v>
          </cell>
          <cell r="V333" t="e">
            <v>#DIV/0!</v>
          </cell>
          <cell r="W333" t="e">
            <v>#DIV/0!</v>
          </cell>
          <cell r="X333" t="e">
            <v>#DIV/0!</v>
          </cell>
          <cell r="Y333" t="e">
            <v>#DIV/0!</v>
          </cell>
          <cell r="Z333" t="e">
            <v>#DIV/0!</v>
          </cell>
          <cell r="AA333" t="e">
            <v>#DIV/0!</v>
          </cell>
          <cell r="AB333" t="e">
            <v>#DIV/0!</v>
          </cell>
          <cell r="AC333" t="e">
            <v>#DIV/0!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row>
        <row r="334">
          <cell r="A334">
            <v>327</v>
          </cell>
          <cell r="B334">
            <v>0</v>
          </cell>
          <cell r="C334">
            <v>0</v>
          </cell>
          <cell r="D334">
            <v>0</v>
          </cell>
          <cell r="E334">
            <v>0</v>
          </cell>
          <cell r="F334">
            <v>0</v>
          </cell>
          <cell r="G334">
            <v>0</v>
          </cell>
          <cell r="H334">
            <v>0</v>
          </cell>
          <cell r="I334">
            <v>0</v>
          </cell>
          <cell r="J334">
            <v>0</v>
          </cell>
          <cell r="K334">
            <v>0</v>
          </cell>
          <cell r="L334" t="str">
            <v>Kurang</v>
          </cell>
          <cell r="M334" t="str">
            <v>Kurang</v>
          </cell>
          <cell r="N334" t="str">
            <v>Kurang</v>
          </cell>
          <cell r="O334" t="str">
            <v>Kurang</v>
          </cell>
          <cell r="P334" t="e">
            <v>#DIV/0!</v>
          </cell>
          <cell r="Q334" t="e">
            <v>#DIV/0!</v>
          </cell>
          <cell r="R334" t="e">
            <v>#DIV/0!</v>
          </cell>
          <cell r="S334" t="e">
            <v>#DIV/0!</v>
          </cell>
          <cell r="T334" t="e">
            <v>#DIV/0!</v>
          </cell>
          <cell r="U334" t="e">
            <v>#DIV/0!</v>
          </cell>
          <cell r="V334" t="e">
            <v>#DIV/0!</v>
          </cell>
          <cell r="W334" t="e">
            <v>#DIV/0!</v>
          </cell>
          <cell r="X334" t="e">
            <v>#DIV/0!</v>
          </cell>
          <cell r="Y334" t="e">
            <v>#DIV/0!</v>
          </cell>
          <cell r="Z334" t="e">
            <v>#DIV/0!</v>
          </cell>
          <cell r="AA334" t="e">
            <v>#DIV/0!</v>
          </cell>
          <cell r="AB334" t="e">
            <v>#DIV/0!</v>
          </cell>
          <cell r="AC334" t="e">
            <v>#DIV/0!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row>
        <row r="335">
          <cell r="A335">
            <v>328</v>
          </cell>
          <cell r="B335">
            <v>0</v>
          </cell>
          <cell r="C335">
            <v>0</v>
          </cell>
          <cell r="D335">
            <v>0</v>
          </cell>
          <cell r="E335">
            <v>0</v>
          </cell>
          <cell r="F335">
            <v>0</v>
          </cell>
          <cell r="G335">
            <v>0</v>
          </cell>
          <cell r="H335">
            <v>0</v>
          </cell>
          <cell r="I335">
            <v>0</v>
          </cell>
          <cell r="J335">
            <v>0</v>
          </cell>
          <cell r="K335">
            <v>0</v>
          </cell>
          <cell r="L335" t="str">
            <v>Kurang</v>
          </cell>
          <cell r="M335" t="str">
            <v>Kurang</v>
          </cell>
          <cell r="N335" t="str">
            <v>Kurang</v>
          </cell>
          <cell r="O335" t="str">
            <v>Kurang</v>
          </cell>
          <cell r="P335" t="e">
            <v>#DIV/0!</v>
          </cell>
          <cell r="Q335" t="e">
            <v>#DIV/0!</v>
          </cell>
          <cell r="R335" t="e">
            <v>#DIV/0!</v>
          </cell>
          <cell r="S335" t="e">
            <v>#DIV/0!</v>
          </cell>
          <cell r="T335" t="e">
            <v>#DIV/0!</v>
          </cell>
          <cell r="U335" t="e">
            <v>#DIV/0!</v>
          </cell>
          <cell r="V335" t="e">
            <v>#DIV/0!</v>
          </cell>
          <cell r="W335" t="e">
            <v>#DIV/0!</v>
          </cell>
          <cell r="X335" t="e">
            <v>#DIV/0!</v>
          </cell>
          <cell r="Y335" t="e">
            <v>#DIV/0!</v>
          </cell>
          <cell r="Z335" t="e">
            <v>#DIV/0!</v>
          </cell>
          <cell r="AA335" t="e">
            <v>#DIV/0!</v>
          </cell>
          <cell r="AB335" t="e">
            <v>#DIV/0!</v>
          </cell>
          <cell r="AC335" t="e">
            <v>#DIV/0!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row>
        <row r="336">
          <cell r="A336">
            <v>329</v>
          </cell>
          <cell r="B336">
            <v>0</v>
          </cell>
          <cell r="C336">
            <v>0</v>
          </cell>
          <cell r="D336">
            <v>0</v>
          </cell>
          <cell r="E336">
            <v>0</v>
          </cell>
          <cell r="F336">
            <v>0</v>
          </cell>
          <cell r="G336">
            <v>0</v>
          </cell>
          <cell r="H336">
            <v>0</v>
          </cell>
          <cell r="I336">
            <v>0</v>
          </cell>
          <cell r="J336">
            <v>0</v>
          </cell>
          <cell r="K336">
            <v>0</v>
          </cell>
          <cell r="L336" t="str">
            <v>Kurang</v>
          </cell>
          <cell r="M336" t="str">
            <v>Kurang</v>
          </cell>
          <cell r="N336" t="str">
            <v>Kurang</v>
          </cell>
          <cell r="O336" t="str">
            <v>Kurang</v>
          </cell>
          <cell r="P336" t="e">
            <v>#DIV/0!</v>
          </cell>
          <cell r="Q336" t="e">
            <v>#DIV/0!</v>
          </cell>
          <cell r="R336" t="e">
            <v>#DIV/0!</v>
          </cell>
          <cell r="S336" t="e">
            <v>#DIV/0!</v>
          </cell>
          <cell r="T336" t="e">
            <v>#DIV/0!</v>
          </cell>
          <cell r="U336" t="e">
            <v>#DIV/0!</v>
          </cell>
          <cell r="V336" t="e">
            <v>#DIV/0!</v>
          </cell>
          <cell r="W336" t="e">
            <v>#DIV/0!</v>
          </cell>
          <cell r="X336" t="e">
            <v>#DIV/0!</v>
          </cell>
          <cell r="Y336" t="e">
            <v>#DIV/0!</v>
          </cell>
          <cell r="Z336" t="e">
            <v>#DIV/0!</v>
          </cell>
          <cell r="AA336" t="e">
            <v>#DIV/0!</v>
          </cell>
          <cell r="AB336" t="e">
            <v>#DIV/0!</v>
          </cell>
          <cell r="AC336" t="e">
            <v>#DIV/0!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row>
        <row r="337">
          <cell r="A337">
            <v>330</v>
          </cell>
          <cell r="B337">
            <v>0</v>
          </cell>
          <cell r="C337">
            <v>0</v>
          </cell>
          <cell r="D337">
            <v>0</v>
          </cell>
          <cell r="E337">
            <v>0</v>
          </cell>
          <cell r="F337">
            <v>0</v>
          </cell>
          <cell r="G337">
            <v>0</v>
          </cell>
          <cell r="H337">
            <v>0</v>
          </cell>
          <cell r="I337">
            <v>0</v>
          </cell>
          <cell r="J337">
            <v>0</v>
          </cell>
          <cell r="K337">
            <v>0</v>
          </cell>
          <cell r="L337" t="str">
            <v>Kurang</v>
          </cell>
          <cell r="M337" t="str">
            <v>Kurang</v>
          </cell>
          <cell r="N337" t="str">
            <v>Kurang</v>
          </cell>
          <cell r="O337" t="str">
            <v>Kurang</v>
          </cell>
          <cell r="P337" t="e">
            <v>#DIV/0!</v>
          </cell>
          <cell r="Q337" t="e">
            <v>#DIV/0!</v>
          </cell>
          <cell r="R337" t="e">
            <v>#DIV/0!</v>
          </cell>
          <cell r="S337" t="e">
            <v>#DIV/0!</v>
          </cell>
          <cell r="T337" t="e">
            <v>#DIV/0!</v>
          </cell>
          <cell r="U337" t="e">
            <v>#DIV/0!</v>
          </cell>
          <cell r="V337" t="e">
            <v>#DIV/0!</v>
          </cell>
          <cell r="W337" t="e">
            <v>#DIV/0!</v>
          </cell>
          <cell r="X337" t="e">
            <v>#DIV/0!</v>
          </cell>
          <cell r="Y337" t="e">
            <v>#DIV/0!</v>
          </cell>
          <cell r="Z337" t="e">
            <v>#DIV/0!</v>
          </cell>
          <cell r="AA337" t="e">
            <v>#DIV/0!</v>
          </cell>
          <cell r="AB337" t="e">
            <v>#DIV/0!</v>
          </cell>
          <cell r="AC337" t="e">
            <v>#DIV/0!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row>
        <row r="338">
          <cell r="A338">
            <v>331</v>
          </cell>
          <cell r="B338">
            <v>0</v>
          </cell>
          <cell r="C338">
            <v>0</v>
          </cell>
          <cell r="D338">
            <v>0</v>
          </cell>
          <cell r="E338">
            <v>0</v>
          </cell>
          <cell r="F338">
            <v>0</v>
          </cell>
          <cell r="G338">
            <v>0</v>
          </cell>
          <cell r="H338">
            <v>0</v>
          </cell>
          <cell r="I338">
            <v>0</v>
          </cell>
          <cell r="J338">
            <v>0</v>
          </cell>
          <cell r="K338">
            <v>0</v>
          </cell>
          <cell r="L338" t="str">
            <v>Kurang</v>
          </cell>
          <cell r="M338" t="str">
            <v>Kurang</v>
          </cell>
          <cell r="N338" t="str">
            <v>Kurang</v>
          </cell>
          <cell r="O338" t="str">
            <v>Kurang</v>
          </cell>
          <cell r="P338" t="e">
            <v>#DIV/0!</v>
          </cell>
          <cell r="Q338" t="e">
            <v>#DIV/0!</v>
          </cell>
          <cell r="R338" t="e">
            <v>#DIV/0!</v>
          </cell>
          <cell r="S338" t="e">
            <v>#DIV/0!</v>
          </cell>
          <cell r="T338" t="e">
            <v>#DIV/0!</v>
          </cell>
          <cell r="U338" t="e">
            <v>#DIV/0!</v>
          </cell>
          <cell r="V338" t="e">
            <v>#DIV/0!</v>
          </cell>
          <cell r="W338" t="e">
            <v>#DIV/0!</v>
          </cell>
          <cell r="X338" t="e">
            <v>#DIV/0!</v>
          </cell>
          <cell r="Y338" t="e">
            <v>#DIV/0!</v>
          </cell>
          <cell r="Z338" t="e">
            <v>#DIV/0!</v>
          </cell>
          <cell r="AA338" t="e">
            <v>#DIV/0!</v>
          </cell>
          <cell r="AB338" t="e">
            <v>#DIV/0!</v>
          </cell>
          <cell r="AC338" t="e">
            <v>#DIV/0!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row>
        <row r="339">
          <cell r="A339">
            <v>332</v>
          </cell>
          <cell r="B339">
            <v>0</v>
          </cell>
          <cell r="C339">
            <v>0</v>
          </cell>
          <cell r="D339">
            <v>0</v>
          </cell>
          <cell r="E339">
            <v>0</v>
          </cell>
          <cell r="F339">
            <v>0</v>
          </cell>
          <cell r="G339">
            <v>0</v>
          </cell>
          <cell r="H339">
            <v>0</v>
          </cell>
          <cell r="I339">
            <v>0</v>
          </cell>
          <cell r="J339">
            <v>0</v>
          </cell>
          <cell r="K339">
            <v>0</v>
          </cell>
          <cell r="L339" t="str">
            <v>Kurang</v>
          </cell>
          <cell r="M339" t="str">
            <v>Kurang</v>
          </cell>
          <cell r="N339" t="str">
            <v>Kurang</v>
          </cell>
          <cell r="O339" t="str">
            <v>Kurang</v>
          </cell>
          <cell r="P339" t="e">
            <v>#DIV/0!</v>
          </cell>
          <cell r="Q339" t="e">
            <v>#DIV/0!</v>
          </cell>
          <cell r="R339" t="e">
            <v>#DIV/0!</v>
          </cell>
          <cell r="S339" t="e">
            <v>#DIV/0!</v>
          </cell>
          <cell r="T339" t="e">
            <v>#DIV/0!</v>
          </cell>
          <cell r="U339" t="e">
            <v>#DIV/0!</v>
          </cell>
          <cell r="V339" t="e">
            <v>#DIV/0!</v>
          </cell>
          <cell r="W339" t="e">
            <v>#DIV/0!</v>
          </cell>
          <cell r="X339" t="e">
            <v>#DIV/0!</v>
          </cell>
          <cell r="Y339" t="e">
            <v>#DIV/0!</v>
          </cell>
          <cell r="Z339" t="e">
            <v>#DIV/0!</v>
          </cell>
          <cell r="AA339" t="e">
            <v>#DIV/0!</v>
          </cell>
          <cell r="AB339" t="e">
            <v>#DIV/0!</v>
          </cell>
          <cell r="AC339" t="e">
            <v>#DIV/0!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row>
        <row r="340">
          <cell r="A340">
            <v>333</v>
          </cell>
          <cell r="B340">
            <v>0</v>
          </cell>
          <cell r="C340">
            <v>0</v>
          </cell>
          <cell r="D340">
            <v>0</v>
          </cell>
          <cell r="E340">
            <v>0</v>
          </cell>
          <cell r="F340">
            <v>0</v>
          </cell>
          <cell r="G340">
            <v>0</v>
          </cell>
          <cell r="H340">
            <v>0</v>
          </cell>
          <cell r="I340">
            <v>0</v>
          </cell>
          <cell r="J340">
            <v>0</v>
          </cell>
          <cell r="K340">
            <v>0</v>
          </cell>
          <cell r="L340" t="str">
            <v>Kurang</v>
          </cell>
          <cell r="M340" t="str">
            <v>Kurang</v>
          </cell>
          <cell r="N340" t="str">
            <v>Kurang</v>
          </cell>
          <cell r="O340" t="str">
            <v>Kurang</v>
          </cell>
          <cell r="P340" t="e">
            <v>#DIV/0!</v>
          </cell>
          <cell r="Q340" t="e">
            <v>#DIV/0!</v>
          </cell>
          <cell r="R340" t="e">
            <v>#DIV/0!</v>
          </cell>
          <cell r="S340" t="e">
            <v>#DIV/0!</v>
          </cell>
          <cell r="T340" t="e">
            <v>#DIV/0!</v>
          </cell>
          <cell r="U340" t="e">
            <v>#DIV/0!</v>
          </cell>
          <cell r="V340" t="e">
            <v>#DIV/0!</v>
          </cell>
          <cell r="W340" t="e">
            <v>#DIV/0!</v>
          </cell>
          <cell r="X340" t="e">
            <v>#DIV/0!</v>
          </cell>
          <cell r="Y340" t="e">
            <v>#DIV/0!</v>
          </cell>
          <cell r="Z340" t="e">
            <v>#DIV/0!</v>
          </cell>
          <cell r="AA340" t="e">
            <v>#DIV/0!</v>
          </cell>
          <cell r="AB340" t="e">
            <v>#DIV/0!</v>
          </cell>
          <cell r="AC340" t="e">
            <v>#DIV/0!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row>
        <row r="341">
          <cell r="A341">
            <v>334</v>
          </cell>
          <cell r="B341">
            <v>0</v>
          </cell>
          <cell r="C341">
            <v>0</v>
          </cell>
          <cell r="D341">
            <v>0</v>
          </cell>
          <cell r="E341">
            <v>0</v>
          </cell>
          <cell r="F341">
            <v>0</v>
          </cell>
          <cell r="G341">
            <v>0</v>
          </cell>
          <cell r="H341">
            <v>0</v>
          </cell>
          <cell r="I341">
            <v>0</v>
          </cell>
          <cell r="J341">
            <v>0</v>
          </cell>
          <cell r="K341">
            <v>0</v>
          </cell>
          <cell r="L341" t="str">
            <v>Kurang</v>
          </cell>
          <cell r="M341" t="str">
            <v>Kurang</v>
          </cell>
          <cell r="N341" t="str">
            <v>Kurang</v>
          </cell>
          <cell r="O341" t="str">
            <v>Kurang</v>
          </cell>
          <cell r="P341" t="e">
            <v>#DIV/0!</v>
          </cell>
          <cell r="Q341" t="e">
            <v>#DIV/0!</v>
          </cell>
          <cell r="R341" t="e">
            <v>#DIV/0!</v>
          </cell>
          <cell r="S341" t="e">
            <v>#DIV/0!</v>
          </cell>
          <cell r="T341" t="e">
            <v>#DIV/0!</v>
          </cell>
          <cell r="U341" t="e">
            <v>#DIV/0!</v>
          </cell>
          <cell r="V341" t="e">
            <v>#DIV/0!</v>
          </cell>
          <cell r="W341" t="e">
            <v>#DIV/0!</v>
          </cell>
          <cell r="X341" t="e">
            <v>#DIV/0!</v>
          </cell>
          <cell r="Y341" t="e">
            <v>#DIV/0!</v>
          </cell>
          <cell r="Z341" t="e">
            <v>#DIV/0!</v>
          </cell>
          <cell r="AA341" t="e">
            <v>#DIV/0!</v>
          </cell>
          <cell r="AB341" t="e">
            <v>#DIV/0!</v>
          </cell>
          <cell r="AC341" t="e">
            <v>#DIV/0!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row>
        <row r="342">
          <cell r="A342">
            <v>335</v>
          </cell>
          <cell r="B342">
            <v>0</v>
          </cell>
          <cell r="C342">
            <v>0</v>
          </cell>
          <cell r="D342">
            <v>0</v>
          </cell>
          <cell r="E342">
            <v>0</v>
          </cell>
          <cell r="F342">
            <v>0</v>
          </cell>
          <cell r="G342">
            <v>0</v>
          </cell>
          <cell r="H342">
            <v>0</v>
          </cell>
          <cell r="I342">
            <v>0</v>
          </cell>
          <cell r="J342">
            <v>0</v>
          </cell>
          <cell r="K342">
            <v>0</v>
          </cell>
          <cell r="L342" t="str">
            <v>Kurang</v>
          </cell>
          <cell r="M342" t="str">
            <v>Kurang</v>
          </cell>
          <cell r="N342" t="str">
            <v>Kurang</v>
          </cell>
          <cell r="O342" t="str">
            <v>Kurang</v>
          </cell>
          <cell r="P342" t="e">
            <v>#DIV/0!</v>
          </cell>
          <cell r="Q342" t="e">
            <v>#DIV/0!</v>
          </cell>
          <cell r="R342" t="e">
            <v>#DIV/0!</v>
          </cell>
          <cell r="S342" t="e">
            <v>#DIV/0!</v>
          </cell>
          <cell r="T342" t="e">
            <v>#DIV/0!</v>
          </cell>
          <cell r="U342" t="e">
            <v>#DIV/0!</v>
          </cell>
          <cell r="V342" t="e">
            <v>#DIV/0!</v>
          </cell>
          <cell r="W342" t="e">
            <v>#DIV/0!</v>
          </cell>
          <cell r="X342" t="e">
            <v>#DIV/0!</v>
          </cell>
          <cell r="Y342" t="e">
            <v>#DIV/0!</v>
          </cell>
          <cell r="Z342" t="e">
            <v>#DIV/0!</v>
          </cell>
          <cell r="AA342" t="e">
            <v>#DIV/0!</v>
          </cell>
          <cell r="AB342" t="e">
            <v>#DIV/0!</v>
          </cell>
          <cell r="AC342" t="e">
            <v>#DIV/0!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row>
        <row r="343">
          <cell r="A343">
            <v>336</v>
          </cell>
          <cell r="B343">
            <v>0</v>
          </cell>
          <cell r="C343">
            <v>0</v>
          </cell>
          <cell r="D343">
            <v>0</v>
          </cell>
          <cell r="E343">
            <v>0</v>
          </cell>
          <cell r="F343">
            <v>0</v>
          </cell>
          <cell r="G343">
            <v>0</v>
          </cell>
          <cell r="H343">
            <v>0</v>
          </cell>
          <cell r="I343">
            <v>0</v>
          </cell>
          <cell r="J343">
            <v>0</v>
          </cell>
          <cell r="K343">
            <v>0</v>
          </cell>
          <cell r="L343" t="str">
            <v>Kurang</v>
          </cell>
          <cell r="M343" t="str">
            <v>Kurang</v>
          </cell>
          <cell r="N343" t="str">
            <v>Kurang</v>
          </cell>
          <cell r="O343" t="str">
            <v>Kurang</v>
          </cell>
          <cell r="P343" t="e">
            <v>#DIV/0!</v>
          </cell>
          <cell r="Q343" t="e">
            <v>#DIV/0!</v>
          </cell>
          <cell r="R343" t="e">
            <v>#DIV/0!</v>
          </cell>
          <cell r="S343" t="e">
            <v>#DIV/0!</v>
          </cell>
          <cell r="T343" t="e">
            <v>#DIV/0!</v>
          </cell>
          <cell r="U343" t="e">
            <v>#DIV/0!</v>
          </cell>
          <cell r="V343" t="e">
            <v>#DIV/0!</v>
          </cell>
          <cell r="W343" t="e">
            <v>#DIV/0!</v>
          </cell>
          <cell r="X343" t="e">
            <v>#DIV/0!</v>
          </cell>
          <cell r="Y343" t="e">
            <v>#DIV/0!</v>
          </cell>
          <cell r="Z343" t="e">
            <v>#DIV/0!</v>
          </cell>
          <cell r="AA343" t="e">
            <v>#DIV/0!</v>
          </cell>
          <cell r="AB343" t="e">
            <v>#DIV/0!</v>
          </cell>
          <cell r="AC343" t="e">
            <v>#DIV/0!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row>
        <row r="344">
          <cell r="A344">
            <v>337</v>
          </cell>
          <cell r="B344">
            <v>0</v>
          </cell>
          <cell r="C344">
            <v>0</v>
          </cell>
          <cell r="D344">
            <v>0</v>
          </cell>
          <cell r="E344">
            <v>0</v>
          </cell>
          <cell r="F344">
            <v>0</v>
          </cell>
          <cell r="G344">
            <v>0</v>
          </cell>
          <cell r="H344">
            <v>0</v>
          </cell>
          <cell r="I344">
            <v>0</v>
          </cell>
          <cell r="J344">
            <v>0</v>
          </cell>
          <cell r="K344">
            <v>0</v>
          </cell>
          <cell r="L344" t="str">
            <v>Kurang</v>
          </cell>
          <cell r="M344" t="str">
            <v>Kurang</v>
          </cell>
          <cell r="N344" t="str">
            <v>Kurang</v>
          </cell>
          <cell r="O344" t="str">
            <v>Kurang</v>
          </cell>
          <cell r="P344" t="e">
            <v>#DIV/0!</v>
          </cell>
          <cell r="Q344" t="e">
            <v>#DIV/0!</v>
          </cell>
          <cell r="R344" t="e">
            <v>#DIV/0!</v>
          </cell>
          <cell r="S344" t="e">
            <v>#DIV/0!</v>
          </cell>
          <cell r="T344" t="e">
            <v>#DIV/0!</v>
          </cell>
          <cell r="U344" t="e">
            <v>#DIV/0!</v>
          </cell>
          <cell r="V344" t="e">
            <v>#DIV/0!</v>
          </cell>
          <cell r="W344" t="e">
            <v>#DIV/0!</v>
          </cell>
          <cell r="X344" t="e">
            <v>#DIV/0!</v>
          </cell>
          <cell r="Y344" t="e">
            <v>#DIV/0!</v>
          </cell>
          <cell r="Z344" t="e">
            <v>#DIV/0!</v>
          </cell>
          <cell r="AA344" t="e">
            <v>#DIV/0!</v>
          </cell>
          <cell r="AB344" t="e">
            <v>#DIV/0!</v>
          </cell>
          <cell r="AC344" t="e">
            <v>#DIV/0!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row>
        <row r="345">
          <cell r="A345">
            <v>338</v>
          </cell>
          <cell r="B345">
            <v>0</v>
          </cell>
          <cell r="C345">
            <v>0</v>
          </cell>
          <cell r="D345">
            <v>0</v>
          </cell>
          <cell r="E345">
            <v>0</v>
          </cell>
          <cell r="F345">
            <v>0</v>
          </cell>
          <cell r="G345">
            <v>0</v>
          </cell>
          <cell r="H345">
            <v>0</v>
          </cell>
          <cell r="I345">
            <v>0</v>
          </cell>
          <cell r="J345">
            <v>0</v>
          </cell>
          <cell r="K345">
            <v>0</v>
          </cell>
          <cell r="L345" t="str">
            <v>Kurang</v>
          </cell>
          <cell r="M345" t="str">
            <v>Kurang</v>
          </cell>
          <cell r="N345" t="str">
            <v>Kurang</v>
          </cell>
          <cell r="O345" t="str">
            <v>Kurang</v>
          </cell>
          <cell r="P345" t="e">
            <v>#DIV/0!</v>
          </cell>
          <cell r="Q345" t="e">
            <v>#DIV/0!</v>
          </cell>
          <cell r="R345" t="e">
            <v>#DIV/0!</v>
          </cell>
          <cell r="S345" t="e">
            <v>#DIV/0!</v>
          </cell>
          <cell r="T345" t="e">
            <v>#DIV/0!</v>
          </cell>
          <cell r="U345" t="e">
            <v>#DIV/0!</v>
          </cell>
          <cell r="V345" t="e">
            <v>#DIV/0!</v>
          </cell>
          <cell r="W345" t="e">
            <v>#DIV/0!</v>
          </cell>
          <cell r="X345" t="e">
            <v>#DIV/0!</v>
          </cell>
          <cell r="Y345" t="e">
            <v>#DIV/0!</v>
          </cell>
          <cell r="Z345" t="e">
            <v>#DIV/0!</v>
          </cell>
          <cell r="AA345" t="e">
            <v>#DIV/0!</v>
          </cell>
          <cell r="AB345" t="e">
            <v>#DIV/0!</v>
          </cell>
          <cell r="AC345" t="e">
            <v>#DIV/0!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row>
        <row r="346">
          <cell r="A346">
            <v>339</v>
          </cell>
          <cell r="B346">
            <v>0</v>
          </cell>
          <cell r="C346">
            <v>0</v>
          </cell>
          <cell r="D346">
            <v>0</v>
          </cell>
          <cell r="E346">
            <v>0</v>
          </cell>
          <cell r="F346">
            <v>0</v>
          </cell>
          <cell r="G346">
            <v>0</v>
          </cell>
          <cell r="H346">
            <v>0</v>
          </cell>
          <cell r="I346">
            <v>0</v>
          </cell>
          <cell r="J346">
            <v>0</v>
          </cell>
          <cell r="K346">
            <v>0</v>
          </cell>
          <cell r="L346" t="str">
            <v>Kurang</v>
          </cell>
          <cell r="M346" t="str">
            <v>Kurang</v>
          </cell>
          <cell r="N346" t="str">
            <v>Kurang</v>
          </cell>
          <cell r="O346" t="str">
            <v>Kurang</v>
          </cell>
          <cell r="P346" t="e">
            <v>#DIV/0!</v>
          </cell>
          <cell r="Q346" t="e">
            <v>#DIV/0!</v>
          </cell>
          <cell r="R346" t="e">
            <v>#DIV/0!</v>
          </cell>
          <cell r="S346" t="e">
            <v>#DIV/0!</v>
          </cell>
          <cell r="T346" t="e">
            <v>#DIV/0!</v>
          </cell>
          <cell r="U346" t="e">
            <v>#DIV/0!</v>
          </cell>
          <cell r="V346" t="e">
            <v>#DIV/0!</v>
          </cell>
          <cell r="W346" t="e">
            <v>#DIV/0!</v>
          </cell>
          <cell r="X346" t="e">
            <v>#DIV/0!</v>
          </cell>
          <cell r="Y346" t="e">
            <v>#DIV/0!</v>
          </cell>
          <cell r="Z346" t="e">
            <v>#DIV/0!</v>
          </cell>
          <cell r="AA346" t="e">
            <v>#DIV/0!</v>
          </cell>
          <cell r="AB346" t="e">
            <v>#DIV/0!</v>
          </cell>
          <cell r="AC346" t="e">
            <v>#DIV/0!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row>
        <row r="347">
          <cell r="A347">
            <v>340</v>
          </cell>
          <cell r="B347">
            <v>0</v>
          </cell>
          <cell r="C347">
            <v>0</v>
          </cell>
          <cell r="D347">
            <v>0</v>
          </cell>
          <cell r="E347">
            <v>0</v>
          </cell>
          <cell r="F347">
            <v>0</v>
          </cell>
          <cell r="G347">
            <v>0</v>
          </cell>
          <cell r="H347">
            <v>0</v>
          </cell>
          <cell r="I347">
            <v>0</v>
          </cell>
          <cell r="J347">
            <v>0</v>
          </cell>
          <cell r="K347">
            <v>0</v>
          </cell>
          <cell r="L347" t="str">
            <v>Kurang</v>
          </cell>
          <cell r="M347" t="str">
            <v>Kurang</v>
          </cell>
          <cell r="N347" t="str">
            <v>Kurang</v>
          </cell>
          <cell r="O347" t="str">
            <v>Kurang</v>
          </cell>
          <cell r="P347" t="e">
            <v>#DIV/0!</v>
          </cell>
          <cell r="Q347" t="e">
            <v>#DIV/0!</v>
          </cell>
          <cell r="R347" t="e">
            <v>#DIV/0!</v>
          </cell>
          <cell r="S347" t="e">
            <v>#DIV/0!</v>
          </cell>
          <cell r="T347" t="e">
            <v>#DIV/0!</v>
          </cell>
          <cell r="U347" t="e">
            <v>#DIV/0!</v>
          </cell>
          <cell r="V347" t="e">
            <v>#DIV/0!</v>
          </cell>
          <cell r="W347" t="e">
            <v>#DIV/0!</v>
          </cell>
          <cell r="X347" t="e">
            <v>#DIV/0!</v>
          </cell>
          <cell r="Y347" t="e">
            <v>#DIV/0!</v>
          </cell>
          <cell r="Z347" t="e">
            <v>#DIV/0!</v>
          </cell>
          <cell r="AA347" t="e">
            <v>#DIV/0!</v>
          </cell>
          <cell r="AB347" t="e">
            <v>#DIV/0!</v>
          </cell>
          <cell r="AC347" t="e">
            <v>#DIV/0!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row>
        <row r="348">
          <cell r="A348">
            <v>341</v>
          </cell>
          <cell r="B348">
            <v>0</v>
          </cell>
          <cell r="C348">
            <v>0</v>
          </cell>
          <cell r="D348">
            <v>0</v>
          </cell>
          <cell r="E348">
            <v>0</v>
          </cell>
          <cell r="F348">
            <v>0</v>
          </cell>
          <cell r="G348">
            <v>0</v>
          </cell>
          <cell r="H348">
            <v>0</v>
          </cell>
          <cell r="I348">
            <v>0</v>
          </cell>
          <cell r="J348">
            <v>0</v>
          </cell>
          <cell r="K348">
            <v>0</v>
          </cell>
          <cell r="L348" t="str">
            <v>Kurang</v>
          </cell>
          <cell r="M348" t="str">
            <v>Kurang</v>
          </cell>
          <cell r="N348" t="str">
            <v>Kurang</v>
          </cell>
          <cell r="O348" t="str">
            <v>Kurang</v>
          </cell>
          <cell r="P348" t="e">
            <v>#DIV/0!</v>
          </cell>
          <cell r="Q348" t="e">
            <v>#DIV/0!</v>
          </cell>
          <cell r="R348" t="e">
            <v>#DIV/0!</v>
          </cell>
          <cell r="S348" t="e">
            <v>#DIV/0!</v>
          </cell>
          <cell r="T348" t="e">
            <v>#DIV/0!</v>
          </cell>
          <cell r="U348" t="e">
            <v>#DIV/0!</v>
          </cell>
          <cell r="V348" t="e">
            <v>#DIV/0!</v>
          </cell>
          <cell r="W348" t="e">
            <v>#DIV/0!</v>
          </cell>
          <cell r="X348" t="e">
            <v>#DIV/0!</v>
          </cell>
          <cell r="Y348" t="e">
            <v>#DIV/0!</v>
          </cell>
          <cell r="Z348" t="e">
            <v>#DIV/0!</v>
          </cell>
          <cell r="AA348" t="e">
            <v>#DIV/0!</v>
          </cell>
          <cell r="AB348" t="e">
            <v>#DIV/0!</v>
          </cell>
          <cell r="AC348" t="e">
            <v>#DIV/0!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row>
        <row r="349">
          <cell r="A349">
            <v>342</v>
          </cell>
          <cell r="B349">
            <v>0</v>
          </cell>
          <cell r="C349">
            <v>0</v>
          </cell>
          <cell r="D349">
            <v>0</v>
          </cell>
          <cell r="E349">
            <v>0</v>
          </cell>
          <cell r="F349">
            <v>0</v>
          </cell>
          <cell r="G349">
            <v>0</v>
          </cell>
          <cell r="H349">
            <v>0</v>
          </cell>
          <cell r="I349">
            <v>0</v>
          </cell>
          <cell r="J349">
            <v>0</v>
          </cell>
          <cell r="K349">
            <v>0</v>
          </cell>
          <cell r="L349" t="str">
            <v>Kurang</v>
          </cell>
          <cell r="M349" t="str">
            <v>Kurang</v>
          </cell>
          <cell r="N349" t="str">
            <v>Kurang</v>
          </cell>
          <cell r="O349" t="str">
            <v>Kurang</v>
          </cell>
          <cell r="P349" t="e">
            <v>#DIV/0!</v>
          </cell>
          <cell r="Q349" t="e">
            <v>#DIV/0!</v>
          </cell>
          <cell r="R349" t="e">
            <v>#DIV/0!</v>
          </cell>
          <cell r="S349" t="e">
            <v>#DIV/0!</v>
          </cell>
          <cell r="T349" t="e">
            <v>#DIV/0!</v>
          </cell>
          <cell r="U349" t="e">
            <v>#DIV/0!</v>
          </cell>
          <cell r="V349" t="e">
            <v>#DIV/0!</v>
          </cell>
          <cell r="W349" t="e">
            <v>#DIV/0!</v>
          </cell>
          <cell r="X349" t="e">
            <v>#DIV/0!</v>
          </cell>
          <cell r="Y349" t="e">
            <v>#DIV/0!</v>
          </cell>
          <cell r="Z349" t="e">
            <v>#DIV/0!</v>
          </cell>
          <cell r="AA349" t="e">
            <v>#DIV/0!</v>
          </cell>
          <cell r="AB349" t="e">
            <v>#DIV/0!</v>
          </cell>
          <cell r="AC349" t="e">
            <v>#DIV/0!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row>
        <row r="350">
          <cell r="A350">
            <v>343</v>
          </cell>
          <cell r="B350">
            <v>0</v>
          </cell>
          <cell r="C350">
            <v>0</v>
          </cell>
          <cell r="D350">
            <v>0</v>
          </cell>
          <cell r="E350">
            <v>0</v>
          </cell>
          <cell r="F350">
            <v>0</v>
          </cell>
          <cell r="G350">
            <v>0</v>
          </cell>
          <cell r="H350">
            <v>0</v>
          </cell>
          <cell r="I350">
            <v>0</v>
          </cell>
          <cell r="J350">
            <v>0</v>
          </cell>
          <cell r="K350">
            <v>0</v>
          </cell>
          <cell r="L350" t="str">
            <v>Kurang</v>
          </cell>
          <cell r="M350" t="str">
            <v>Kurang</v>
          </cell>
          <cell r="N350" t="str">
            <v>Kurang</v>
          </cell>
          <cell r="O350" t="str">
            <v>Kurang</v>
          </cell>
          <cell r="P350" t="e">
            <v>#DIV/0!</v>
          </cell>
          <cell r="Q350" t="e">
            <v>#DIV/0!</v>
          </cell>
          <cell r="R350" t="e">
            <v>#DIV/0!</v>
          </cell>
          <cell r="S350" t="e">
            <v>#DIV/0!</v>
          </cell>
          <cell r="T350" t="e">
            <v>#DIV/0!</v>
          </cell>
          <cell r="U350" t="e">
            <v>#DIV/0!</v>
          </cell>
          <cell r="V350" t="e">
            <v>#DIV/0!</v>
          </cell>
          <cell r="W350" t="e">
            <v>#DIV/0!</v>
          </cell>
          <cell r="X350" t="e">
            <v>#DIV/0!</v>
          </cell>
          <cell r="Y350" t="e">
            <v>#DIV/0!</v>
          </cell>
          <cell r="Z350" t="e">
            <v>#DIV/0!</v>
          </cell>
          <cell r="AA350" t="e">
            <v>#DIV/0!</v>
          </cell>
          <cell r="AB350" t="e">
            <v>#DIV/0!</v>
          </cell>
          <cell r="AC350" t="e">
            <v>#DIV/0!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row>
        <row r="351">
          <cell r="A351">
            <v>344</v>
          </cell>
          <cell r="B351">
            <v>0</v>
          </cell>
          <cell r="C351">
            <v>0</v>
          </cell>
          <cell r="D351">
            <v>0</v>
          </cell>
          <cell r="E351">
            <v>0</v>
          </cell>
          <cell r="F351">
            <v>0</v>
          </cell>
          <cell r="G351">
            <v>0</v>
          </cell>
          <cell r="H351">
            <v>0</v>
          </cell>
          <cell r="I351">
            <v>0</v>
          </cell>
          <cell r="J351">
            <v>0</v>
          </cell>
          <cell r="K351">
            <v>0</v>
          </cell>
          <cell r="L351" t="str">
            <v>Kurang</v>
          </cell>
          <cell r="M351" t="str">
            <v>Kurang</v>
          </cell>
          <cell r="N351" t="str">
            <v>Kurang</v>
          </cell>
          <cell r="O351" t="str">
            <v>Kurang</v>
          </cell>
          <cell r="P351" t="e">
            <v>#DIV/0!</v>
          </cell>
          <cell r="Q351" t="e">
            <v>#DIV/0!</v>
          </cell>
          <cell r="R351" t="e">
            <v>#DIV/0!</v>
          </cell>
          <cell r="S351" t="e">
            <v>#DIV/0!</v>
          </cell>
          <cell r="T351" t="e">
            <v>#DIV/0!</v>
          </cell>
          <cell r="U351" t="e">
            <v>#DIV/0!</v>
          </cell>
          <cell r="V351" t="e">
            <v>#DIV/0!</v>
          </cell>
          <cell r="W351" t="e">
            <v>#DIV/0!</v>
          </cell>
          <cell r="X351" t="e">
            <v>#DIV/0!</v>
          </cell>
          <cell r="Y351" t="e">
            <v>#DIV/0!</v>
          </cell>
          <cell r="Z351" t="e">
            <v>#DIV/0!</v>
          </cell>
          <cell r="AA351" t="e">
            <v>#DIV/0!</v>
          </cell>
          <cell r="AB351" t="e">
            <v>#DIV/0!</v>
          </cell>
          <cell r="AC351" t="e">
            <v>#DIV/0!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row>
        <row r="352">
          <cell r="A352">
            <v>345</v>
          </cell>
          <cell r="B352">
            <v>0</v>
          </cell>
          <cell r="C352">
            <v>0</v>
          </cell>
          <cell r="D352">
            <v>0</v>
          </cell>
          <cell r="E352">
            <v>0</v>
          </cell>
          <cell r="F352">
            <v>0</v>
          </cell>
          <cell r="G352">
            <v>0</v>
          </cell>
          <cell r="H352">
            <v>0</v>
          </cell>
          <cell r="I352">
            <v>0</v>
          </cell>
          <cell r="J352">
            <v>0</v>
          </cell>
          <cell r="K352">
            <v>0</v>
          </cell>
          <cell r="L352" t="str">
            <v>Kurang</v>
          </cell>
          <cell r="M352" t="str">
            <v>Kurang</v>
          </cell>
          <cell r="N352" t="str">
            <v>Kurang</v>
          </cell>
          <cell r="O352" t="str">
            <v>Kurang</v>
          </cell>
          <cell r="P352" t="e">
            <v>#DIV/0!</v>
          </cell>
          <cell r="Q352" t="e">
            <v>#DIV/0!</v>
          </cell>
          <cell r="R352" t="e">
            <v>#DIV/0!</v>
          </cell>
          <cell r="S352" t="e">
            <v>#DIV/0!</v>
          </cell>
          <cell r="T352" t="e">
            <v>#DIV/0!</v>
          </cell>
          <cell r="U352" t="e">
            <v>#DIV/0!</v>
          </cell>
          <cell r="V352" t="e">
            <v>#DIV/0!</v>
          </cell>
          <cell r="W352" t="e">
            <v>#DIV/0!</v>
          </cell>
          <cell r="X352" t="e">
            <v>#DIV/0!</v>
          </cell>
          <cell r="Y352" t="e">
            <v>#DIV/0!</v>
          </cell>
          <cell r="Z352" t="e">
            <v>#DIV/0!</v>
          </cell>
          <cell r="AA352" t="e">
            <v>#DIV/0!</v>
          </cell>
          <cell r="AB352" t="e">
            <v>#DIV/0!</v>
          </cell>
          <cell r="AC352" t="e">
            <v>#DIV/0!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row>
        <row r="353">
          <cell r="A353">
            <v>346</v>
          </cell>
          <cell r="B353">
            <v>0</v>
          </cell>
          <cell r="C353">
            <v>0</v>
          </cell>
          <cell r="D353">
            <v>0</v>
          </cell>
          <cell r="E353">
            <v>0</v>
          </cell>
          <cell r="F353">
            <v>0</v>
          </cell>
          <cell r="G353">
            <v>0</v>
          </cell>
          <cell r="H353">
            <v>0</v>
          </cell>
          <cell r="I353">
            <v>0</v>
          </cell>
          <cell r="J353">
            <v>0</v>
          </cell>
          <cell r="K353">
            <v>0</v>
          </cell>
          <cell r="L353" t="str">
            <v>Kurang</v>
          </cell>
          <cell r="M353" t="str">
            <v>Kurang</v>
          </cell>
          <cell r="N353" t="str">
            <v>Kurang</v>
          </cell>
          <cell r="O353" t="str">
            <v>Kurang</v>
          </cell>
          <cell r="P353" t="e">
            <v>#DIV/0!</v>
          </cell>
          <cell r="Q353" t="e">
            <v>#DIV/0!</v>
          </cell>
          <cell r="R353" t="e">
            <v>#DIV/0!</v>
          </cell>
          <cell r="S353" t="e">
            <v>#DIV/0!</v>
          </cell>
          <cell r="T353" t="e">
            <v>#DIV/0!</v>
          </cell>
          <cell r="U353" t="e">
            <v>#DIV/0!</v>
          </cell>
          <cell r="V353" t="e">
            <v>#DIV/0!</v>
          </cell>
          <cell r="W353" t="e">
            <v>#DIV/0!</v>
          </cell>
          <cell r="X353" t="e">
            <v>#DIV/0!</v>
          </cell>
          <cell r="Y353" t="e">
            <v>#DIV/0!</v>
          </cell>
          <cell r="Z353" t="e">
            <v>#DIV/0!</v>
          </cell>
          <cell r="AA353" t="e">
            <v>#DIV/0!</v>
          </cell>
          <cell r="AB353" t="e">
            <v>#DIV/0!</v>
          </cell>
          <cell r="AC353" t="e">
            <v>#DIV/0!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row>
        <row r="354">
          <cell r="A354">
            <v>347</v>
          </cell>
          <cell r="B354">
            <v>0</v>
          </cell>
          <cell r="C354">
            <v>0</v>
          </cell>
          <cell r="D354">
            <v>0</v>
          </cell>
          <cell r="E354">
            <v>0</v>
          </cell>
          <cell r="F354">
            <v>0</v>
          </cell>
          <cell r="G354">
            <v>0</v>
          </cell>
          <cell r="H354">
            <v>0</v>
          </cell>
          <cell r="I354">
            <v>0</v>
          </cell>
          <cell r="J354">
            <v>0</v>
          </cell>
          <cell r="K354">
            <v>0</v>
          </cell>
          <cell r="L354" t="str">
            <v>Kurang</v>
          </cell>
          <cell r="M354" t="str">
            <v>Kurang</v>
          </cell>
          <cell r="N354" t="str">
            <v>Kurang</v>
          </cell>
          <cell r="O354" t="str">
            <v>Kurang</v>
          </cell>
          <cell r="P354" t="e">
            <v>#DIV/0!</v>
          </cell>
          <cell r="Q354" t="e">
            <v>#DIV/0!</v>
          </cell>
          <cell r="R354" t="e">
            <v>#DIV/0!</v>
          </cell>
          <cell r="S354" t="e">
            <v>#DIV/0!</v>
          </cell>
          <cell r="T354" t="e">
            <v>#DIV/0!</v>
          </cell>
          <cell r="U354" t="e">
            <v>#DIV/0!</v>
          </cell>
          <cell r="V354" t="e">
            <v>#DIV/0!</v>
          </cell>
          <cell r="W354" t="e">
            <v>#DIV/0!</v>
          </cell>
          <cell r="X354" t="e">
            <v>#DIV/0!</v>
          </cell>
          <cell r="Y354" t="e">
            <v>#DIV/0!</v>
          </cell>
          <cell r="Z354" t="e">
            <v>#DIV/0!</v>
          </cell>
          <cell r="AA354" t="e">
            <v>#DIV/0!</v>
          </cell>
          <cell r="AB354" t="e">
            <v>#DIV/0!</v>
          </cell>
          <cell r="AC354" t="e">
            <v>#DIV/0!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row>
        <row r="355">
          <cell r="A355">
            <v>348</v>
          </cell>
          <cell r="B355">
            <v>0</v>
          </cell>
          <cell r="C355">
            <v>0</v>
          </cell>
          <cell r="D355">
            <v>0</v>
          </cell>
          <cell r="E355">
            <v>0</v>
          </cell>
          <cell r="F355">
            <v>0</v>
          </cell>
          <cell r="G355">
            <v>0</v>
          </cell>
          <cell r="H355">
            <v>0</v>
          </cell>
          <cell r="I355">
            <v>0</v>
          </cell>
          <cell r="J355">
            <v>0</v>
          </cell>
          <cell r="K355">
            <v>0</v>
          </cell>
          <cell r="L355" t="str">
            <v>Kurang</v>
          </cell>
          <cell r="M355" t="str">
            <v>Kurang</v>
          </cell>
          <cell r="N355" t="str">
            <v>Kurang</v>
          </cell>
          <cell r="O355" t="str">
            <v>Kurang</v>
          </cell>
          <cell r="P355" t="e">
            <v>#DIV/0!</v>
          </cell>
          <cell r="Q355" t="e">
            <v>#DIV/0!</v>
          </cell>
          <cell r="R355" t="e">
            <v>#DIV/0!</v>
          </cell>
          <cell r="S355" t="e">
            <v>#DIV/0!</v>
          </cell>
          <cell r="T355" t="e">
            <v>#DIV/0!</v>
          </cell>
          <cell r="U355" t="e">
            <v>#DIV/0!</v>
          </cell>
          <cell r="V355" t="e">
            <v>#DIV/0!</v>
          </cell>
          <cell r="W355" t="e">
            <v>#DIV/0!</v>
          </cell>
          <cell r="X355" t="e">
            <v>#DIV/0!</v>
          </cell>
          <cell r="Y355" t="e">
            <v>#DIV/0!</v>
          </cell>
          <cell r="Z355" t="e">
            <v>#DIV/0!</v>
          </cell>
          <cell r="AA355" t="e">
            <v>#DIV/0!</v>
          </cell>
          <cell r="AB355" t="e">
            <v>#DIV/0!</v>
          </cell>
          <cell r="AC355" t="e">
            <v>#DIV/0!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row>
        <row r="356">
          <cell r="A356">
            <v>349</v>
          </cell>
          <cell r="B356">
            <v>0</v>
          </cell>
          <cell r="C356">
            <v>0</v>
          </cell>
          <cell r="D356">
            <v>0</v>
          </cell>
          <cell r="E356">
            <v>0</v>
          </cell>
          <cell r="F356">
            <v>0</v>
          </cell>
          <cell r="G356">
            <v>0</v>
          </cell>
          <cell r="H356">
            <v>0</v>
          </cell>
          <cell r="I356">
            <v>0</v>
          </cell>
          <cell r="J356">
            <v>0</v>
          </cell>
          <cell r="K356">
            <v>0</v>
          </cell>
          <cell r="L356" t="str">
            <v>Kurang</v>
          </cell>
          <cell r="M356" t="str">
            <v>Kurang</v>
          </cell>
          <cell r="N356" t="str">
            <v>Kurang</v>
          </cell>
          <cell r="O356" t="str">
            <v>Kurang</v>
          </cell>
          <cell r="P356" t="e">
            <v>#DIV/0!</v>
          </cell>
          <cell r="Q356" t="e">
            <v>#DIV/0!</v>
          </cell>
          <cell r="R356" t="e">
            <v>#DIV/0!</v>
          </cell>
          <cell r="S356" t="e">
            <v>#DIV/0!</v>
          </cell>
          <cell r="T356" t="e">
            <v>#DIV/0!</v>
          </cell>
          <cell r="U356" t="e">
            <v>#DIV/0!</v>
          </cell>
          <cell r="V356" t="e">
            <v>#DIV/0!</v>
          </cell>
          <cell r="W356" t="e">
            <v>#DIV/0!</v>
          </cell>
          <cell r="X356" t="e">
            <v>#DIV/0!</v>
          </cell>
          <cell r="Y356" t="e">
            <v>#DIV/0!</v>
          </cell>
          <cell r="Z356" t="e">
            <v>#DIV/0!</v>
          </cell>
          <cell r="AA356" t="e">
            <v>#DIV/0!</v>
          </cell>
          <cell r="AB356" t="e">
            <v>#DIV/0!</v>
          </cell>
          <cell r="AC356" t="e">
            <v>#DIV/0!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row>
        <row r="357">
          <cell r="A357">
            <v>350</v>
          </cell>
          <cell r="B357">
            <v>0</v>
          </cell>
          <cell r="C357">
            <v>0</v>
          </cell>
          <cell r="D357">
            <v>0</v>
          </cell>
          <cell r="E357">
            <v>0</v>
          </cell>
          <cell r="F357">
            <v>0</v>
          </cell>
          <cell r="G357">
            <v>0</v>
          </cell>
          <cell r="H357">
            <v>0</v>
          </cell>
          <cell r="I357">
            <v>0</v>
          </cell>
          <cell r="J357">
            <v>0</v>
          </cell>
          <cell r="K357">
            <v>0</v>
          </cell>
          <cell r="L357" t="str">
            <v>Kurang</v>
          </cell>
          <cell r="M357" t="str">
            <v>Kurang</v>
          </cell>
          <cell r="N357" t="str">
            <v>Kurang</v>
          </cell>
          <cell r="O357" t="str">
            <v>Kurang</v>
          </cell>
          <cell r="P357" t="e">
            <v>#DIV/0!</v>
          </cell>
          <cell r="Q357" t="e">
            <v>#DIV/0!</v>
          </cell>
          <cell r="R357" t="e">
            <v>#DIV/0!</v>
          </cell>
          <cell r="S357" t="e">
            <v>#DIV/0!</v>
          </cell>
          <cell r="T357" t="e">
            <v>#DIV/0!</v>
          </cell>
          <cell r="U357" t="e">
            <v>#DIV/0!</v>
          </cell>
          <cell r="V357" t="e">
            <v>#DIV/0!</v>
          </cell>
          <cell r="W357" t="e">
            <v>#DIV/0!</v>
          </cell>
          <cell r="X357" t="e">
            <v>#DIV/0!</v>
          </cell>
          <cell r="Y357" t="e">
            <v>#DIV/0!</v>
          </cell>
          <cell r="Z357" t="e">
            <v>#DIV/0!</v>
          </cell>
          <cell r="AA357" t="e">
            <v>#DIV/0!</v>
          </cell>
          <cell r="AB357" t="e">
            <v>#DIV/0!</v>
          </cell>
          <cell r="AC357" t="e">
            <v>#DIV/0!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row>
        <row r="358">
          <cell r="A358">
            <v>351</v>
          </cell>
          <cell r="B358">
            <v>0</v>
          </cell>
          <cell r="C358">
            <v>0</v>
          </cell>
          <cell r="D358">
            <v>0</v>
          </cell>
          <cell r="E358">
            <v>0</v>
          </cell>
          <cell r="F358">
            <v>0</v>
          </cell>
          <cell r="G358">
            <v>0</v>
          </cell>
          <cell r="H358">
            <v>0</v>
          </cell>
          <cell r="I358">
            <v>0</v>
          </cell>
          <cell r="J358">
            <v>0</v>
          </cell>
          <cell r="K358">
            <v>0</v>
          </cell>
          <cell r="L358" t="str">
            <v>Kurang</v>
          </cell>
          <cell r="M358" t="str">
            <v>Kurang</v>
          </cell>
          <cell r="N358" t="str">
            <v>Kurang</v>
          </cell>
          <cell r="O358" t="str">
            <v>Kurang</v>
          </cell>
          <cell r="P358" t="e">
            <v>#DIV/0!</v>
          </cell>
          <cell r="Q358" t="e">
            <v>#DIV/0!</v>
          </cell>
          <cell r="R358" t="e">
            <v>#DIV/0!</v>
          </cell>
          <cell r="S358" t="e">
            <v>#DIV/0!</v>
          </cell>
          <cell r="T358" t="e">
            <v>#DIV/0!</v>
          </cell>
          <cell r="U358" t="e">
            <v>#DIV/0!</v>
          </cell>
          <cell r="V358" t="e">
            <v>#DIV/0!</v>
          </cell>
          <cell r="W358" t="e">
            <v>#DIV/0!</v>
          </cell>
          <cell r="X358" t="e">
            <v>#DIV/0!</v>
          </cell>
          <cell r="Y358" t="e">
            <v>#DIV/0!</v>
          </cell>
          <cell r="Z358" t="e">
            <v>#DIV/0!</v>
          </cell>
          <cell r="AA358" t="e">
            <v>#DIV/0!</v>
          </cell>
          <cell r="AB358" t="e">
            <v>#DIV/0!</v>
          </cell>
          <cell r="AC358" t="e">
            <v>#DIV/0!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row>
        <row r="359">
          <cell r="A359">
            <v>352</v>
          </cell>
          <cell r="B359">
            <v>0</v>
          </cell>
          <cell r="C359">
            <v>0</v>
          </cell>
          <cell r="D359">
            <v>0</v>
          </cell>
          <cell r="E359">
            <v>0</v>
          </cell>
          <cell r="F359">
            <v>0</v>
          </cell>
          <cell r="G359">
            <v>0</v>
          </cell>
          <cell r="H359">
            <v>0</v>
          </cell>
          <cell r="I359">
            <v>0</v>
          </cell>
          <cell r="J359">
            <v>0</v>
          </cell>
          <cell r="K359">
            <v>0</v>
          </cell>
          <cell r="L359" t="str">
            <v>Kurang</v>
          </cell>
          <cell r="M359" t="str">
            <v>Kurang</v>
          </cell>
          <cell r="N359" t="str">
            <v>Kurang</v>
          </cell>
          <cell r="O359" t="str">
            <v>Kurang</v>
          </cell>
          <cell r="P359" t="e">
            <v>#DIV/0!</v>
          </cell>
          <cell r="Q359" t="e">
            <v>#DIV/0!</v>
          </cell>
          <cell r="R359" t="e">
            <v>#DIV/0!</v>
          </cell>
          <cell r="S359" t="e">
            <v>#DIV/0!</v>
          </cell>
          <cell r="T359" t="e">
            <v>#DIV/0!</v>
          </cell>
          <cell r="U359" t="e">
            <v>#DIV/0!</v>
          </cell>
          <cell r="V359" t="e">
            <v>#DIV/0!</v>
          </cell>
          <cell r="W359" t="e">
            <v>#DIV/0!</v>
          </cell>
          <cell r="X359" t="e">
            <v>#DIV/0!</v>
          </cell>
          <cell r="Y359" t="e">
            <v>#DIV/0!</v>
          </cell>
          <cell r="Z359" t="e">
            <v>#DIV/0!</v>
          </cell>
          <cell r="AA359" t="e">
            <v>#DIV/0!</v>
          </cell>
          <cell r="AB359" t="e">
            <v>#DIV/0!</v>
          </cell>
          <cell r="AC359" t="e">
            <v>#DIV/0!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row>
        <row r="360">
          <cell r="A360">
            <v>353</v>
          </cell>
          <cell r="B360">
            <v>0</v>
          </cell>
          <cell r="C360">
            <v>0</v>
          </cell>
          <cell r="D360">
            <v>0</v>
          </cell>
          <cell r="E360">
            <v>0</v>
          </cell>
          <cell r="F360">
            <v>0</v>
          </cell>
          <cell r="G360">
            <v>0</v>
          </cell>
          <cell r="H360">
            <v>0</v>
          </cell>
          <cell r="I360">
            <v>0</v>
          </cell>
          <cell r="J360">
            <v>0</v>
          </cell>
          <cell r="K360">
            <v>0</v>
          </cell>
          <cell r="L360" t="str">
            <v>Kurang</v>
          </cell>
          <cell r="M360" t="str">
            <v>Kurang</v>
          </cell>
          <cell r="N360" t="str">
            <v>Kurang</v>
          </cell>
          <cell r="O360" t="str">
            <v>Kurang</v>
          </cell>
          <cell r="P360" t="e">
            <v>#DIV/0!</v>
          </cell>
          <cell r="Q360" t="e">
            <v>#DIV/0!</v>
          </cell>
          <cell r="R360" t="e">
            <v>#DIV/0!</v>
          </cell>
          <cell r="S360" t="e">
            <v>#DIV/0!</v>
          </cell>
          <cell r="T360" t="e">
            <v>#DIV/0!</v>
          </cell>
          <cell r="U360" t="e">
            <v>#DIV/0!</v>
          </cell>
          <cell r="V360" t="e">
            <v>#DIV/0!</v>
          </cell>
          <cell r="W360" t="e">
            <v>#DIV/0!</v>
          </cell>
          <cell r="X360" t="e">
            <v>#DIV/0!</v>
          </cell>
          <cell r="Y360" t="e">
            <v>#DIV/0!</v>
          </cell>
          <cell r="Z360" t="e">
            <v>#DIV/0!</v>
          </cell>
          <cell r="AA360" t="e">
            <v>#DIV/0!</v>
          </cell>
          <cell r="AB360" t="e">
            <v>#DIV/0!</v>
          </cell>
          <cell r="AC360" t="e">
            <v>#DIV/0!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row>
        <row r="361">
          <cell r="A361">
            <v>354</v>
          </cell>
          <cell r="B361">
            <v>0</v>
          </cell>
          <cell r="C361">
            <v>0</v>
          </cell>
          <cell r="D361">
            <v>0</v>
          </cell>
          <cell r="E361">
            <v>0</v>
          </cell>
          <cell r="F361">
            <v>0</v>
          </cell>
          <cell r="G361">
            <v>0</v>
          </cell>
          <cell r="H361">
            <v>0</v>
          </cell>
          <cell r="I361">
            <v>0</v>
          </cell>
          <cell r="J361">
            <v>0</v>
          </cell>
          <cell r="K361">
            <v>0</v>
          </cell>
          <cell r="L361" t="str">
            <v>Kurang</v>
          </cell>
          <cell r="M361" t="str">
            <v>Kurang</v>
          </cell>
          <cell r="N361" t="str">
            <v>Kurang</v>
          </cell>
          <cell r="O361" t="str">
            <v>Kurang</v>
          </cell>
          <cell r="P361" t="e">
            <v>#DIV/0!</v>
          </cell>
          <cell r="Q361" t="e">
            <v>#DIV/0!</v>
          </cell>
          <cell r="R361" t="e">
            <v>#DIV/0!</v>
          </cell>
          <cell r="S361" t="e">
            <v>#DIV/0!</v>
          </cell>
          <cell r="T361" t="e">
            <v>#DIV/0!</v>
          </cell>
          <cell r="U361" t="e">
            <v>#DIV/0!</v>
          </cell>
          <cell r="V361" t="e">
            <v>#DIV/0!</v>
          </cell>
          <cell r="W361" t="e">
            <v>#DIV/0!</v>
          </cell>
          <cell r="X361" t="e">
            <v>#DIV/0!</v>
          </cell>
          <cell r="Y361" t="e">
            <v>#DIV/0!</v>
          </cell>
          <cell r="Z361" t="e">
            <v>#DIV/0!</v>
          </cell>
          <cell r="AA361" t="e">
            <v>#DIV/0!</v>
          </cell>
          <cell r="AB361" t="e">
            <v>#DIV/0!</v>
          </cell>
          <cell r="AC361" t="e">
            <v>#DIV/0!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row>
        <row r="362">
          <cell r="A362">
            <v>355</v>
          </cell>
          <cell r="B362">
            <v>0</v>
          </cell>
          <cell r="C362">
            <v>0</v>
          </cell>
          <cell r="D362">
            <v>0</v>
          </cell>
          <cell r="E362">
            <v>0</v>
          </cell>
          <cell r="F362">
            <v>0</v>
          </cell>
          <cell r="G362">
            <v>0</v>
          </cell>
          <cell r="H362">
            <v>0</v>
          </cell>
          <cell r="I362">
            <v>0</v>
          </cell>
          <cell r="J362">
            <v>0</v>
          </cell>
          <cell r="K362">
            <v>0</v>
          </cell>
          <cell r="L362" t="str">
            <v>Kurang</v>
          </cell>
          <cell r="M362" t="str">
            <v>Kurang</v>
          </cell>
          <cell r="N362" t="str">
            <v>Kurang</v>
          </cell>
          <cell r="O362" t="str">
            <v>Kurang</v>
          </cell>
          <cell r="P362" t="e">
            <v>#DIV/0!</v>
          </cell>
          <cell r="Q362" t="e">
            <v>#DIV/0!</v>
          </cell>
          <cell r="R362" t="e">
            <v>#DIV/0!</v>
          </cell>
          <cell r="S362" t="e">
            <v>#DIV/0!</v>
          </cell>
          <cell r="T362" t="e">
            <v>#DIV/0!</v>
          </cell>
          <cell r="U362" t="e">
            <v>#DIV/0!</v>
          </cell>
          <cell r="V362" t="e">
            <v>#DIV/0!</v>
          </cell>
          <cell r="W362" t="e">
            <v>#DIV/0!</v>
          </cell>
          <cell r="X362" t="e">
            <v>#DIV/0!</v>
          </cell>
          <cell r="Y362" t="e">
            <v>#DIV/0!</v>
          </cell>
          <cell r="Z362" t="e">
            <v>#DIV/0!</v>
          </cell>
          <cell r="AA362" t="e">
            <v>#DIV/0!</v>
          </cell>
          <cell r="AB362" t="e">
            <v>#DIV/0!</v>
          </cell>
          <cell r="AC362" t="e">
            <v>#DIV/0!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row>
        <row r="363">
          <cell r="A363">
            <v>356</v>
          </cell>
          <cell r="B363">
            <v>0</v>
          </cell>
          <cell r="C363">
            <v>0</v>
          </cell>
          <cell r="D363">
            <v>0</v>
          </cell>
          <cell r="E363">
            <v>0</v>
          </cell>
          <cell r="F363">
            <v>0</v>
          </cell>
          <cell r="G363">
            <v>0</v>
          </cell>
          <cell r="H363">
            <v>0</v>
          </cell>
          <cell r="I363">
            <v>0</v>
          </cell>
          <cell r="J363">
            <v>0</v>
          </cell>
          <cell r="K363">
            <v>0</v>
          </cell>
          <cell r="L363" t="str">
            <v>Kurang</v>
          </cell>
          <cell r="M363" t="str">
            <v>Kurang</v>
          </cell>
          <cell r="N363" t="str">
            <v>Kurang</v>
          </cell>
          <cell r="O363" t="str">
            <v>Kurang</v>
          </cell>
          <cell r="P363" t="e">
            <v>#DIV/0!</v>
          </cell>
          <cell r="Q363" t="e">
            <v>#DIV/0!</v>
          </cell>
          <cell r="R363" t="e">
            <v>#DIV/0!</v>
          </cell>
          <cell r="S363" t="e">
            <v>#DIV/0!</v>
          </cell>
          <cell r="T363" t="e">
            <v>#DIV/0!</v>
          </cell>
          <cell r="U363" t="e">
            <v>#DIV/0!</v>
          </cell>
          <cell r="V363" t="e">
            <v>#DIV/0!</v>
          </cell>
          <cell r="W363" t="e">
            <v>#DIV/0!</v>
          </cell>
          <cell r="X363" t="e">
            <v>#DIV/0!</v>
          </cell>
          <cell r="Y363" t="e">
            <v>#DIV/0!</v>
          </cell>
          <cell r="Z363" t="e">
            <v>#DIV/0!</v>
          </cell>
          <cell r="AA363" t="e">
            <v>#DIV/0!</v>
          </cell>
          <cell r="AB363" t="e">
            <v>#DIV/0!</v>
          </cell>
          <cell r="AC363" t="e">
            <v>#DIV/0!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row>
        <row r="364">
          <cell r="A364">
            <v>357</v>
          </cell>
          <cell r="B364">
            <v>0</v>
          </cell>
          <cell r="C364">
            <v>0</v>
          </cell>
          <cell r="D364">
            <v>0</v>
          </cell>
          <cell r="E364">
            <v>0</v>
          </cell>
          <cell r="F364">
            <v>0</v>
          </cell>
          <cell r="G364">
            <v>0</v>
          </cell>
          <cell r="H364">
            <v>0</v>
          </cell>
          <cell r="I364">
            <v>0</v>
          </cell>
          <cell r="J364">
            <v>0</v>
          </cell>
          <cell r="K364">
            <v>0</v>
          </cell>
          <cell r="L364" t="str">
            <v>Kurang</v>
          </cell>
          <cell r="M364" t="str">
            <v>Kurang</v>
          </cell>
          <cell r="N364" t="str">
            <v>Kurang</v>
          </cell>
          <cell r="O364" t="str">
            <v>Kurang</v>
          </cell>
          <cell r="P364" t="e">
            <v>#DIV/0!</v>
          </cell>
          <cell r="Q364" t="e">
            <v>#DIV/0!</v>
          </cell>
          <cell r="R364" t="e">
            <v>#DIV/0!</v>
          </cell>
          <cell r="S364" t="e">
            <v>#DIV/0!</v>
          </cell>
          <cell r="T364" t="e">
            <v>#DIV/0!</v>
          </cell>
          <cell r="U364" t="e">
            <v>#DIV/0!</v>
          </cell>
          <cell r="V364" t="e">
            <v>#DIV/0!</v>
          </cell>
          <cell r="W364" t="e">
            <v>#DIV/0!</v>
          </cell>
          <cell r="X364" t="e">
            <v>#DIV/0!</v>
          </cell>
          <cell r="Y364" t="e">
            <v>#DIV/0!</v>
          </cell>
          <cell r="Z364" t="e">
            <v>#DIV/0!</v>
          </cell>
          <cell r="AA364" t="e">
            <v>#DIV/0!</v>
          </cell>
          <cell r="AB364" t="e">
            <v>#DIV/0!</v>
          </cell>
          <cell r="AC364" t="e">
            <v>#DIV/0!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row>
        <row r="365">
          <cell r="A365">
            <v>358</v>
          </cell>
          <cell r="B365">
            <v>0</v>
          </cell>
          <cell r="C365">
            <v>0</v>
          </cell>
          <cell r="D365">
            <v>0</v>
          </cell>
          <cell r="E365">
            <v>0</v>
          </cell>
          <cell r="F365">
            <v>0</v>
          </cell>
          <cell r="G365">
            <v>0</v>
          </cell>
          <cell r="H365">
            <v>0</v>
          </cell>
          <cell r="I365">
            <v>0</v>
          </cell>
          <cell r="J365">
            <v>0</v>
          </cell>
          <cell r="K365">
            <v>0</v>
          </cell>
          <cell r="L365" t="str">
            <v>Kurang</v>
          </cell>
          <cell r="M365" t="str">
            <v>Kurang</v>
          </cell>
          <cell r="N365" t="str">
            <v>Kurang</v>
          </cell>
          <cell r="O365" t="str">
            <v>Kurang</v>
          </cell>
          <cell r="P365" t="e">
            <v>#DIV/0!</v>
          </cell>
          <cell r="Q365" t="e">
            <v>#DIV/0!</v>
          </cell>
          <cell r="R365" t="e">
            <v>#DIV/0!</v>
          </cell>
          <cell r="S365" t="e">
            <v>#DIV/0!</v>
          </cell>
          <cell r="T365" t="e">
            <v>#DIV/0!</v>
          </cell>
          <cell r="U365" t="e">
            <v>#DIV/0!</v>
          </cell>
          <cell r="V365" t="e">
            <v>#DIV/0!</v>
          </cell>
          <cell r="W365" t="e">
            <v>#DIV/0!</v>
          </cell>
          <cell r="X365" t="e">
            <v>#DIV/0!</v>
          </cell>
          <cell r="Y365" t="e">
            <v>#DIV/0!</v>
          </cell>
          <cell r="Z365" t="e">
            <v>#DIV/0!</v>
          </cell>
          <cell r="AA365" t="e">
            <v>#DIV/0!</v>
          </cell>
          <cell r="AB365" t="e">
            <v>#DIV/0!</v>
          </cell>
          <cell r="AC365" t="e">
            <v>#DIV/0!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row>
        <row r="366">
          <cell r="A366">
            <v>359</v>
          </cell>
          <cell r="B366">
            <v>0</v>
          </cell>
          <cell r="C366">
            <v>0</v>
          </cell>
          <cell r="D366">
            <v>0</v>
          </cell>
          <cell r="E366">
            <v>0</v>
          </cell>
          <cell r="F366">
            <v>0</v>
          </cell>
          <cell r="G366">
            <v>0</v>
          </cell>
          <cell r="H366">
            <v>0</v>
          </cell>
          <cell r="I366">
            <v>0</v>
          </cell>
          <cell r="J366">
            <v>0</v>
          </cell>
          <cell r="K366">
            <v>0</v>
          </cell>
          <cell r="L366" t="str">
            <v>Kurang</v>
          </cell>
          <cell r="M366" t="str">
            <v>Kurang</v>
          </cell>
          <cell r="N366" t="str">
            <v>Kurang</v>
          </cell>
          <cell r="O366" t="str">
            <v>Kurang</v>
          </cell>
          <cell r="P366" t="e">
            <v>#DIV/0!</v>
          </cell>
          <cell r="Q366" t="e">
            <v>#DIV/0!</v>
          </cell>
          <cell r="R366" t="e">
            <v>#DIV/0!</v>
          </cell>
          <cell r="S366" t="e">
            <v>#DIV/0!</v>
          </cell>
          <cell r="T366" t="e">
            <v>#DIV/0!</v>
          </cell>
          <cell r="U366" t="e">
            <v>#DIV/0!</v>
          </cell>
          <cell r="V366" t="e">
            <v>#DIV/0!</v>
          </cell>
          <cell r="W366" t="e">
            <v>#DIV/0!</v>
          </cell>
          <cell r="X366" t="e">
            <v>#DIV/0!</v>
          </cell>
          <cell r="Y366" t="e">
            <v>#DIV/0!</v>
          </cell>
          <cell r="Z366" t="e">
            <v>#DIV/0!</v>
          </cell>
          <cell r="AA366" t="e">
            <v>#DIV/0!</v>
          </cell>
          <cell r="AB366" t="e">
            <v>#DIV/0!</v>
          </cell>
          <cell r="AC366" t="e">
            <v>#DIV/0!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row>
        <row r="367">
          <cell r="A367">
            <v>360</v>
          </cell>
          <cell r="B367">
            <v>0</v>
          </cell>
          <cell r="C367">
            <v>0</v>
          </cell>
          <cell r="D367">
            <v>0</v>
          </cell>
          <cell r="E367">
            <v>0</v>
          </cell>
          <cell r="F367">
            <v>0</v>
          </cell>
          <cell r="G367">
            <v>0</v>
          </cell>
          <cell r="H367">
            <v>0</v>
          </cell>
          <cell r="I367">
            <v>0</v>
          </cell>
          <cell r="J367">
            <v>0</v>
          </cell>
          <cell r="K367">
            <v>0</v>
          </cell>
          <cell r="L367" t="str">
            <v>Kurang</v>
          </cell>
          <cell r="M367" t="str">
            <v>Kurang</v>
          </cell>
          <cell r="N367" t="str">
            <v>Kurang</v>
          </cell>
          <cell r="O367" t="str">
            <v>Kurang</v>
          </cell>
          <cell r="P367" t="e">
            <v>#DIV/0!</v>
          </cell>
          <cell r="Q367" t="e">
            <v>#DIV/0!</v>
          </cell>
          <cell r="R367" t="e">
            <v>#DIV/0!</v>
          </cell>
          <cell r="S367" t="e">
            <v>#DIV/0!</v>
          </cell>
          <cell r="T367" t="e">
            <v>#DIV/0!</v>
          </cell>
          <cell r="U367" t="e">
            <v>#DIV/0!</v>
          </cell>
          <cell r="V367" t="e">
            <v>#DIV/0!</v>
          </cell>
          <cell r="W367" t="e">
            <v>#DIV/0!</v>
          </cell>
          <cell r="X367" t="e">
            <v>#DIV/0!</v>
          </cell>
          <cell r="Y367" t="e">
            <v>#DIV/0!</v>
          </cell>
          <cell r="Z367" t="e">
            <v>#DIV/0!</v>
          </cell>
          <cell r="AA367" t="e">
            <v>#DIV/0!</v>
          </cell>
          <cell r="AB367" t="e">
            <v>#DIV/0!</v>
          </cell>
          <cell r="AC367" t="e">
            <v>#DIV/0!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row>
        <row r="368">
          <cell r="A368">
            <v>361</v>
          </cell>
          <cell r="B368">
            <v>0</v>
          </cell>
          <cell r="C368">
            <v>0</v>
          </cell>
          <cell r="D368">
            <v>0</v>
          </cell>
          <cell r="E368">
            <v>0</v>
          </cell>
          <cell r="F368">
            <v>0</v>
          </cell>
          <cell r="G368">
            <v>0</v>
          </cell>
          <cell r="H368">
            <v>0</v>
          </cell>
          <cell r="I368">
            <v>0</v>
          </cell>
          <cell r="J368">
            <v>0</v>
          </cell>
          <cell r="K368">
            <v>0</v>
          </cell>
          <cell r="L368" t="str">
            <v>Kurang</v>
          </cell>
          <cell r="M368" t="str">
            <v>Kurang</v>
          </cell>
          <cell r="N368" t="str">
            <v>Kurang</v>
          </cell>
          <cell r="O368" t="str">
            <v>Kurang</v>
          </cell>
          <cell r="P368" t="e">
            <v>#DIV/0!</v>
          </cell>
          <cell r="Q368" t="e">
            <v>#DIV/0!</v>
          </cell>
          <cell r="R368" t="e">
            <v>#DIV/0!</v>
          </cell>
          <cell r="S368" t="e">
            <v>#DIV/0!</v>
          </cell>
          <cell r="T368" t="e">
            <v>#DIV/0!</v>
          </cell>
          <cell r="U368" t="e">
            <v>#DIV/0!</v>
          </cell>
          <cell r="V368" t="e">
            <v>#DIV/0!</v>
          </cell>
          <cell r="W368" t="e">
            <v>#DIV/0!</v>
          </cell>
          <cell r="X368" t="e">
            <v>#DIV/0!</v>
          </cell>
          <cell r="Y368" t="e">
            <v>#DIV/0!</v>
          </cell>
          <cell r="Z368" t="e">
            <v>#DIV/0!</v>
          </cell>
          <cell r="AA368" t="e">
            <v>#DIV/0!</v>
          </cell>
          <cell r="AB368" t="e">
            <v>#DIV/0!</v>
          </cell>
          <cell r="AC368" t="e">
            <v>#DIV/0!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row>
        <row r="369">
          <cell r="A369">
            <v>362</v>
          </cell>
          <cell r="B369">
            <v>0</v>
          </cell>
          <cell r="C369">
            <v>0</v>
          </cell>
          <cell r="D369">
            <v>0</v>
          </cell>
          <cell r="E369">
            <v>0</v>
          </cell>
          <cell r="F369">
            <v>0</v>
          </cell>
          <cell r="G369">
            <v>0</v>
          </cell>
          <cell r="H369">
            <v>0</v>
          </cell>
          <cell r="I369">
            <v>0</v>
          </cell>
          <cell r="J369">
            <v>0</v>
          </cell>
          <cell r="K369">
            <v>0</v>
          </cell>
          <cell r="L369" t="str">
            <v>Kurang</v>
          </cell>
          <cell r="M369" t="str">
            <v>Kurang</v>
          </cell>
          <cell r="N369" t="str">
            <v>Kurang</v>
          </cell>
          <cell r="O369" t="str">
            <v>Kurang</v>
          </cell>
          <cell r="P369" t="e">
            <v>#DIV/0!</v>
          </cell>
          <cell r="Q369" t="e">
            <v>#DIV/0!</v>
          </cell>
          <cell r="R369" t="e">
            <v>#DIV/0!</v>
          </cell>
          <cell r="S369" t="e">
            <v>#DIV/0!</v>
          </cell>
          <cell r="T369" t="e">
            <v>#DIV/0!</v>
          </cell>
          <cell r="U369" t="e">
            <v>#DIV/0!</v>
          </cell>
          <cell r="V369" t="e">
            <v>#DIV/0!</v>
          </cell>
          <cell r="W369" t="e">
            <v>#DIV/0!</v>
          </cell>
          <cell r="X369" t="e">
            <v>#DIV/0!</v>
          </cell>
          <cell r="Y369" t="e">
            <v>#DIV/0!</v>
          </cell>
          <cell r="Z369" t="e">
            <v>#DIV/0!</v>
          </cell>
          <cell r="AA369" t="e">
            <v>#DIV/0!</v>
          </cell>
          <cell r="AB369" t="e">
            <v>#DIV/0!</v>
          </cell>
          <cell r="AC369" t="e">
            <v>#DIV/0!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row>
        <row r="370">
          <cell r="A370">
            <v>363</v>
          </cell>
          <cell r="B370">
            <v>0</v>
          </cell>
          <cell r="C370">
            <v>0</v>
          </cell>
          <cell r="D370">
            <v>0</v>
          </cell>
          <cell r="E370">
            <v>0</v>
          </cell>
          <cell r="F370">
            <v>0</v>
          </cell>
          <cell r="G370">
            <v>0</v>
          </cell>
          <cell r="H370">
            <v>0</v>
          </cell>
          <cell r="I370">
            <v>0</v>
          </cell>
          <cell r="J370">
            <v>0</v>
          </cell>
          <cell r="K370">
            <v>0</v>
          </cell>
          <cell r="L370" t="str">
            <v>Kurang</v>
          </cell>
          <cell r="M370" t="str">
            <v>Kurang</v>
          </cell>
          <cell r="N370" t="str">
            <v>Kurang</v>
          </cell>
          <cell r="O370" t="str">
            <v>Kurang</v>
          </cell>
          <cell r="P370" t="e">
            <v>#DIV/0!</v>
          </cell>
          <cell r="Q370" t="e">
            <v>#DIV/0!</v>
          </cell>
          <cell r="R370" t="e">
            <v>#DIV/0!</v>
          </cell>
          <cell r="S370" t="e">
            <v>#DIV/0!</v>
          </cell>
          <cell r="T370" t="e">
            <v>#DIV/0!</v>
          </cell>
          <cell r="U370" t="e">
            <v>#DIV/0!</v>
          </cell>
          <cell r="V370" t="e">
            <v>#DIV/0!</v>
          </cell>
          <cell r="W370" t="e">
            <v>#DIV/0!</v>
          </cell>
          <cell r="X370" t="e">
            <v>#DIV/0!</v>
          </cell>
          <cell r="Y370" t="e">
            <v>#DIV/0!</v>
          </cell>
          <cell r="Z370" t="e">
            <v>#DIV/0!</v>
          </cell>
          <cell r="AA370" t="e">
            <v>#DIV/0!</v>
          </cell>
          <cell r="AB370" t="e">
            <v>#DIV/0!</v>
          </cell>
          <cell r="AC370" t="e">
            <v>#DIV/0!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row>
        <row r="371">
          <cell r="A371">
            <v>364</v>
          </cell>
          <cell r="B371">
            <v>0</v>
          </cell>
          <cell r="C371">
            <v>0</v>
          </cell>
          <cell r="D371">
            <v>0</v>
          </cell>
          <cell r="E371">
            <v>0</v>
          </cell>
          <cell r="F371">
            <v>0</v>
          </cell>
          <cell r="G371">
            <v>0</v>
          </cell>
          <cell r="H371">
            <v>0</v>
          </cell>
          <cell r="I371">
            <v>0</v>
          </cell>
          <cell r="J371">
            <v>0</v>
          </cell>
          <cell r="K371">
            <v>0</v>
          </cell>
          <cell r="L371" t="str">
            <v>Kurang</v>
          </cell>
          <cell r="M371" t="str">
            <v>Kurang</v>
          </cell>
          <cell r="N371" t="str">
            <v>Kurang</v>
          </cell>
          <cell r="O371" t="str">
            <v>Kurang</v>
          </cell>
          <cell r="P371" t="e">
            <v>#DIV/0!</v>
          </cell>
          <cell r="Q371" t="e">
            <v>#DIV/0!</v>
          </cell>
          <cell r="R371" t="e">
            <v>#DIV/0!</v>
          </cell>
          <cell r="S371" t="e">
            <v>#DIV/0!</v>
          </cell>
          <cell r="T371" t="e">
            <v>#DIV/0!</v>
          </cell>
          <cell r="U371" t="e">
            <v>#DIV/0!</v>
          </cell>
          <cell r="V371" t="e">
            <v>#DIV/0!</v>
          </cell>
          <cell r="W371" t="e">
            <v>#DIV/0!</v>
          </cell>
          <cell r="X371" t="e">
            <v>#DIV/0!</v>
          </cell>
          <cell r="Y371" t="e">
            <v>#DIV/0!</v>
          </cell>
          <cell r="Z371" t="e">
            <v>#DIV/0!</v>
          </cell>
          <cell r="AA371" t="e">
            <v>#DIV/0!</v>
          </cell>
          <cell r="AB371" t="e">
            <v>#DIV/0!</v>
          </cell>
          <cell r="AC371" t="e">
            <v>#DIV/0!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row>
        <row r="372">
          <cell r="A372">
            <v>365</v>
          </cell>
          <cell r="B372">
            <v>0</v>
          </cell>
          <cell r="C372">
            <v>0</v>
          </cell>
          <cell r="D372">
            <v>0</v>
          </cell>
          <cell r="E372">
            <v>0</v>
          </cell>
          <cell r="F372">
            <v>0</v>
          </cell>
          <cell r="G372">
            <v>0</v>
          </cell>
          <cell r="H372">
            <v>0</v>
          </cell>
          <cell r="I372">
            <v>0</v>
          </cell>
          <cell r="J372">
            <v>0</v>
          </cell>
          <cell r="K372">
            <v>0</v>
          </cell>
          <cell r="L372" t="str">
            <v>Kurang</v>
          </cell>
          <cell r="M372" t="str">
            <v>Kurang</v>
          </cell>
          <cell r="N372" t="str">
            <v>Kurang</v>
          </cell>
          <cell r="O372" t="str">
            <v>Kurang</v>
          </cell>
          <cell r="P372" t="e">
            <v>#DIV/0!</v>
          </cell>
          <cell r="Q372" t="e">
            <v>#DIV/0!</v>
          </cell>
          <cell r="R372" t="e">
            <v>#DIV/0!</v>
          </cell>
          <cell r="S372" t="e">
            <v>#DIV/0!</v>
          </cell>
          <cell r="T372" t="e">
            <v>#DIV/0!</v>
          </cell>
          <cell r="U372" t="e">
            <v>#DIV/0!</v>
          </cell>
          <cell r="V372" t="e">
            <v>#DIV/0!</v>
          </cell>
          <cell r="W372" t="e">
            <v>#DIV/0!</v>
          </cell>
          <cell r="X372" t="e">
            <v>#DIV/0!</v>
          </cell>
          <cell r="Y372" t="e">
            <v>#DIV/0!</v>
          </cell>
          <cell r="Z372" t="e">
            <v>#DIV/0!</v>
          </cell>
          <cell r="AA372" t="e">
            <v>#DIV/0!</v>
          </cell>
          <cell r="AB372" t="e">
            <v>#DIV/0!</v>
          </cell>
          <cell r="AC372" t="e">
            <v>#DIV/0!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row>
        <row r="373">
          <cell r="A373">
            <v>366</v>
          </cell>
          <cell r="B373">
            <v>0</v>
          </cell>
          <cell r="C373">
            <v>0</v>
          </cell>
          <cell r="D373">
            <v>0</v>
          </cell>
          <cell r="E373">
            <v>0</v>
          </cell>
          <cell r="F373">
            <v>0</v>
          </cell>
          <cell r="G373">
            <v>0</v>
          </cell>
          <cell r="H373">
            <v>0</v>
          </cell>
          <cell r="I373">
            <v>0</v>
          </cell>
          <cell r="J373">
            <v>0</v>
          </cell>
          <cell r="K373">
            <v>0</v>
          </cell>
          <cell r="L373" t="str">
            <v>Kurang</v>
          </cell>
          <cell r="M373" t="str">
            <v>Kurang</v>
          </cell>
          <cell r="N373" t="str">
            <v>Kurang</v>
          </cell>
          <cell r="O373" t="str">
            <v>Kurang</v>
          </cell>
          <cell r="P373" t="e">
            <v>#DIV/0!</v>
          </cell>
          <cell r="Q373" t="e">
            <v>#DIV/0!</v>
          </cell>
          <cell r="R373" t="e">
            <v>#DIV/0!</v>
          </cell>
          <cell r="S373" t="e">
            <v>#DIV/0!</v>
          </cell>
          <cell r="T373" t="e">
            <v>#DIV/0!</v>
          </cell>
          <cell r="U373" t="e">
            <v>#DIV/0!</v>
          </cell>
          <cell r="V373" t="e">
            <v>#DIV/0!</v>
          </cell>
          <cell r="W373" t="e">
            <v>#DIV/0!</v>
          </cell>
          <cell r="X373" t="e">
            <v>#DIV/0!</v>
          </cell>
          <cell r="Y373" t="e">
            <v>#DIV/0!</v>
          </cell>
          <cell r="Z373" t="e">
            <v>#DIV/0!</v>
          </cell>
          <cell r="AA373" t="e">
            <v>#DIV/0!</v>
          </cell>
          <cell r="AB373" t="e">
            <v>#DIV/0!</v>
          </cell>
          <cell r="AC373" t="e">
            <v>#DIV/0!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row>
        <row r="374">
          <cell r="A374">
            <v>367</v>
          </cell>
          <cell r="B374">
            <v>0</v>
          </cell>
          <cell r="C374">
            <v>0</v>
          </cell>
          <cell r="D374">
            <v>0</v>
          </cell>
          <cell r="E374">
            <v>0</v>
          </cell>
          <cell r="F374">
            <v>0</v>
          </cell>
          <cell r="G374">
            <v>0</v>
          </cell>
          <cell r="H374">
            <v>0</v>
          </cell>
          <cell r="I374">
            <v>0</v>
          </cell>
          <cell r="J374">
            <v>0</v>
          </cell>
          <cell r="K374">
            <v>0</v>
          </cell>
          <cell r="L374" t="str">
            <v>Kurang</v>
          </cell>
          <cell r="M374" t="str">
            <v>Kurang</v>
          </cell>
          <cell r="N374" t="str">
            <v>Kurang</v>
          </cell>
          <cell r="O374" t="str">
            <v>Kurang</v>
          </cell>
          <cell r="P374" t="e">
            <v>#DIV/0!</v>
          </cell>
          <cell r="Q374" t="e">
            <v>#DIV/0!</v>
          </cell>
          <cell r="R374" t="e">
            <v>#DIV/0!</v>
          </cell>
          <cell r="S374" t="e">
            <v>#DIV/0!</v>
          </cell>
          <cell r="T374" t="e">
            <v>#DIV/0!</v>
          </cell>
          <cell r="U374" t="e">
            <v>#DIV/0!</v>
          </cell>
          <cell r="V374" t="e">
            <v>#DIV/0!</v>
          </cell>
          <cell r="W374" t="e">
            <v>#DIV/0!</v>
          </cell>
          <cell r="X374" t="e">
            <v>#DIV/0!</v>
          </cell>
          <cell r="Y374" t="e">
            <v>#DIV/0!</v>
          </cell>
          <cell r="Z374" t="e">
            <v>#DIV/0!</v>
          </cell>
          <cell r="AA374" t="e">
            <v>#DIV/0!</v>
          </cell>
          <cell r="AB374" t="e">
            <v>#DIV/0!</v>
          </cell>
          <cell r="AC374" t="e">
            <v>#DIV/0!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row>
        <row r="375">
          <cell r="A375">
            <v>368</v>
          </cell>
          <cell r="B375">
            <v>0</v>
          </cell>
          <cell r="C375">
            <v>0</v>
          </cell>
          <cell r="D375">
            <v>0</v>
          </cell>
          <cell r="E375">
            <v>0</v>
          </cell>
          <cell r="F375">
            <v>0</v>
          </cell>
          <cell r="G375">
            <v>0</v>
          </cell>
          <cell r="H375">
            <v>0</v>
          </cell>
          <cell r="I375">
            <v>0</v>
          </cell>
          <cell r="J375">
            <v>0</v>
          </cell>
          <cell r="K375">
            <v>0</v>
          </cell>
          <cell r="L375" t="str">
            <v>Kurang</v>
          </cell>
          <cell r="M375" t="str">
            <v>Kurang</v>
          </cell>
          <cell r="N375" t="str">
            <v>Kurang</v>
          </cell>
          <cell r="O375" t="str">
            <v>Kurang</v>
          </cell>
          <cell r="P375" t="e">
            <v>#DIV/0!</v>
          </cell>
          <cell r="Q375" t="e">
            <v>#DIV/0!</v>
          </cell>
          <cell r="R375" t="e">
            <v>#DIV/0!</v>
          </cell>
          <cell r="S375" t="e">
            <v>#DIV/0!</v>
          </cell>
          <cell r="T375" t="e">
            <v>#DIV/0!</v>
          </cell>
          <cell r="U375" t="e">
            <v>#DIV/0!</v>
          </cell>
          <cell r="V375" t="e">
            <v>#DIV/0!</v>
          </cell>
          <cell r="W375" t="e">
            <v>#DIV/0!</v>
          </cell>
          <cell r="X375" t="e">
            <v>#DIV/0!</v>
          </cell>
          <cell r="Y375" t="e">
            <v>#DIV/0!</v>
          </cell>
          <cell r="Z375" t="e">
            <v>#DIV/0!</v>
          </cell>
          <cell r="AA375" t="e">
            <v>#DIV/0!</v>
          </cell>
          <cell r="AB375" t="e">
            <v>#DIV/0!</v>
          </cell>
          <cell r="AC375" t="e">
            <v>#DIV/0!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row>
        <row r="376">
          <cell r="A376">
            <v>369</v>
          </cell>
          <cell r="B376">
            <v>0</v>
          </cell>
          <cell r="C376">
            <v>0</v>
          </cell>
          <cell r="D376">
            <v>0</v>
          </cell>
          <cell r="E376">
            <v>0</v>
          </cell>
          <cell r="F376">
            <v>0</v>
          </cell>
          <cell r="G376">
            <v>0</v>
          </cell>
          <cell r="H376">
            <v>0</v>
          </cell>
          <cell r="I376">
            <v>0</v>
          </cell>
          <cell r="J376">
            <v>0</v>
          </cell>
          <cell r="K376">
            <v>0</v>
          </cell>
          <cell r="L376" t="str">
            <v>Kurang</v>
          </cell>
          <cell r="M376" t="str">
            <v>Kurang</v>
          </cell>
          <cell r="N376" t="str">
            <v>Kurang</v>
          </cell>
          <cell r="O376" t="str">
            <v>Kurang</v>
          </cell>
          <cell r="P376" t="e">
            <v>#DIV/0!</v>
          </cell>
          <cell r="Q376" t="e">
            <v>#DIV/0!</v>
          </cell>
          <cell r="R376" t="e">
            <v>#DIV/0!</v>
          </cell>
          <cell r="S376" t="e">
            <v>#DIV/0!</v>
          </cell>
          <cell r="T376" t="e">
            <v>#DIV/0!</v>
          </cell>
          <cell r="U376" t="e">
            <v>#DIV/0!</v>
          </cell>
          <cell r="V376" t="e">
            <v>#DIV/0!</v>
          </cell>
          <cell r="W376" t="e">
            <v>#DIV/0!</v>
          </cell>
          <cell r="X376" t="e">
            <v>#DIV/0!</v>
          </cell>
          <cell r="Y376" t="e">
            <v>#DIV/0!</v>
          </cell>
          <cell r="Z376" t="e">
            <v>#DIV/0!</v>
          </cell>
          <cell r="AA376" t="e">
            <v>#DIV/0!</v>
          </cell>
          <cell r="AB376" t="e">
            <v>#DIV/0!</v>
          </cell>
          <cell r="AC376" t="e">
            <v>#DIV/0!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row>
        <row r="377">
          <cell r="A377">
            <v>370</v>
          </cell>
          <cell r="B377">
            <v>0</v>
          </cell>
          <cell r="C377">
            <v>0</v>
          </cell>
          <cell r="D377">
            <v>0</v>
          </cell>
          <cell r="E377">
            <v>0</v>
          </cell>
          <cell r="F377">
            <v>0</v>
          </cell>
          <cell r="G377">
            <v>0</v>
          </cell>
          <cell r="H377">
            <v>0</v>
          </cell>
          <cell r="I377">
            <v>0</v>
          </cell>
          <cell r="J377">
            <v>0</v>
          </cell>
          <cell r="K377">
            <v>0</v>
          </cell>
          <cell r="L377" t="str">
            <v>Kurang</v>
          </cell>
          <cell r="M377" t="str">
            <v>Kurang</v>
          </cell>
          <cell r="N377" t="str">
            <v>Kurang</v>
          </cell>
          <cell r="O377" t="str">
            <v>Kurang</v>
          </cell>
          <cell r="P377" t="e">
            <v>#DIV/0!</v>
          </cell>
          <cell r="Q377" t="e">
            <v>#DIV/0!</v>
          </cell>
          <cell r="R377" t="e">
            <v>#DIV/0!</v>
          </cell>
          <cell r="S377" t="e">
            <v>#DIV/0!</v>
          </cell>
          <cell r="T377" t="e">
            <v>#DIV/0!</v>
          </cell>
          <cell r="U377" t="e">
            <v>#DIV/0!</v>
          </cell>
          <cell r="V377" t="e">
            <v>#DIV/0!</v>
          </cell>
          <cell r="W377" t="e">
            <v>#DIV/0!</v>
          </cell>
          <cell r="X377" t="e">
            <v>#DIV/0!</v>
          </cell>
          <cell r="Y377" t="e">
            <v>#DIV/0!</v>
          </cell>
          <cell r="Z377" t="e">
            <v>#DIV/0!</v>
          </cell>
          <cell r="AA377" t="e">
            <v>#DIV/0!</v>
          </cell>
          <cell r="AB377" t="e">
            <v>#DIV/0!</v>
          </cell>
          <cell r="AC377" t="e">
            <v>#DIV/0!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row>
        <row r="378">
          <cell r="A378">
            <v>371</v>
          </cell>
          <cell r="B378">
            <v>0</v>
          </cell>
          <cell r="C378">
            <v>0</v>
          </cell>
          <cell r="D378">
            <v>0</v>
          </cell>
          <cell r="E378">
            <v>0</v>
          </cell>
          <cell r="F378">
            <v>0</v>
          </cell>
          <cell r="G378">
            <v>0</v>
          </cell>
          <cell r="H378">
            <v>0</v>
          </cell>
          <cell r="I378">
            <v>0</v>
          </cell>
          <cell r="J378">
            <v>0</v>
          </cell>
          <cell r="K378">
            <v>0</v>
          </cell>
          <cell r="L378" t="str">
            <v>Kurang</v>
          </cell>
          <cell r="M378" t="str">
            <v>Kurang</v>
          </cell>
          <cell r="N378" t="str">
            <v>Kurang</v>
          </cell>
          <cell r="O378" t="str">
            <v>Kurang</v>
          </cell>
          <cell r="P378" t="e">
            <v>#DIV/0!</v>
          </cell>
          <cell r="Q378" t="e">
            <v>#DIV/0!</v>
          </cell>
          <cell r="R378" t="e">
            <v>#DIV/0!</v>
          </cell>
          <cell r="S378" t="e">
            <v>#DIV/0!</v>
          </cell>
          <cell r="T378" t="e">
            <v>#DIV/0!</v>
          </cell>
          <cell r="U378" t="e">
            <v>#DIV/0!</v>
          </cell>
          <cell r="V378" t="e">
            <v>#DIV/0!</v>
          </cell>
          <cell r="W378" t="e">
            <v>#DIV/0!</v>
          </cell>
          <cell r="X378" t="e">
            <v>#DIV/0!</v>
          </cell>
          <cell r="Y378" t="e">
            <v>#DIV/0!</v>
          </cell>
          <cell r="Z378" t="e">
            <v>#DIV/0!</v>
          </cell>
          <cell r="AA378" t="e">
            <v>#DIV/0!</v>
          </cell>
          <cell r="AB378" t="e">
            <v>#DIV/0!</v>
          </cell>
          <cell r="AC378" t="e">
            <v>#DIV/0!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row>
        <row r="379">
          <cell r="A379">
            <v>372</v>
          </cell>
          <cell r="B379">
            <v>0</v>
          </cell>
          <cell r="C379">
            <v>0</v>
          </cell>
          <cell r="D379">
            <v>0</v>
          </cell>
          <cell r="E379">
            <v>0</v>
          </cell>
          <cell r="F379">
            <v>0</v>
          </cell>
          <cell r="G379">
            <v>0</v>
          </cell>
          <cell r="H379">
            <v>0</v>
          </cell>
          <cell r="I379">
            <v>0</v>
          </cell>
          <cell r="J379">
            <v>0</v>
          </cell>
          <cell r="K379">
            <v>0</v>
          </cell>
          <cell r="L379" t="str">
            <v>Kurang</v>
          </cell>
          <cell r="M379" t="str">
            <v>Kurang</v>
          </cell>
          <cell r="N379" t="str">
            <v>Kurang</v>
          </cell>
          <cell r="O379" t="str">
            <v>Kurang</v>
          </cell>
          <cell r="P379" t="e">
            <v>#DIV/0!</v>
          </cell>
          <cell r="Q379" t="e">
            <v>#DIV/0!</v>
          </cell>
          <cell r="R379" t="e">
            <v>#DIV/0!</v>
          </cell>
          <cell r="S379" t="e">
            <v>#DIV/0!</v>
          </cell>
          <cell r="T379" t="e">
            <v>#DIV/0!</v>
          </cell>
          <cell r="U379" t="e">
            <v>#DIV/0!</v>
          </cell>
          <cell r="V379" t="e">
            <v>#DIV/0!</v>
          </cell>
          <cell r="W379" t="e">
            <v>#DIV/0!</v>
          </cell>
          <cell r="X379" t="e">
            <v>#DIV/0!</v>
          </cell>
          <cell r="Y379" t="e">
            <v>#DIV/0!</v>
          </cell>
          <cell r="Z379" t="e">
            <v>#DIV/0!</v>
          </cell>
          <cell r="AA379" t="e">
            <v>#DIV/0!</v>
          </cell>
          <cell r="AB379" t="e">
            <v>#DIV/0!</v>
          </cell>
          <cell r="AC379" t="e">
            <v>#DIV/0!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row>
        <row r="380">
          <cell r="A380">
            <v>373</v>
          </cell>
          <cell r="B380">
            <v>0</v>
          </cell>
          <cell r="C380">
            <v>0</v>
          </cell>
          <cell r="D380">
            <v>0</v>
          </cell>
          <cell r="E380">
            <v>0</v>
          </cell>
          <cell r="F380">
            <v>0</v>
          </cell>
          <cell r="G380">
            <v>0</v>
          </cell>
          <cell r="H380">
            <v>0</v>
          </cell>
          <cell r="I380">
            <v>0</v>
          </cell>
          <cell r="J380">
            <v>0</v>
          </cell>
          <cell r="K380">
            <v>0</v>
          </cell>
          <cell r="L380" t="str">
            <v>Kurang</v>
          </cell>
          <cell r="M380" t="str">
            <v>Kurang</v>
          </cell>
          <cell r="N380" t="str">
            <v>Kurang</v>
          </cell>
          <cell r="O380" t="str">
            <v>Kurang</v>
          </cell>
          <cell r="P380" t="e">
            <v>#DIV/0!</v>
          </cell>
          <cell r="Q380" t="e">
            <v>#DIV/0!</v>
          </cell>
          <cell r="R380" t="e">
            <v>#DIV/0!</v>
          </cell>
          <cell r="S380" t="e">
            <v>#DIV/0!</v>
          </cell>
          <cell r="T380" t="e">
            <v>#DIV/0!</v>
          </cell>
          <cell r="U380" t="e">
            <v>#DIV/0!</v>
          </cell>
          <cell r="V380" t="e">
            <v>#DIV/0!</v>
          </cell>
          <cell r="W380" t="e">
            <v>#DIV/0!</v>
          </cell>
          <cell r="X380" t="e">
            <v>#DIV/0!</v>
          </cell>
          <cell r="Y380" t="e">
            <v>#DIV/0!</v>
          </cell>
          <cell r="Z380" t="e">
            <v>#DIV/0!</v>
          </cell>
          <cell r="AA380" t="e">
            <v>#DIV/0!</v>
          </cell>
          <cell r="AB380" t="e">
            <v>#DIV/0!</v>
          </cell>
          <cell r="AC380" t="e">
            <v>#DIV/0!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row>
        <row r="381">
          <cell r="A381">
            <v>374</v>
          </cell>
          <cell r="B381">
            <v>0</v>
          </cell>
          <cell r="C381">
            <v>0</v>
          </cell>
          <cell r="D381">
            <v>0</v>
          </cell>
          <cell r="E381">
            <v>0</v>
          </cell>
          <cell r="F381">
            <v>0</v>
          </cell>
          <cell r="G381">
            <v>0</v>
          </cell>
          <cell r="H381">
            <v>0</v>
          </cell>
          <cell r="I381">
            <v>0</v>
          </cell>
          <cell r="J381">
            <v>0</v>
          </cell>
          <cell r="K381">
            <v>0</v>
          </cell>
          <cell r="L381" t="str">
            <v>Kurang</v>
          </cell>
          <cell r="M381" t="str">
            <v>Kurang</v>
          </cell>
          <cell r="N381" t="str">
            <v>Kurang</v>
          </cell>
          <cell r="O381" t="str">
            <v>Kurang</v>
          </cell>
          <cell r="P381" t="e">
            <v>#DIV/0!</v>
          </cell>
          <cell r="Q381" t="e">
            <v>#DIV/0!</v>
          </cell>
          <cell r="R381" t="e">
            <v>#DIV/0!</v>
          </cell>
          <cell r="S381" t="e">
            <v>#DIV/0!</v>
          </cell>
          <cell r="T381" t="e">
            <v>#DIV/0!</v>
          </cell>
          <cell r="U381" t="e">
            <v>#DIV/0!</v>
          </cell>
          <cell r="V381" t="e">
            <v>#DIV/0!</v>
          </cell>
          <cell r="W381" t="e">
            <v>#DIV/0!</v>
          </cell>
          <cell r="X381" t="e">
            <v>#DIV/0!</v>
          </cell>
          <cell r="Y381" t="e">
            <v>#DIV/0!</v>
          </cell>
          <cell r="Z381" t="e">
            <v>#DIV/0!</v>
          </cell>
          <cell r="AA381" t="e">
            <v>#DIV/0!</v>
          </cell>
          <cell r="AB381" t="e">
            <v>#DIV/0!</v>
          </cell>
          <cell r="AC381" t="e">
            <v>#DIV/0!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row>
        <row r="382">
          <cell r="A382">
            <v>375</v>
          </cell>
          <cell r="B382">
            <v>0</v>
          </cell>
          <cell r="C382">
            <v>0</v>
          </cell>
          <cell r="D382">
            <v>0</v>
          </cell>
          <cell r="E382">
            <v>0</v>
          </cell>
          <cell r="F382">
            <v>0</v>
          </cell>
          <cell r="G382">
            <v>0</v>
          </cell>
          <cell r="H382">
            <v>0</v>
          </cell>
          <cell r="I382">
            <v>0</v>
          </cell>
          <cell r="J382">
            <v>0</v>
          </cell>
          <cell r="K382">
            <v>0</v>
          </cell>
          <cell r="L382" t="str">
            <v>Kurang</v>
          </cell>
          <cell r="M382" t="str">
            <v>Kurang</v>
          </cell>
          <cell r="N382" t="str">
            <v>Kurang</v>
          </cell>
          <cell r="O382" t="str">
            <v>Kurang</v>
          </cell>
          <cell r="P382" t="e">
            <v>#DIV/0!</v>
          </cell>
          <cell r="Q382" t="e">
            <v>#DIV/0!</v>
          </cell>
          <cell r="R382" t="e">
            <v>#DIV/0!</v>
          </cell>
          <cell r="S382" t="e">
            <v>#DIV/0!</v>
          </cell>
          <cell r="T382" t="e">
            <v>#DIV/0!</v>
          </cell>
          <cell r="U382" t="e">
            <v>#DIV/0!</v>
          </cell>
          <cell r="V382" t="e">
            <v>#DIV/0!</v>
          </cell>
          <cell r="W382" t="e">
            <v>#DIV/0!</v>
          </cell>
          <cell r="X382" t="e">
            <v>#DIV/0!</v>
          </cell>
          <cell r="Y382" t="e">
            <v>#DIV/0!</v>
          </cell>
          <cell r="Z382" t="e">
            <v>#DIV/0!</v>
          </cell>
          <cell r="AA382" t="e">
            <v>#DIV/0!</v>
          </cell>
          <cell r="AB382" t="e">
            <v>#DIV/0!</v>
          </cell>
          <cell r="AC382" t="e">
            <v>#DIV/0!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row>
        <row r="383">
          <cell r="A383">
            <v>376</v>
          </cell>
          <cell r="B383">
            <v>0</v>
          </cell>
          <cell r="C383">
            <v>0</v>
          </cell>
          <cell r="D383">
            <v>0</v>
          </cell>
          <cell r="E383">
            <v>0</v>
          </cell>
          <cell r="F383">
            <v>0</v>
          </cell>
          <cell r="G383">
            <v>0</v>
          </cell>
          <cell r="H383">
            <v>0</v>
          </cell>
          <cell r="I383">
            <v>0</v>
          </cell>
          <cell r="J383">
            <v>0</v>
          </cell>
          <cell r="K383">
            <v>0</v>
          </cell>
          <cell r="L383" t="str">
            <v>Kurang</v>
          </cell>
          <cell r="M383" t="str">
            <v>Kurang</v>
          </cell>
          <cell r="N383" t="str">
            <v>Kurang</v>
          </cell>
          <cell r="O383" t="str">
            <v>Kurang</v>
          </cell>
          <cell r="P383" t="e">
            <v>#DIV/0!</v>
          </cell>
          <cell r="Q383" t="e">
            <v>#DIV/0!</v>
          </cell>
          <cell r="R383" t="e">
            <v>#DIV/0!</v>
          </cell>
          <cell r="S383" t="e">
            <v>#DIV/0!</v>
          </cell>
          <cell r="T383" t="e">
            <v>#DIV/0!</v>
          </cell>
          <cell r="U383" t="e">
            <v>#DIV/0!</v>
          </cell>
          <cell r="V383" t="e">
            <v>#DIV/0!</v>
          </cell>
          <cell r="W383" t="e">
            <v>#DIV/0!</v>
          </cell>
          <cell r="X383" t="e">
            <v>#DIV/0!</v>
          </cell>
          <cell r="Y383" t="e">
            <v>#DIV/0!</v>
          </cell>
          <cell r="Z383" t="e">
            <v>#DIV/0!</v>
          </cell>
          <cell r="AA383" t="e">
            <v>#DIV/0!</v>
          </cell>
          <cell r="AB383" t="e">
            <v>#DIV/0!</v>
          </cell>
          <cell r="AC383" t="e">
            <v>#DIV/0!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row>
        <row r="384">
          <cell r="A384">
            <v>377</v>
          </cell>
          <cell r="B384">
            <v>0</v>
          </cell>
          <cell r="C384">
            <v>0</v>
          </cell>
          <cell r="D384">
            <v>0</v>
          </cell>
          <cell r="E384">
            <v>0</v>
          </cell>
          <cell r="F384">
            <v>0</v>
          </cell>
          <cell r="G384">
            <v>0</v>
          </cell>
          <cell r="H384">
            <v>0</v>
          </cell>
          <cell r="I384">
            <v>0</v>
          </cell>
          <cell r="J384">
            <v>0</v>
          </cell>
          <cell r="K384">
            <v>0</v>
          </cell>
          <cell r="L384" t="str">
            <v>Kurang</v>
          </cell>
          <cell r="M384" t="str">
            <v>Kurang</v>
          </cell>
          <cell r="N384" t="str">
            <v>Kurang</v>
          </cell>
          <cell r="O384" t="str">
            <v>Kurang</v>
          </cell>
          <cell r="P384" t="e">
            <v>#DIV/0!</v>
          </cell>
          <cell r="Q384" t="e">
            <v>#DIV/0!</v>
          </cell>
          <cell r="R384" t="e">
            <v>#DIV/0!</v>
          </cell>
          <cell r="S384" t="e">
            <v>#DIV/0!</v>
          </cell>
          <cell r="T384" t="e">
            <v>#DIV/0!</v>
          </cell>
          <cell r="U384" t="e">
            <v>#DIV/0!</v>
          </cell>
          <cell r="V384" t="e">
            <v>#DIV/0!</v>
          </cell>
          <cell r="W384" t="e">
            <v>#DIV/0!</v>
          </cell>
          <cell r="X384" t="e">
            <v>#DIV/0!</v>
          </cell>
          <cell r="Y384" t="e">
            <v>#DIV/0!</v>
          </cell>
          <cell r="Z384" t="e">
            <v>#DIV/0!</v>
          </cell>
          <cell r="AA384" t="e">
            <v>#DIV/0!</v>
          </cell>
          <cell r="AB384" t="e">
            <v>#DIV/0!</v>
          </cell>
          <cell r="AC384" t="e">
            <v>#DIV/0!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row>
        <row r="385">
          <cell r="A385">
            <v>378</v>
          </cell>
          <cell r="B385">
            <v>0</v>
          </cell>
          <cell r="C385">
            <v>0</v>
          </cell>
          <cell r="D385">
            <v>0</v>
          </cell>
          <cell r="E385">
            <v>0</v>
          </cell>
          <cell r="F385">
            <v>0</v>
          </cell>
          <cell r="G385">
            <v>0</v>
          </cell>
          <cell r="H385">
            <v>0</v>
          </cell>
          <cell r="I385">
            <v>0</v>
          </cell>
          <cell r="J385">
            <v>0</v>
          </cell>
          <cell r="K385">
            <v>0</v>
          </cell>
          <cell r="L385" t="str">
            <v>Kurang</v>
          </cell>
          <cell r="M385" t="str">
            <v>Kurang</v>
          </cell>
          <cell r="N385" t="str">
            <v>Kurang</v>
          </cell>
          <cell r="O385" t="str">
            <v>Kurang</v>
          </cell>
          <cell r="P385" t="e">
            <v>#DIV/0!</v>
          </cell>
          <cell r="Q385" t="e">
            <v>#DIV/0!</v>
          </cell>
          <cell r="R385" t="e">
            <v>#DIV/0!</v>
          </cell>
          <cell r="S385" t="e">
            <v>#DIV/0!</v>
          </cell>
          <cell r="T385" t="e">
            <v>#DIV/0!</v>
          </cell>
          <cell r="U385" t="e">
            <v>#DIV/0!</v>
          </cell>
          <cell r="V385" t="e">
            <v>#DIV/0!</v>
          </cell>
          <cell r="W385" t="e">
            <v>#DIV/0!</v>
          </cell>
          <cell r="X385" t="e">
            <v>#DIV/0!</v>
          </cell>
          <cell r="Y385" t="e">
            <v>#DIV/0!</v>
          </cell>
          <cell r="Z385" t="e">
            <v>#DIV/0!</v>
          </cell>
          <cell r="AA385" t="e">
            <v>#DIV/0!</v>
          </cell>
          <cell r="AB385" t="e">
            <v>#DIV/0!</v>
          </cell>
          <cell r="AC385" t="e">
            <v>#DIV/0!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row>
        <row r="386">
          <cell r="A386">
            <v>379</v>
          </cell>
          <cell r="B386">
            <v>0</v>
          </cell>
          <cell r="C386">
            <v>0</v>
          </cell>
          <cell r="D386">
            <v>0</v>
          </cell>
          <cell r="E386">
            <v>0</v>
          </cell>
          <cell r="F386">
            <v>0</v>
          </cell>
          <cell r="G386">
            <v>0</v>
          </cell>
          <cell r="H386">
            <v>0</v>
          </cell>
          <cell r="I386">
            <v>0</v>
          </cell>
          <cell r="J386">
            <v>0</v>
          </cell>
          <cell r="K386">
            <v>0</v>
          </cell>
          <cell r="L386" t="str">
            <v>Kurang</v>
          </cell>
          <cell r="M386" t="str">
            <v>Kurang</v>
          </cell>
          <cell r="N386" t="str">
            <v>Kurang</v>
          </cell>
          <cell r="O386" t="str">
            <v>Kurang</v>
          </cell>
          <cell r="P386" t="e">
            <v>#DIV/0!</v>
          </cell>
          <cell r="Q386" t="e">
            <v>#DIV/0!</v>
          </cell>
          <cell r="R386" t="e">
            <v>#DIV/0!</v>
          </cell>
          <cell r="S386" t="e">
            <v>#DIV/0!</v>
          </cell>
          <cell r="T386" t="e">
            <v>#DIV/0!</v>
          </cell>
          <cell r="U386" t="e">
            <v>#DIV/0!</v>
          </cell>
          <cell r="V386" t="e">
            <v>#DIV/0!</v>
          </cell>
          <cell r="W386" t="e">
            <v>#DIV/0!</v>
          </cell>
          <cell r="X386" t="e">
            <v>#DIV/0!</v>
          </cell>
          <cell r="Y386" t="e">
            <v>#DIV/0!</v>
          </cell>
          <cell r="Z386" t="e">
            <v>#DIV/0!</v>
          </cell>
          <cell r="AA386" t="e">
            <v>#DIV/0!</v>
          </cell>
          <cell r="AB386" t="e">
            <v>#DIV/0!</v>
          </cell>
          <cell r="AC386" t="e">
            <v>#DIV/0!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row>
        <row r="387">
          <cell r="A387">
            <v>380</v>
          </cell>
          <cell r="B387">
            <v>0</v>
          </cell>
          <cell r="C387">
            <v>0</v>
          </cell>
          <cell r="D387">
            <v>0</v>
          </cell>
          <cell r="E387">
            <v>0</v>
          </cell>
          <cell r="F387">
            <v>0</v>
          </cell>
          <cell r="G387">
            <v>0</v>
          </cell>
          <cell r="H387">
            <v>0</v>
          </cell>
          <cell r="I387">
            <v>0</v>
          </cell>
          <cell r="J387">
            <v>0</v>
          </cell>
          <cell r="K387">
            <v>0</v>
          </cell>
          <cell r="L387" t="str">
            <v>Kurang</v>
          </cell>
          <cell r="M387" t="str">
            <v>Kurang</v>
          </cell>
          <cell r="N387" t="str">
            <v>Kurang</v>
          </cell>
          <cell r="O387" t="str">
            <v>Kurang</v>
          </cell>
          <cell r="P387" t="e">
            <v>#DIV/0!</v>
          </cell>
          <cell r="Q387" t="e">
            <v>#DIV/0!</v>
          </cell>
          <cell r="R387" t="e">
            <v>#DIV/0!</v>
          </cell>
          <cell r="S387" t="e">
            <v>#DIV/0!</v>
          </cell>
          <cell r="T387" t="e">
            <v>#DIV/0!</v>
          </cell>
          <cell r="U387" t="e">
            <v>#DIV/0!</v>
          </cell>
          <cell r="V387" t="e">
            <v>#DIV/0!</v>
          </cell>
          <cell r="W387" t="e">
            <v>#DIV/0!</v>
          </cell>
          <cell r="X387" t="e">
            <v>#DIV/0!</v>
          </cell>
          <cell r="Y387" t="e">
            <v>#DIV/0!</v>
          </cell>
          <cell r="Z387" t="e">
            <v>#DIV/0!</v>
          </cell>
          <cell r="AA387" t="e">
            <v>#DIV/0!</v>
          </cell>
          <cell r="AB387" t="e">
            <v>#DIV/0!</v>
          </cell>
          <cell r="AC387" t="e">
            <v>#DIV/0!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row>
        <row r="388">
          <cell r="A388">
            <v>381</v>
          </cell>
          <cell r="B388">
            <v>0</v>
          </cell>
          <cell r="C388">
            <v>0</v>
          </cell>
          <cell r="D388">
            <v>0</v>
          </cell>
          <cell r="E388">
            <v>0</v>
          </cell>
          <cell r="F388">
            <v>0</v>
          </cell>
          <cell r="G388">
            <v>0</v>
          </cell>
          <cell r="H388">
            <v>0</v>
          </cell>
          <cell r="I388">
            <v>0</v>
          </cell>
          <cell r="J388">
            <v>0</v>
          </cell>
          <cell r="K388">
            <v>0</v>
          </cell>
          <cell r="L388" t="str">
            <v>Kurang</v>
          </cell>
          <cell r="M388" t="str">
            <v>Kurang</v>
          </cell>
          <cell r="N388" t="str">
            <v>Kurang</v>
          </cell>
          <cell r="O388" t="str">
            <v>Kurang</v>
          </cell>
          <cell r="P388" t="e">
            <v>#DIV/0!</v>
          </cell>
          <cell r="Q388" t="e">
            <v>#DIV/0!</v>
          </cell>
          <cell r="R388" t="e">
            <v>#DIV/0!</v>
          </cell>
          <cell r="S388" t="e">
            <v>#DIV/0!</v>
          </cell>
          <cell r="T388" t="e">
            <v>#DIV/0!</v>
          </cell>
          <cell r="U388" t="e">
            <v>#DIV/0!</v>
          </cell>
          <cell r="V388" t="e">
            <v>#DIV/0!</v>
          </cell>
          <cell r="W388" t="e">
            <v>#DIV/0!</v>
          </cell>
          <cell r="X388" t="e">
            <v>#DIV/0!</v>
          </cell>
          <cell r="Y388" t="e">
            <v>#DIV/0!</v>
          </cell>
          <cell r="Z388" t="e">
            <v>#DIV/0!</v>
          </cell>
          <cell r="AA388" t="e">
            <v>#DIV/0!</v>
          </cell>
          <cell r="AB388" t="e">
            <v>#DIV/0!</v>
          </cell>
          <cell r="AC388" t="e">
            <v>#DIV/0!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row>
        <row r="389">
          <cell r="A389">
            <v>382</v>
          </cell>
          <cell r="B389">
            <v>0</v>
          </cell>
          <cell r="C389">
            <v>0</v>
          </cell>
          <cell r="D389">
            <v>0</v>
          </cell>
          <cell r="E389">
            <v>0</v>
          </cell>
          <cell r="F389">
            <v>0</v>
          </cell>
          <cell r="G389">
            <v>0</v>
          </cell>
          <cell r="H389">
            <v>0</v>
          </cell>
          <cell r="I389">
            <v>0</v>
          </cell>
          <cell r="J389">
            <v>0</v>
          </cell>
          <cell r="K389">
            <v>0</v>
          </cell>
          <cell r="L389" t="str">
            <v>Kurang</v>
          </cell>
          <cell r="M389" t="str">
            <v>Kurang</v>
          </cell>
          <cell r="N389" t="str">
            <v>Kurang</v>
          </cell>
          <cell r="O389" t="str">
            <v>Kurang</v>
          </cell>
          <cell r="P389" t="e">
            <v>#DIV/0!</v>
          </cell>
          <cell r="Q389" t="e">
            <v>#DIV/0!</v>
          </cell>
          <cell r="R389" t="e">
            <v>#DIV/0!</v>
          </cell>
          <cell r="S389" t="e">
            <v>#DIV/0!</v>
          </cell>
          <cell r="T389" t="e">
            <v>#DIV/0!</v>
          </cell>
          <cell r="U389" t="e">
            <v>#DIV/0!</v>
          </cell>
          <cell r="V389" t="e">
            <v>#DIV/0!</v>
          </cell>
          <cell r="W389" t="e">
            <v>#DIV/0!</v>
          </cell>
          <cell r="X389" t="e">
            <v>#DIV/0!</v>
          </cell>
          <cell r="Y389" t="e">
            <v>#DIV/0!</v>
          </cell>
          <cell r="Z389" t="e">
            <v>#DIV/0!</v>
          </cell>
          <cell r="AA389" t="e">
            <v>#DIV/0!</v>
          </cell>
          <cell r="AB389" t="e">
            <v>#DIV/0!</v>
          </cell>
          <cell r="AC389" t="e">
            <v>#DIV/0!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row>
        <row r="390">
          <cell r="A390">
            <v>383</v>
          </cell>
          <cell r="B390">
            <v>0</v>
          </cell>
          <cell r="C390">
            <v>0</v>
          </cell>
          <cell r="D390">
            <v>0</v>
          </cell>
          <cell r="E390">
            <v>0</v>
          </cell>
          <cell r="F390">
            <v>0</v>
          </cell>
          <cell r="G390">
            <v>0</v>
          </cell>
          <cell r="H390">
            <v>0</v>
          </cell>
          <cell r="I390">
            <v>0</v>
          </cell>
          <cell r="J390">
            <v>0</v>
          </cell>
          <cell r="K390">
            <v>0</v>
          </cell>
          <cell r="L390" t="str">
            <v>Kurang</v>
          </cell>
          <cell r="M390" t="str">
            <v>Kurang</v>
          </cell>
          <cell r="N390" t="str">
            <v>Kurang</v>
          </cell>
          <cell r="O390" t="str">
            <v>Kurang</v>
          </cell>
          <cell r="P390" t="e">
            <v>#DIV/0!</v>
          </cell>
          <cell r="Q390" t="e">
            <v>#DIV/0!</v>
          </cell>
          <cell r="R390" t="e">
            <v>#DIV/0!</v>
          </cell>
          <cell r="S390" t="e">
            <v>#DIV/0!</v>
          </cell>
          <cell r="T390" t="e">
            <v>#DIV/0!</v>
          </cell>
          <cell r="U390" t="e">
            <v>#DIV/0!</v>
          </cell>
          <cell r="V390" t="e">
            <v>#DIV/0!</v>
          </cell>
          <cell r="W390" t="e">
            <v>#DIV/0!</v>
          </cell>
          <cell r="X390" t="e">
            <v>#DIV/0!</v>
          </cell>
          <cell r="Y390" t="e">
            <v>#DIV/0!</v>
          </cell>
          <cell r="Z390" t="e">
            <v>#DIV/0!</v>
          </cell>
          <cell r="AA390" t="e">
            <v>#DIV/0!</v>
          </cell>
          <cell r="AB390" t="e">
            <v>#DIV/0!</v>
          </cell>
          <cell r="AC390" t="e">
            <v>#DIV/0!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row>
        <row r="391">
          <cell r="A391">
            <v>384</v>
          </cell>
          <cell r="B391">
            <v>0</v>
          </cell>
          <cell r="C391">
            <v>0</v>
          </cell>
          <cell r="D391">
            <v>0</v>
          </cell>
          <cell r="E391">
            <v>0</v>
          </cell>
          <cell r="F391">
            <v>0</v>
          </cell>
          <cell r="G391">
            <v>0</v>
          </cell>
          <cell r="H391">
            <v>0</v>
          </cell>
          <cell r="I391">
            <v>0</v>
          </cell>
          <cell r="J391">
            <v>0</v>
          </cell>
          <cell r="K391">
            <v>0</v>
          </cell>
          <cell r="L391" t="str">
            <v>Kurang</v>
          </cell>
          <cell r="M391" t="str">
            <v>Kurang</v>
          </cell>
          <cell r="N391" t="str">
            <v>Kurang</v>
          </cell>
          <cell r="O391" t="str">
            <v>Kurang</v>
          </cell>
          <cell r="P391" t="e">
            <v>#DIV/0!</v>
          </cell>
          <cell r="Q391" t="e">
            <v>#DIV/0!</v>
          </cell>
          <cell r="R391" t="e">
            <v>#DIV/0!</v>
          </cell>
          <cell r="S391" t="e">
            <v>#DIV/0!</v>
          </cell>
          <cell r="T391" t="e">
            <v>#DIV/0!</v>
          </cell>
          <cell r="U391" t="e">
            <v>#DIV/0!</v>
          </cell>
          <cell r="V391" t="e">
            <v>#DIV/0!</v>
          </cell>
          <cell r="W391" t="e">
            <v>#DIV/0!</v>
          </cell>
          <cell r="X391" t="e">
            <v>#DIV/0!</v>
          </cell>
          <cell r="Y391" t="e">
            <v>#DIV/0!</v>
          </cell>
          <cell r="Z391" t="e">
            <v>#DIV/0!</v>
          </cell>
          <cell r="AA391" t="e">
            <v>#DIV/0!</v>
          </cell>
          <cell r="AB391" t="e">
            <v>#DIV/0!</v>
          </cell>
          <cell r="AC391" t="e">
            <v>#DIV/0!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row>
        <row r="392">
          <cell r="A392">
            <v>385</v>
          </cell>
          <cell r="B392">
            <v>0</v>
          </cell>
          <cell r="C392">
            <v>0</v>
          </cell>
          <cell r="D392">
            <v>0</v>
          </cell>
          <cell r="E392">
            <v>0</v>
          </cell>
          <cell r="F392">
            <v>0</v>
          </cell>
          <cell r="G392">
            <v>0</v>
          </cell>
          <cell r="H392">
            <v>0</v>
          </cell>
          <cell r="I392">
            <v>0</v>
          </cell>
          <cell r="J392">
            <v>0</v>
          </cell>
          <cell r="K392">
            <v>0</v>
          </cell>
          <cell r="L392" t="str">
            <v>Kurang</v>
          </cell>
          <cell r="M392" t="str">
            <v>Kurang</v>
          </cell>
          <cell r="N392" t="str">
            <v>Kurang</v>
          </cell>
          <cell r="O392" t="str">
            <v>Kurang</v>
          </cell>
          <cell r="P392" t="e">
            <v>#DIV/0!</v>
          </cell>
          <cell r="Q392" t="e">
            <v>#DIV/0!</v>
          </cell>
          <cell r="R392" t="e">
            <v>#DIV/0!</v>
          </cell>
          <cell r="S392" t="e">
            <v>#DIV/0!</v>
          </cell>
          <cell r="T392" t="e">
            <v>#DIV/0!</v>
          </cell>
          <cell r="U392" t="e">
            <v>#DIV/0!</v>
          </cell>
          <cell r="V392" t="e">
            <v>#DIV/0!</v>
          </cell>
          <cell r="W392" t="e">
            <v>#DIV/0!</v>
          </cell>
          <cell r="X392" t="e">
            <v>#DIV/0!</v>
          </cell>
          <cell r="Y392" t="e">
            <v>#DIV/0!</v>
          </cell>
          <cell r="Z392" t="e">
            <v>#DIV/0!</v>
          </cell>
          <cell r="AA392" t="e">
            <v>#DIV/0!</v>
          </cell>
          <cell r="AB392" t="e">
            <v>#DIV/0!</v>
          </cell>
          <cell r="AC392" t="e">
            <v>#DIV/0!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row>
        <row r="393">
          <cell r="A393">
            <v>386</v>
          </cell>
          <cell r="B393">
            <v>0</v>
          </cell>
          <cell r="C393">
            <v>0</v>
          </cell>
          <cell r="D393">
            <v>0</v>
          </cell>
          <cell r="E393">
            <v>0</v>
          </cell>
          <cell r="F393">
            <v>0</v>
          </cell>
          <cell r="G393">
            <v>0</v>
          </cell>
          <cell r="H393">
            <v>0</v>
          </cell>
          <cell r="I393">
            <v>0</v>
          </cell>
          <cell r="J393">
            <v>0</v>
          </cell>
          <cell r="K393">
            <v>0</v>
          </cell>
          <cell r="L393" t="str">
            <v>Kurang</v>
          </cell>
          <cell r="M393" t="str">
            <v>Kurang</v>
          </cell>
          <cell r="N393" t="str">
            <v>Kurang</v>
          </cell>
          <cell r="O393" t="str">
            <v>Kurang</v>
          </cell>
          <cell r="P393" t="e">
            <v>#DIV/0!</v>
          </cell>
          <cell r="Q393" t="e">
            <v>#DIV/0!</v>
          </cell>
          <cell r="R393" t="e">
            <v>#DIV/0!</v>
          </cell>
          <cell r="S393" t="e">
            <v>#DIV/0!</v>
          </cell>
          <cell r="T393" t="e">
            <v>#DIV/0!</v>
          </cell>
          <cell r="U393" t="e">
            <v>#DIV/0!</v>
          </cell>
          <cell r="V393" t="e">
            <v>#DIV/0!</v>
          </cell>
          <cell r="W393" t="e">
            <v>#DIV/0!</v>
          </cell>
          <cell r="X393" t="e">
            <v>#DIV/0!</v>
          </cell>
          <cell r="Y393" t="e">
            <v>#DIV/0!</v>
          </cell>
          <cell r="Z393" t="e">
            <v>#DIV/0!</v>
          </cell>
          <cell r="AA393" t="e">
            <v>#DIV/0!</v>
          </cell>
          <cell r="AB393" t="e">
            <v>#DIV/0!</v>
          </cell>
          <cell r="AC393" t="e">
            <v>#DIV/0!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row>
        <row r="394">
          <cell r="A394">
            <v>387</v>
          </cell>
          <cell r="B394">
            <v>0</v>
          </cell>
          <cell r="C394">
            <v>0</v>
          </cell>
          <cell r="D394">
            <v>0</v>
          </cell>
          <cell r="E394">
            <v>0</v>
          </cell>
          <cell r="F394">
            <v>0</v>
          </cell>
          <cell r="G394">
            <v>0</v>
          </cell>
          <cell r="H394">
            <v>0</v>
          </cell>
          <cell r="I394">
            <v>0</v>
          </cell>
          <cell r="J394">
            <v>0</v>
          </cell>
          <cell r="K394">
            <v>0</v>
          </cell>
          <cell r="L394" t="str">
            <v>Kurang</v>
          </cell>
          <cell r="M394" t="str">
            <v>Kurang</v>
          </cell>
          <cell r="N394" t="str">
            <v>Kurang</v>
          </cell>
          <cell r="O394" t="str">
            <v>Kurang</v>
          </cell>
          <cell r="P394" t="e">
            <v>#DIV/0!</v>
          </cell>
          <cell r="Q394" t="e">
            <v>#DIV/0!</v>
          </cell>
          <cell r="R394" t="e">
            <v>#DIV/0!</v>
          </cell>
          <cell r="S394" t="e">
            <v>#DIV/0!</v>
          </cell>
          <cell r="T394" t="e">
            <v>#DIV/0!</v>
          </cell>
          <cell r="U394" t="e">
            <v>#DIV/0!</v>
          </cell>
          <cell r="V394" t="e">
            <v>#DIV/0!</v>
          </cell>
          <cell r="W394" t="e">
            <v>#DIV/0!</v>
          </cell>
          <cell r="X394" t="e">
            <v>#DIV/0!</v>
          </cell>
          <cell r="Y394" t="e">
            <v>#DIV/0!</v>
          </cell>
          <cell r="Z394" t="e">
            <v>#DIV/0!</v>
          </cell>
          <cell r="AA394" t="e">
            <v>#DIV/0!</v>
          </cell>
          <cell r="AB394" t="e">
            <v>#DIV/0!</v>
          </cell>
          <cell r="AC394" t="e">
            <v>#DIV/0!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row>
        <row r="395">
          <cell r="A395">
            <v>388</v>
          </cell>
          <cell r="B395">
            <v>0</v>
          </cell>
          <cell r="C395">
            <v>0</v>
          </cell>
          <cell r="D395">
            <v>0</v>
          </cell>
          <cell r="E395">
            <v>0</v>
          </cell>
          <cell r="F395">
            <v>0</v>
          </cell>
          <cell r="G395">
            <v>0</v>
          </cell>
          <cell r="H395">
            <v>0</v>
          </cell>
          <cell r="I395">
            <v>0</v>
          </cell>
          <cell r="J395">
            <v>0</v>
          </cell>
          <cell r="K395">
            <v>0</v>
          </cell>
          <cell r="L395" t="str">
            <v>Kurang</v>
          </cell>
          <cell r="M395" t="str">
            <v>Kurang</v>
          </cell>
          <cell r="N395" t="str">
            <v>Kurang</v>
          </cell>
          <cell r="O395" t="str">
            <v>Kurang</v>
          </cell>
          <cell r="P395" t="e">
            <v>#DIV/0!</v>
          </cell>
          <cell r="Q395" t="e">
            <v>#DIV/0!</v>
          </cell>
          <cell r="R395" t="e">
            <v>#DIV/0!</v>
          </cell>
          <cell r="S395" t="e">
            <v>#DIV/0!</v>
          </cell>
          <cell r="T395" t="e">
            <v>#DIV/0!</v>
          </cell>
          <cell r="U395" t="e">
            <v>#DIV/0!</v>
          </cell>
          <cell r="V395" t="e">
            <v>#DIV/0!</v>
          </cell>
          <cell r="W395" t="e">
            <v>#DIV/0!</v>
          </cell>
          <cell r="X395" t="e">
            <v>#DIV/0!</v>
          </cell>
          <cell r="Y395" t="e">
            <v>#DIV/0!</v>
          </cell>
          <cell r="Z395" t="e">
            <v>#DIV/0!</v>
          </cell>
          <cell r="AA395" t="e">
            <v>#DIV/0!</v>
          </cell>
          <cell r="AB395" t="e">
            <v>#DIV/0!</v>
          </cell>
          <cell r="AC395" t="e">
            <v>#DIV/0!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row>
        <row r="396">
          <cell r="A396">
            <v>389</v>
          </cell>
          <cell r="B396">
            <v>0</v>
          </cell>
          <cell r="C396">
            <v>0</v>
          </cell>
          <cell r="D396">
            <v>0</v>
          </cell>
          <cell r="E396">
            <v>0</v>
          </cell>
          <cell r="F396">
            <v>0</v>
          </cell>
          <cell r="G396">
            <v>0</v>
          </cell>
          <cell r="H396">
            <v>0</v>
          </cell>
          <cell r="I396">
            <v>0</v>
          </cell>
          <cell r="J396">
            <v>0</v>
          </cell>
          <cell r="K396">
            <v>0</v>
          </cell>
          <cell r="L396" t="str">
            <v>Kurang</v>
          </cell>
          <cell r="M396" t="str">
            <v>Kurang</v>
          </cell>
          <cell r="N396" t="str">
            <v>Kurang</v>
          </cell>
          <cell r="O396" t="str">
            <v>Kurang</v>
          </cell>
          <cell r="P396" t="e">
            <v>#DIV/0!</v>
          </cell>
          <cell r="Q396" t="e">
            <v>#DIV/0!</v>
          </cell>
          <cell r="R396" t="e">
            <v>#DIV/0!</v>
          </cell>
          <cell r="S396" t="e">
            <v>#DIV/0!</v>
          </cell>
          <cell r="T396" t="e">
            <v>#DIV/0!</v>
          </cell>
          <cell r="U396" t="e">
            <v>#DIV/0!</v>
          </cell>
          <cell r="V396" t="e">
            <v>#DIV/0!</v>
          </cell>
          <cell r="W396" t="e">
            <v>#DIV/0!</v>
          </cell>
          <cell r="X396" t="e">
            <v>#DIV/0!</v>
          </cell>
          <cell r="Y396" t="e">
            <v>#DIV/0!</v>
          </cell>
          <cell r="Z396" t="e">
            <v>#DIV/0!</v>
          </cell>
          <cell r="AA396" t="e">
            <v>#DIV/0!</v>
          </cell>
          <cell r="AB396" t="e">
            <v>#DIV/0!</v>
          </cell>
          <cell r="AC396" t="e">
            <v>#DIV/0!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row>
        <row r="397">
          <cell r="A397">
            <v>390</v>
          </cell>
          <cell r="B397">
            <v>0</v>
          </cell>
          <cell r="C397">
            <v>0</v>
          </cell>
          <cell r="D397">
            <v>0</v>
          </cell>
          <cell r="E397">
            <v>0</v>
          </cell>
          <cell r="F397">
            <v>0</v>
          </cell>
          <cell r="G397">
            <v>0</v>
          </cell>
          <cell r="H397">
            <v>0</v>
          </cell>
          <cell r="I397">
            <v>0</v>
          </cell>
          <cell r="J397">
            <v>0</v>
          </cell>
          <cell r="K397">
            <v>0</v>
          </cell>
          <cell r="L397" t="str">
            <v>Kurang</v>
          </cell>
          <cell r="M397" t="str">
            <v>Kurang</v>
          </cell>
          <cell r="N397" t="str">
            <v>Kurang</v>
          </cell>
          <cell r="O397" t="str">
            <v>Kurang</v>
          </cell>
          <cell r="P397" t="e">
            <v>#DIV/0!</v>
          </cell>
          <cell r="Q397" t="e">
            <v>#DIV/0!</v>
          </cell>
          <cell r="R397" t="e">
            <v>#DIV/0!</v>
          </cell>
          <cell r="S397" t="e">
            <v>#DIV/0!</v>
          </cell>
          <cell r="T397" t="e">
            <v>#DIV/0!</v>
          </cell>
          <cell r="U397" t="e">
            <v>#DIV/0!</v>
          </cell>
          <cell r="V397" t="e">
            <v>#DIV/0!</v>
          </cell>
          <cell r="W397" t="e">
            <v>#DIV/0!</v>
          </cell>
          <cell r="X397" t="e">
            <v>#DIV/0!</v>
          </cell>
          <cell r="Y397" t="e">
            <v>#DIV/0!</v>
          </cell>
          <cell r="Z397" t="e">
            <v>#DIV/0!</v>
          </cell>
          <cell r="AA397" t="e">
            <v>#DIV/0!</v>
          </cell>
          <cell r="AB397" t="e">
            <v>#DIV/0!</v>
          </cell>
          <cell r="AC397" t="e">
            <v>#DIV/0!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row>
        <row r="398">
          <cell r="A398">
            <v>391</v>
          </cell>
          <cell r="B398">
            <v>0</v>
          </cell>
          <cell r="C398">
            <v>0</v>
          </cell>
          <cell r="D398">
            <v>0</v>
          </cell>
          <cell r="E398">
            <v>0</v>
          </cell>
          <cell r="F398">
            <v>0</v>
          </cell>
          <cell r="G398">
            <v>0</v>
          </cell>
          <cell r="H398">
            <v>0</v>
          </cell>
          <cell r="I398">
            <v>0</v>
          </cell>
          <cell r="J398">
            <v>0</v>
          </cell>
          <cell r="K398">
            <v>0</v>
          </cell>
          <cell r="L398" t="str">
            <v>Kurang</v>
          </cell>
          <cell r="M398" t="str">
            <v>Kurang</v>
          </cell>
          <cell r="N398" t="str">
            <v>Kurang</v>
          </cell>
          <cell r="O398" t="str">
            <v>Kurang</v>
          </cell>
          <cell r="P398" t="e">
            <v>#DIV/0!</v>
          </cell>
          <cell r="Q398" t="e">
            <v>#DIV/0!</v>
          </cell>
          <cell r="R398" t="e">
            <v>#DIV/0!</v>
          </cell>
          <cell r="S398" t="e">
            <v>#DIV/0!</v>
          </cell>
          <cell r="T398" t="e">
            <v>#DIV/0!</v>
          </cell>
          <cell r="U398" t="e">
            <v>#DIV/0!</v>
          </cell>
          <cell r="V398" t="e">
            <v>#DIV/0!</v>
          </cell>
          <cell r="W398" t="e">
            <v>#DIV/0!</v>
          </cell>
          <cell r="X398" t="e">
            <v>#DIV/0!</v>
          </cell>
          <cell r="Y398" t="e">
            <v>#DIV/0!</v>
          </cell>
          <cell r="Z398" t="e">
            <v>#DIV/0!</v>
          </cell>
          <cell r="AA398" t="e">
            <v>#DIV/0!</v>
          </cell>
          <cell r="AB398" t="e">
            <v>#DIV/0!</v>
          </cell>
          <cell r="AC398" t="e">
            <v>#DIV/0!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row>
        <row r="399">
          <cell r="A399">
            <v>392</v>
          </cell>
          <cell r="B399">
            <v>0</v>
          </cell>
          <cell r="C399">
            <v>0</v>
          </cell>
          <cell r="D399">
            <v>0</v>
          </cell>
          <cell r="E399">
            <v>0</v>
          </cell>
          <cell r="F399">
            <v>0</v>
          </cell>
          <cell r="G399">
            <v>0</v>
          </cell>
          <cell r="H399">
            <v>0</v>
          </cell>
          <cell r="I399">
            <v>0</v>
          </cell>
          <cell r="J399">
            <v>0</v>
          </cell>
          <cell r="K399">
            <v>0</v>
          </cell>
          <cell r="L399" t="str">
            <v>Kurang</v>
          </cell>
          <cell r="M399" t="str">
            <v>Kurang</v>
          </cell>
          <cell r="N399" t="str">
            <v>Kurang</v>
          </cell>
          <cell r="O399" t="str">
            <v>Kurang</v>
          </cell>
          <cell r="P399" t="e">
            <v>#DIV/0!</v>
          </cell>
          <cell r="Q399" t="e">
            <v>#DIV/0!</v>
          </cell>
          <cell r="R399" t="e">
            <v>#DIV/0!</v>
          </cell>
          <cell r="S399" t="e">
            <v>#DIV/0!</v>
          </cell>
          <cell r="T399" t="e">
            <v>#DIV/0!</v>
          </cell>
          <cell r="U399" t="e">
            <v>#DIV/0!</v>
          </cell>
          <cell r="V399" t="e">
            <v>#DIV/0!</v>
          </cell>
          <cell r="W399" t="e">
            <v>#DIV/0!</v>
          </cell>
          <cell r="X399" t="e">
            <v>#DIV/0!</v>
          </cell>
          <cell r="Y399" t="e">
            <v>#DIV/0!</v>
          </cell>
          <cell r="Z399" t="e">
            <v>#DIV/0!</v>
          </cell>
          <cell r="AA399" t="e">
            <v>#DIV/0!</v>
          </cell>
          <cell r="AB399" t="e">
            <v>#DIV/0!</v>
          </cell>
          <cell r="AC399" t="e">
            <v>#DIV/0!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row>
        <row r="400">
          <cell r="A400">
            <v>393</v>
          </cell>
          <cell r="B400">
            <v>0</v>
          </cell>
          <cell r="C400">
            <v>0</v>
          </cell>
          <cell r="D400">
            <v>0</v>
          </cell>
          <cell r="E400">
            <v>0</v>
          </cell>
          <cell r="F400">
            <v>0</v>
          </cell>
          <cell r="G400">
            <v>0</v>
          </cell>
          <cell r="H400">
            <v>0</v>
          </cell>
          <cell r="I400">
            <v>0</v>
          </cell>
          <cell r="J400">
            <v>0</v>
          </cell>
          <cell r="K400">
            <v>0</v>
          </cell>
          <cell r="L400" t="str">
            <v>Kurang</v>
          </cell>
          <cell r="M400" t="str">
            <v>Kurang</v>
          </cell>
          <cell r="N400" t="str">
            <v>Kurang</v>
          </cell>
          <cell r="O400" t="str">
            <v>Kurang</v>
          </cell>
          <cell r="P400" t="e">
            <v>#DIV/0!</v>
          </cell>
          <cell r="Q400" t="e">
            <v>#DIV/0!</v>
          </cell>
          <cell r="R400" t="e">
            <v>#DIV/0!</v>
          </cell>
          <cell r="S400" t="e">
            <v>#DIV/0!</v>
          </cell>
          <cell r="T400" t="e">
            <v>#DIV/0!</v>
          </cell>
          <cell r="U400" t="e">
            <v>#DIV/0!</v>
          </cell>
          <cell r="V400" t="e">
            <v>#DIV/0!</v>
          </cell>
          <cell r="W400" t="e">
            <v>#DIV/0!</v>
          </cell>
          <cell r="X400" t="e">
            <v>#DIV/0!</v>
          </cell>
          <cell r="Y400" t="e">
            <v>#DIV/0!</v>
          </cell>
          <cell r="Z400" t="e">
            <v>#DIV/0!</v>
          </cell>
          <cell r="AA400" t="e">
            <v>#DIV/0!</v>
          </cell>
          <cell r="AB400" t="e">
            <v>#DIV/0!</v>
          </cell>
          <cell r="AC400" t="e">
            <v>#DIV/0!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row>
        <row r="401">
          <cell r="A401">
            <v>394</v>
          </cell>
          <cell r="B401">
            <v>0</v>
          </cell>
          <cell r="C401">
            <v>0</v>
          </cell>
          <cell r="D401">
            <v>0</v>
          </cell>
          <cell r="E401">
            <v>0</v>
          </cell>
          <cell r="F401">
            <v>0</v>
          </cell>
          <cell r="G401">
            <v>0</v>
          </cell>
          <cell r="H401">
            <v>0</v>
          </cell>
          <cell r="I401">
            <v>0</v>
          </cell>
          <cell r="J401">
            <v>0</v>
          </cell>
          <cell r="K401">
            <v>0</v>
          </cell>
          <cell r="L401" t="str">
            <v>Kurang</v>
          </cell>
          <cell r="M401" t="str">
            <v>Kurang</v>
          </cell>
          <cell r="N401" t="str">
            <v>Kurang</v>
          </cell>
          <cell r="O401" t="str">
            <v>Kurang</v>
          </cell>
          <cell r="P401" t="e">
            <v>#DIV/0!</v>
          </cell>
          <cell r="Q401" t="e">
            <v>#DIV/0!</v>
          </cell>
          <cell r="R401" t="e">
            <v>#DIV/0!</v>
          </cell>
          <cell r="S401" t="e">
            <v>#DIV/0!</v>
          </cell>
          <cell r="T401" t="e">
            <v>#DIV/0!</v>
          </cell>
          <cell r="U401" t="e">
            <v>#DIV/0!</v>
          </cell>
          <cell r="V401" t="e">
            <v>#DIV/0!</v>
          </cell>
          <cell r="W401" t="e">
            <v>#DIV/0!</v>
          </cell>
          <cell r="X401" t="e">
            <v>#DIV/0!</v>
          </cell>
          <cell r="Y401" t="e">
            <v>#DIV/0!</v>
          </cell>
          <cell r="Z401" t="e">
            <v>#DIV/0!</v>
          </cell>
          <cell r="AA401" t="e">
            <v>#DIV/0!</v>
          </cell>
          <cell r="AB401" t="e">
            <v>#DIV/0!</v>
          </cell>
          <cell r="AC401" t="e">
            <v>#DIV/0!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row>
        <row r="402">
          <cell r="A402">
            <v>395</v>
          </cell>
          <cell r="B402">
            <v>0</v>
          </cell>
          <cell r="C402">
            <v>0</v>
          </cell>
          <cell r="D402">
            <v>0</v>
          </cell>
          <cell r="E402">
            <v>0</v>
          </cell>
          <cell r="F402">
            <v>0</v>
          </cell>
          <cell r="G402">
            <v>0</v>
          </cell>
          <cell r="H402">
            <v>0</v>
          </cell>
          <cell r="I402">
            <v>0</v>
          </cell>
          <cell r="J402">
            <v>0</v>
          </cell>
          <cell r="K402">
            <v>0</v>
          </cell>
          <cell r="L402" t="str">
            <v>Kurang</v>
          </cell>
          <cell r="M402" t="str">
            <v>Kurang</v>
          </cell>
          <cell r="N402" t="str">
            <v>Kurang</v>
          </cell>
          <cell r="O402" t="str">
            <v>Kurang</v>
          </cell>
          <cell r="P402" t="e">
            <v>#DIV/0!</v>
          </cell>
          <cell r="Q402" t="e">
            <v>#DIV/0!</v>
          </cell>
          <cell r="R402" t="e">
            <v>#DIV/0!</v>
          </cell>
          <cell r="S402" t="e">
            <v>#DIV/0!</v>
          </cell>
          <cell r="T402" t="e">
            <v>#DIV/0!</v>
          </cell>
          <cell r="U402" t="e">
            <v>#DIV/0!</v>
          </cell>
          <cell r="V402" t="e">
            <v>#DIV/0!</v>
          </cell>
          <cell r="W402" t="e">
            <v>#DIV/0!</v>
          </cell>
          <cell r="X402" t="e">
            <v>#DIV/0!</v>
          </cell>
          <cell r="Y402" t="e">
            <v>#DIV/0!</v>
          </cell>
          <cell r="Z402" t="e">
            <v>#DIV/0!</v>
          </cell>
          <cell r="AA402" t="e">
            <v>#DIV/0!</v>
          </cell>
          <cell r="AB402" t="e">
            <v>#DIV/0!</v>
          </cell>
          <cell r="AC402" t="e">
            <v>#DIV/0!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row>
        <row r="403">
          <cell r="A403">
            <v>396</v>
          </cell>
          <cell r="B403">
            <v>0</v>
          </cell>
          <cell r="C403">
            <v>0</v>
          </cell>
          <cell r="D403">
            <v>0</v>
          </cell>
          <cell r="E403">
            <v>0</v>
          </cell>
          <cell r="F403">
            <v>0</v>
          </cell>
          <cell r="G403">
            <v>0</v>
          </cell>
          <cell r="H403">
            <v>0</v>
          </cell>
          <cell r="I403">
            <v>0</v>
          </cell>
          <cell r="J403">
            <v>0</v>
          </cell>
          <cell r="K403">
            <v>0</v>
          </cell>
          <cell r="L403" t="str">
            <v>Kurang</v>
          </cell>
          <cell r="M403" t="str">
            <v>Kurang</v>
          </cell>
          <cell r="N403" t="str">
            <v>Kurang</v>
          </cell>
          <cell r="O403" t="str">
            <v>Kurang</v>
          </cell>
          <cell r="P403" t="e">
            <v>#DIV/0!</v>
          </cell>
          <cell r="Q403" t="e">
            <v>#DIV/0!</v>
          </cell>
          <cell r="R403" t="e">
            <v>#DIV/0!</v>
          </cell>
          <cell r="S403" t="e">
            <v>#DIV/0!</v>
          </cell>
          <cell r="T403" t="e">
            <v>#DIV/0!</v>
          </cell>
          <cell r="U403" t="e">
            <v>#DIV/0!</v>
          </cell>
          <cell r="V403" t="e">
            <v>#DIV/0!</v>
          </cell>
          <cell r="W403" t="e">
            <v>#DIV/0!</v>
          </cell>
          <cell r="X403" t="e">
            <v>#DIV/0!</v>
          </cell>
          <cell r="Y403" t="e">
            <v>#DIV/0!</v>
          </cell>
          <cell r="Z403" t="e">
            <v>#DIV/0!</v>
          </cell>
          <cell r="AA403" t="e">
            <v>#DIV/0!</v>
          </cell>
          <cell r="AB403" t="e">
            <v>#DIV/0!</v>
          </cell>
          <cell r="AC403" t="e">
            <v>#DIV/0!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row>
        <row r="404">
          <cell r="A404">
            <v>397</v>
          </cell>
          <cell r="B404">
            <v>0</v>
          </cell>
          <cell r="C404">
            <v>0</v>
          </cell>
          <cell r="D404">
            <v>0</v>
          </cell>
          <cell r="E404">
            <v>0</v>
          </cell>
          <cell r="F404">
            <v>0</v>
          </cell>
          <cell r="G404">
            <v>0</v>
          </cell>
          <cell r="H404">
            <v>0</v>
          </cell>
          <cell r="I404">
            <v>0</v>
          </cell>
          <cell r="J404">
            <v>0</v>
          </cell>
          <cell r="K404">
            <v>0</v>
          </cell>
          <cell r="L404" t="str">
            <v>Kurang</v>
          </cell>
          <cell r="M404" t="str">
            <v>Kurang</v>
          </cell>
          <cell r="N404" t="str">
            <v>Kurang</v>
          </cell>
          <cell r="O404" t="str">
            <v>Kurang</v>
          </cell>
          <cell r="P404" t="e">
            <v>#DIV/0!</v>
          </cell>
          <cell r="Q404" t="e">
            <v>#DIV/0!</v>
          </cell>
          <cell r="R404" t="e">
            <v>#DIV/0!</v>
          </cell>
          <cell r="S404" t="e">
            <v>#DIV/0!</v>
          </cell>
          <cell r="T404" t="e">
            <v>#DIV/0!</v>
          </cell>
          <cell r="U404" t="e">
            <v>#DIV/0!</v>
          </cell>
          <cell r="V404" t="e">
            <v>#DIV/0!</v>
          </cell>
          <cell r="W404" t="e">
            <v>#DIV/0!</v>
          </cell>
          <cell r="X404" t="e">
            <v>#DIV/0!</v>
          </cell>
          <cell r="Y404" t="e">
            <v>#DIV/0!</v>
          </cell>
          <cell r="Z404" t="e">
            <v>#DIV/0!</v>
          </cell>
          <cell r="AA404" t="e">
            <v>#DIV/0!</v>
          </cell>
          <cell r="AB404" t="e">
            <v>#DIV/0!</v>
          </cell>
          <cell r="AC404" t="e">
            <v>#DIV/0!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row>
        <row r="405">
          <cell r="A405">
            <v>398</v>
          </cell>
          <cell r="B405">
            <v>0</v>
          </cell>
          <cell r="C405">
            <v>0</v>
          </cell>
          <cell r="D405">
            <v>0</v>
          </cell>
          <cell r="E405">
            <v>0</v>
          </cell>
          <cell r="F405">
            <v>0</v>
          </cell>
          <cell r="G405">
            <v>0</v>
          </cell>
          <cell r="H405">
            <v>0</v>
          </cell>
          <cell r="I405">
            <v>0</v>
          </cell>
          <cell r="J405">
            <v>0</v>
          </cell>
          <cell r="K405">
            <v>0</v>
          </cell>
          <cell r="L405" t="str">
            <v>Kurang</v>
          </cell>
          <cell r="M405" t="str">
            <v>Kurang</v>
          </cell>
          <cell r="N405" t="str">
            <v>Kurang</v>
          </cell>
          <cell r="O405" t="str">
            <v>Kurang</v>
          </cell>
          <cell r="P405" t="e">
            <v>#DIV/0!</v>
          </cell>
          <cell r="Q405" t="e">
            <v>#DIV/0!</v>
          </cell>
          <cell r="R405" t="e">
            <v>#DIV/0!</v>
          </cell>
          <cell r="S405" t="e">
            <v>#DIV/0!</v>
          </cell>
          <cell r="T405" t="e">
            <v>#DIV/0!</v>
          </cell>
          <cell r="U405" t="e">
            <v>#DIV/0!</v>
          </cell>
          <cell r="V405" t="e">
            <v>#DIV/0!</v>
          </cell>
          <cell r="W405" t="e">
            <v>#DIV/0!</v>
          </cell>
          <cell r="X405" t="e">
            <v>#DIV/0!</v>
          </cell>
          <cell r="Y405" t="e">
            <v>#DIV/0!</v>
          </cell>
          <cell r="Z405" t="e">
            <v>#DIV/0!</v>
          </cell>
          <cell r="AA405" t="e">
            <v>#DIV/0!</v>
          </cell>
          <cell r="AB405" t="e">
            <v>#DIV/0!</v>
          </cell>
          <cell r="AC405" t="e">
            <v>#DIV/0!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row>
        <row r="406">
          <cell r="A406">
            <v>399</v>
          </cell>
          <cell r="B406">
            <v>0</v>
          </cell>
          <cell r="C406">
            <v>0</v>
          </cell>
          <cell r="D406">
            <v>0</v>
          </cell>
          <cell r="E406">
            <v>0</v>
          </cell>
          <cell r="F406">
            <v>0</v>
          </cell>
          <cell r="G406">
            <v>0</v>
          </cell>
          <cell r="H406">
            <v>0</v>
          </cell>
          <cell r="I406">
            <v>0</v>
          </cell>
          <cell r="J406">
            <v>0</v>
          </cell>
          <cell r="K406">
            <v>0</v>
          </cell>
          <cell r="L406" t="str">
            <v>Kurang</v>
          </cell>
          <cell r="M406" t="str">
            <v>Kurang</v>
          </cell>
          <cell r="N406" t="str">
            <v>Kurang</v>
          </cell>
          <cell r="O406" t="str">
            <v>Kurang</v>
          </cell>
          <cell r="P406" t="e">
            <v>#DIV/0!</v>
          </cell>
          <cell r="Q406" t="e">
            <v>#DIV/0!</v>
          </cell>
          <cell r="R406" t="e">
            <v>#DIV/0!</v>
          </cell>
          <cell r="S406" t="e">
            <v>#DIV/0!</v>
          </cell>
          <cell r="T406" t="e">
            <v>#DIV/0!</v>
          </cell>
          <cell r="U406" t="e">
            <v>#DIV/0!</v>
          </cell>
          <cell r="V406" t="e">
            <v>#DIV/0!</v>
          </cell>
          <cell r="W406" t="e">
            <v>#DIV/0!</v>
          </cell>
          <cell r="X406" t="e">
            <v>#DIV/0!</v>
          </cell>
          <cell r="Y406" t="e">
            <v>#DIV/0!</v>
          </cell>
          <cell r="Z406" t="e">
            <v>#DIV/0!</v>
          </cell>
          <cell r="AA406" t="e">
            <v>#DIV/0!</v>
          </cell>
          <cell r="AB406" t="e">
            <v>#DIV/0!</v>
          </cell>
          <cell r="AC406" t="e">
            <v>#DIV/0!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row>
        <row r="407">
          <cell r="A407">
            <v>400</v>
          </cell>
          <cell r="B407">
            <v>0</v>
          </cell>
          <cell r="C407">
            <v>0</v>
          </cell>
          <cell r="D407">
            <v>0</v>
          </cell>
          <cell r="E407">
            <v>0</v>
          </cell>
          <cell r="F407">
            <v>0</v>
          </cell>
          <cell r="G407">
            <v>0</v>
          </cell>
          <cell r="H407">
            <v>0</v>
          </cell>
          <cell r="I407">
            <v>0</v>
          </cell>
          <cell r="J407">
            <v>0</v>
          </cell>
          <cell r="K407">
            <v>0</v>
          </cell>
          <cell r="L407" t="str">
            <v>Kurang</v>
          </cell>
          <cell r="M407" t="str">
            <v>Kurang</v>
          </cell>
          <cell r="N407" t="str">
            <v>Kurang</v>
          </cell>
          <cell r="O407" t="str">
            <v>Kurang</v>
          </cell>
          <cell r="P407" t="e">
            <v>#DIV/0!</v>
          </cell>
          <cell r="Q407" t="e">
            <v>#DIV/0!</v>
          </cell>
          <cell r="R407" t="e">
            <v>#DIV/0!</v>
          </cell>
          <cell r="S407" t="e">
            <v>#DIV/0!</v>
          </cell>
          <cell r="T407" t="e">
            <v>#DIV/0!</v>
          </cell>
          <cell r="U407" t="e">
            <v>#DIV/0!</v>
          </cell>
          <cell r="V407" t="e">
            <v>#DIV/0!</v>
          </cell>
          <cell r="W407" t="e">
            <v>#DIV/0!</v>
          </cell>
          <cell r="X407" t="e">
            <v>#DIV/0!</v>
          </cell>
          <cell r="Y407" t="e">
            <v>#DIV/0!</v>
          </cell>
          <cell r="Z407" t="e">
            <v>#DIV/0!</v>
          </cell>
          <cell r="AA407" t="e">
            <v>#DIV/0!</v>
          </cell>
          <cell r="AB407" t="e">
            <v>#DIV/0!</v>
          </cell>
          <cell r="AC407" t="e">
            <v>#DIV/0!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row>
      </sheetData>
      <sheetData sheetId="6" refreshError="1">
        <row r="19">
          <cell r="S19">
            <v>115</v>
          </cell>
        </row>
      </sheetData>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3" Type="http://schemas.openxmlformats.org/officeDocument/2006/relationships/control" Target="../activeX/activeX3.x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 Type="http://schemas.openxmlformats.org/officeDocument/2006/relationships/vmlDrawing" Target="../drawings/vmlDrawing3.v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drawing" Target="../drawings/drawing3.xml"/><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5" Type="http://schemas.openxmlformats.org/officeDocument/2006/relationships/ctrlProp" Target="../ctrlProps/ctrlProp14.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image" Target="../media/image3.emf"/><Relationship Id="rId9" Type="http://schemas.openxmlformats.org/officeDocument/2006/relationships/ctrlProp" Target="../ctrlProps/ctrlProp8.xml"/><Relationship Id="rId14"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3.emf"/></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5.xml"/><Relationship Id="rId2" Type="http://schemas.openxmlformats.org/officeDocument/2006/relationships/vmlDrawing" Target="../drawings/vmlDrawing5.vml"/><Relationship Id="rId1" Type="http://schemas.openxmlformats.org/officeDocument/2006/relationships/drawing" Target="../drawings/drawing5.xml"/><Relationship Id="rId4" Type="http://schemas.openxmlformats.org/officeDocument/2006/relationships/image" Target="../media/image3.emf"/></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6.xml"/><Relationship Id="rId2" Type="http://schemas.openxmlformats.org/officeDocument/2006/relationships/vmlDrawing" Target="../drawings/vmlDrawing6.vml"/><Relationship Id="rId1" Type="http://schemas.openxmlformats.org/officeDocument/2006/relationships/drawing" Target="../drawings/drawing6.xml"/><Relationship Id="rId4" Type="http://schemas.openxmlformats.org/officeDocument/2006/relationships/image" Target="../media/image3.emf"/></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vmlDrawing" Target="../drawings/vmlDrawing7.vml"/><Relationship Id="rId7" Type="http://schemas.openxmlformats.org/officeDocument/2006/relationships/ctrlProp" Target="../ctrlProps/ctrlProp24.xml"/><Relationship Id="rId2" Type="http://schemas.openxmlformats.org/officeDocument/2006/relationships/drawing" Target="../drawings/drawing7.xml"/><Relationship Id="rId1" Type="http://schemas.openxmlformats.org/officeDocument/2006/relationships/printerSettings" Target="../printerSettings/printerSettings3.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control" Target="../activeX/activeX7.xml"/><Relationship Id="rId9" Type="http://schemas.openxmlformats.org/officeDocument/2006/relationships/ctrlProp" Target="../ctrlProps/ctrlProp2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28.xml"/><Relationship Id="rId2" Type="http://schemas.openxmlformats.org/officeDocument/2006/relationships/drawing" Target="../drawings/drawing8.xml"/><Relationship Id="rId1" Type="http://schemas.openxmlformats.org/officeDocument/2006/relationships/printerSettings" Target="../printerSettings/printerSettings4.bin"/><Relationship Id="rId6" Type="http://schemas.openxmlformats.org/officeDocument/2006/relationships/ctrlProp" Target="../ctrlProps/ctrlProp27.xml"/><Relationship Id="rId5" Type="http://schemas.openxmlformats.org/officeDocument/2006/relationships/image" Target="../media/image3.emf"/><Relationship Id="rId4" Type="http://schemas.openxmlformats.org/officeDocument/2006/relationships/control" Target="../activeX/activeX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30.xml"/><Relationship Id="rId2" Type="http://schemas.openxmlformats.org/officeDocument/2006/relationships/drawing" Target="../drawings/drawing9.xml"/><Relationship Id="rId1" Type="http://schemas.openxmlformats.org/officeDocument/2006/relationships/printerSettings" Target="../printerSettings/printerSettings5.bin"/><Relationship Id="rId6" Type="http://schemas.openxmlformats.org/officeDocument/2006/relationships/ctrlProp" Target="../ctrlProps/ctrlProp29.xml"/><Relationship Id="rId5" Type="http://schemas.openxmlformats.org/officeDocument/2006/relationships/image" Target="../media/image3.emf"/><Relationship Id="rId4" Type="http://schemas.openxmlformats.org/officeDocument/2006/relationships/control" Target="../activeX/activeX9.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33.xml"/><Relationship Id="rId3" Type="http://schemas.openxmlformats.org/officeDocument/2006/relationships/vmlDrawing" Target="../drawings/vmlDrawing10.vml"/><Relationship Id="rId7" Type="http://schemas.openxmlformats.org/officeDocument/2006/relationships/ctrlProp" Target="../ctrlProps/ctrlProp32.xml"/><Relationship Id="rId2" Type="http://schemas.openxmlformats.org/officeDocument/2006/relationships/drawing" Target="../drawings/drawing10.xml"/><Relationship Id="rId1" Type="http://schemas.openxmlformats.org/officeDocument/2006/relationships/printerSettings" Target="../printerSettings/printerSettings6.bin"/><Relationship Id="rId6" Type="http://schemas.openxmlformats.org/officeDocument/2006/relationships/ctrlProp" Target="../ctrlProps/ctrlProp31.xml"/><Relationship Id="rId5" Type="http://schemas.openxmlformats.org/officeDocument/2006/relationships/image" Target="../media/image3.emf"/><Relationship Id="rId4" Type="http://schemas.openxmlformats.org/officeDocument/2006/relationships/control" Target="../activeX/activeX10.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36.xml"/><Relationship Id="rId3" Type="http://schemas.openxmlformats.org/officeDocument/2006/relationships/vmlDrawing" Target="../drawings/vmlDrawing11.vml"/><Relationship Id="rId7" Type="http://schemas.openxmlformats.org/officeDocument/2006/relationships/ctrlProp" Target="../ctrlProps/ctrlProp35.xml"/><Relationship Id="rId2" Type="http://schemas.openxmlformats.org/officeDocument/2006/relationships/drawing" Target="../drawings/drawing11.xml"/><Relationship Id="rId1" Type="http://schemas.openxmlformats.org/officeDocument/2006/relationships/printerSettings" Target="../printerSettings/printerSettings7.bin"/><Relationship Id="rId6" Type="http://schemas.openxmlformats.org/officeDocument/2006/relationships/ctrlProp" Target="../ctrlProps/ctrlProp34.xml"/><Relationship Id="rId5" Type="http://schemas.openxmlformats.org/officeDocument/2006/relationships/image" Target="../media/image3.emf"/><Relationship Id="rId4" Type="http://schemas.openxmlformats.org/officeDocument/2006/relationships/control" Target="../activeX/activeX11.xml"/><Relationship Id="rId9" Type="http://schemas.openxmlformats.org/officeDocument/2006/relationships/ctrlProp" Target="../ctrlProps/ctrlProp3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P46"/>
  <sheetViews>
    <sheetView showGridLines="0" showRowColHeaders="0" tabSelected="1" workbookViewId="0">
      <selection activeCell="F27" sqref="F27:M27"/>
    </sheetView>
  </sheetViews>
  <sheetFormatPr defaultColWidth="0" defaultRowHeight="15" customHeight="1" zeroHeight="1"/>
  <cols>
    <col min="1" max="1" width="7.140625" style="6" customWidth="1"/>
    <col min="2" max="2" width="1.7109375" style="13" customWidth="1"/>
    <col min="3" max="3" width="9.140625" style="13" customWidth="1"/>
    <col min="4" max="4" width="11.5703125" style="13" customWidth="1"/>
    <col min="5" max="5" width="1.85546875" style="13" customWidth="1"/>
    <col min="6" max="9" width="9.140625" style="13" customWidth="1"/>
    <col min="10" max="10" width="1.7109375" style="13" customWidth="1"/>
    <col min="11" max="12" width="9.140625" style="13" customWidth="1"/>
    <col min="13" max="13" width="24" style="13" customWidth="1"/>
    <col min="14" max="14" width="1.7109375" style="13" customWidth="1"/>
    <col min="15" max="15" width="13" style="13" customWidth="1"/>
    <col min="16" max="16" width="0" style="13" hidden="1" customWidth="1"/>
    <col min="17" max="16384" width="9.140625" style="13" hidden="1"/>
  </cols>
  <sheetData>
    <row r="1" spans="1:16" s="7" customFormat="1">
      <c r="A1" s="6"/>
      <c r="B1" s="8"/>
      <c r="C1" s="8"/>
      <c r="D1" s="8"/>
      <c r="E1" s="8"/>
      <c r="F1" s="8"/>
      <c r="G1" s="8"/>
      <c r="H1" s="8"/>
      <c r="I1" s="8"/>
      <c r="J1" s="8"/>
      <c r="K1" s="8"/>
      <c r="L1" s="8"/>
      <c r="M1" s="8"/>
      <c r="N1" s="8"/>
      <c r="O1" s="6"/>
    </row>
    <row r="2" spans="1:16" s="7" customFormat="1" ht="15" customHeight="1">
      <c r="A2" s="6"/>
      <c r="B2" s="8"/>
      <c r="C2" s="430" t="s">
        <v>152</v>
      </c>
      <c r="D2" s="430"/>
      <c r="E2" s="430"/>
      <c r="F2" s="430"/>
      <c r="G2" s="430"/>
      <c r="H2" s="430"/>
      <c r="I2" s="430"/>
      <c r="J2" s="430"/>
      <c r="K2" s="430"/>
      <c r="L2" s="430"/>
      <c r="M2" s="430"/>
      <c r="N2" s="8"/>
      <c r="O2" s="6"/>
    </row>
    <row r="3" spans="1:16" s="7" customFormat="1" ht="15" customHeight="1">
      <c r="A3" s="6"/>
      <c r="B3" s="8"/>
      <c r="C3" s="430"/>
      <c r="D3" s="430"/>
      <c r="E3" s="430"/>
      <c r="F3" s="430"/>
      <c r="G3" s="430"/>
      <c r="H3" s="430"/>
      <c r="I3" s="430"/>
      <c r="J3" s="430"/>
      <c r="K3" s="430"/>
      <c r="L3" s="430"/>
      <c r="M3" s="430"/>
      <c r="N3" s="8"/>
      <c r="O3" s="6"/>
    </row>
    <row r="4" spans="1:16" s="7" customFormat="1" ht="15" customHeight="1">
      <c r="A4" s="6"/>
      <c r="B4" s="8"/>
      <c r="C4" s="430"/>
      <c r="D4" s="430"/>
      <c r="E4" s="430"/>
      <c r="F4" s="430"/>
      <c r="G4" s="430"/>
      <c r="H4" s="430"/>
      <c r="I4" s="430"/>
      <c r="J4" s="430"/>
      <c r="K4" s="430"/>
      <c r="L4" s="430"/>
      <c r="M4" s="430"/>
      <c r="N4" s="8"/>
      <c r="O4" s="6"/>
    </row>
    <row r="5" spans="1:16" s="7" customFormat="1" ht="15" customHeight="1">
      <c r="A5" s="6"/>
      <c r="B5" s="8"/>
      <c r="C5" s="430"/>
      <c r="D5" s="430"/>
      <c r="E5" s="430"/>
      <c r="F5" s="430"/>
      <c r="G5" s="430"/>
      <c r="H5" s="430"/>
      <c r="I5" s="430"/>
      <c r="J5" s="430"/>
      <c r="K5" s="430"/>
      <c r="L5" s="430"/>
      <c r="M5" s="430"/>
      <c r="N5" s="8"/>
      <c r="O5" s="6"/>
    </row>
    <row r="6" spans="1:16" s="7" customFormat="1" ht="13.5" customHeight="1">
      <c r="A6" s="6"/>
      <c r="B6" s="8"/>
      <c r="C6" s="430"/>
      <c r="D6" s="430"/>
      <c r="E6" s="430"/>
      <c r="F6" s="430"/>
      <c r="G6" s="430"/>
      <c r="H6" s="430"/>
      <c r="I6" s="430"/>
      <c r="J6" s="430"/>
      <c r="K6" s="430"/>
      <c r="L6" s="430"/>
      <c r="M6" s="430"/>
      <c r="N6" s="8"/>
      <c r="O6" s="6"/>
    </row>
    <row r="7" spans="1:16" s="7" customFormat="1" ht="15.75" customHeight="1">
      <c r="A7" s="6"/>
      <c r="B7" s="8"/>
      <c r="C7" s="431" t="s">
        <v>84</v>
      </c>
      <c r="D7" s="431"/>
      <c r="E7" s="431"/>
      <c r="F7" s="431"/>
      <c r="G7" s="431"/>
      <c r="H7" s="431"/>
      <c r="I7" s="431"/>
      <c r="J7" s="431"/>
      <c r="K7" s="431"/>
      <c r="L7" s="431"/>
      <c r="M7" s="431"/>
      <c r="N7" s="8"/>
      <c r="O7" s="6"/>
    </row>
    <row r="8" spans="1:16" s="7" customFormat="1">
      <c r="A8" s="6"/>
      <c r="B8" s="8"/>
      <c r="C8" s="8"/>
      <c r="D8" s="8"/>
      <c r="E8" s="8"/>
      <c r="F8" s="8"/>
      <c r="G8" s="8"/>
      <c r="H8" s="8"/>
      <c r="I8" s="8"/>
      <c r="J8" s="8"/>
      <c r="K8" s="8"/>
      <c r="L8" s="8"/>
      <c r="M8" s="8"/>
      <c r="N8" s="8"/>
      <c r="O8" s="6"/>
    </row>
    <row r="9" spans="1:16" s="7" customFormat="1" ht="15.75">
      <c r="A9" s="6"/>
      <c r="B9" s="9"/>
      <c r="C9" s="432" t="s">
        <v>92</v>
      </c>
      <c r="D9" s="432"/>
      <c r="E9" s="432"/>
      <c r="F9" s="432"/>
      <c r="G9" s="432"/>
      <c r="H9" s="432"/>
      <c r="I9" s="432"/>
      <c r="J9" s="432"/>
      <c r="K9" s="432"/>
      <c r="L9" s="432"/>
      <c r="M9" s="432"/>
      <c r="N9" s="9"/>
      <c r="O9" s="10"/>
      <c r="P9" s="11"/>
    </row>
    <row r="10" spans="1:16" s="7" customFormat="1" ht="16.5" thickBot="1">
      <c r="A10" s="6"/>
      <c r="B10" s="9"/>
      <c r="C10" s="433"/>
      <c r="D10" s="433"/>
      <c r="E10" s="433"/>
      <c r="F10" s="433"/>
      <c r="G10" s="433"/>
      <c r="H10" s="433"/>
      <c r="I10" s="433"/>
      <c r="J10" s="433"/>
      <c r="K10" s="433"/>
      <c r="L10" s="433"/>
      <c r="M10" s="433"/>
      <c r="N10" s="9"/>
      <c r="O10" s="10"/>
      <c r="P10" s="11"/>
    </row>
    <row r="11" spans="1:16" s="7" customFormat="1" ht="16.5" thickBot="1">
      <c r="A11" s="6"/>
      <c r="B11" s="9"/>
      <c r="C11" s="424" t="s">
        <v>109</v>
      </c>
      <c r="D11" s="425"/>
      <c r="E11" s="73" t="s">
        <v>29</v>
      </c>
      <c r="F11" s="419" t="s">
        <v>131</v>
      </c>
      <c r="G11" s="419"/>
      <c r="H11" s="419"/>
      <c r="I11" s="419"/>
      <c r="J11" s="419"/>
      <c r="K11" s="419"/>
      <c r="L11" s="419"/>
      <c r="M11" s="420"/>
      <c r="N11" s="9"/>
      <c r="O11" s="10"/>
      <c r="P11" s="11"/>
    </row>
    <row r="12" spans="1:16" s="7" customFormat="1" ht="20.100000000000001" customHeight="1" thickBot="1">
      <c r="A12" s="6"/>
      <c r="B12" s="9"/>
      <c r="C12" s="408" t="s">
        <v>93</v>
      </c>
      <c r="D12" s="409"/>
      <c r="E12" s="74" t="s">
        <v>29</v>
      </c>
      <c r="F12" s="419" t="s">
        <v>132</v>
      </c>
      <c r="G12" s="419"/>
      <c r="H12" s="419"/>
      <c r="I12" s="419"/>
      <c r="J12" s="419"/>
      <c r="K12" s="419"/>
      <c r="L12" s="419"/>
      <c r="M12" s="420"/>
      <c r="N12" s="9"/>
      <c r="O12" s="10"/>
      <c r="P12" s="11"/>
    </row>
    <row r="13" spans="1:16" s="7" customFormat="1" ht="20.100000000000001" customHeight="1" thickBot="1">
      <c r="A13" s="6"/>
      <c r="B13" s="9"/>
      <c r="C13" s="408" t="s">
        <v>112</v>
      </c>
      <c r="D13" s="409"/>
      <c r="E13" s="74" t="s">
        <v>29</v>
      </c>
      <c r="F13" s="419" t="s">
        <v>133</v>
      </c>
      <c r="G13" s="419"/>
      <c r="H13" s="419"/>
      <c r="I13" s="419"/>
      <c r="J13" s="419"/>
      <c r="K13" s="419"/>
      <c r="L13" s="419"/>
      <c r="M13" s="420"/>
      <c r="N13" s="9"/>
      <c r="O13" s="10"/>
      <c r="P13" s="11"/>
    </row>
    <row r="14" spans="1:16" s="7" customFormat="1" ht="20.100000000000001" customHeight="1" thickBot="1">
      <c r="A14" s="6"/>
      <c r="B14" s="9"/>
      <c r="C14" s="408" t="s">
        <v>94</v>
      </c>
      <c r="D14" s="409"/>
      <c r="E14" s="74" t="s">
        <v>29</v>
      </c>
      <c r="F14" s="419" t="s">
        <v>111</v>
      </c>
      <c r="G14" s="419"/>
      <c r="H14" s="419"/>
      <c r="I14" s="419"/>
      <c r="J14" s="419"/>
      <c r="K14" s="419"/>
      <c r="L14" s="419"/>
      <c r="M14" s="420"/>
      <c r="N14" s="9"/>
      <c r="O14" s="10"/>
      <c r="P14" s="11"/>
    </row>
    <row r="15" spans="1:16" s="7" customFormat="1" ht="20.100000000000001" customHeight="1" thickBot="1">
      <c r="A15" s="6"/>
      <c r="B15" s="9"/>
      <c r="C15" s="408" t="s">
        <v>95</v>
      </c>
      <c r="D15" s="409"/>
      <c r="E15" s="74" t="s">
        <v>29</v>
      </c>
      <c r="F15" s="418">
        <v>10102770</v>
      </c>
      <c r="G15" s="419"/>
      <c r="H15" s="419"/>
      <c r="I15" s="419"/>
      <c r="J15" s="419"/>
      <c r="K15" s="419"/>
      <c r="L15" s="419"/>
      <c r="M15" s="420"/>
      <c r="N15" s="9"/>
      <c r="O15" s="10"/>
      <c r="P15" s="11"/>
    </row>
    <row r="16" spans="1:16" s="7" customFormat="1" ht="20.100000000000001" customHeight="1" thickBot="1">
      <c r="A16" s="6"/>
      <c r="B16" s="9"/>
      <c r="C16" s="408" t="s">
        <v>96</v>
      </c>
      <c r="D16" s="409"/>
      <c r="E16" s="74" t="s">
        <v>29</v>
      </c>
      <c r="F16" s="418" t="s">
        <v>106</v>
      </c>
      <c r="G16" s="419"/>
      <c r="H16" s="419"/>
      <c r="I16" s="419"/>
      <c r="J16" s="419"/>
      <c r="K16" s="419"/>
      <c r="L16" s="419"/>
      <c r="M16" s="420"/>
      <c r="N16" s="9"/>
      <c r="O16" s="10"/>
      <c r="P16" s="11"/>
    </row>
    <row r="17" spans="1:16" s="7" customFormat="1" ht="20.100000000000001" customHeight="1">
      <c r="A17" s="6"/>
      <c r="B17" s="9"/>
      <c r="C17" s="408" t="s">
        <v>97</v>
      </c>
      <c r="D17" s="409"/>
      <c r="E17" s="434" t="s">
        <v>29</v>
      </c>
      <c r="F17" s="426" t="s">
        <v>91</v>
      </c>
      <c r="G17" s="426"/>
      <c r="H17" s="426"/>
      <c r="I17" s="426"/>
      <c r="J17" s="426"/>
      <c r="K17" s="426"/>
      <c r="L17" s="426"/>
      <c r="M17" s="427"/>
      <c r="N17" s="9"/>
      <c r="O17" s="10"/>
      <c r="P17" s="11"/>
    </row>
    <row r="18" spans="1:16" s="7" customFormat="1" ht="20.100000000000001" customHeight="1" thickBot="1">
      <c r="A18" s="6"/>
      <c r="B18" s="9"/>
      <c r="C18" s="408"/>
      <c r="D18" s="409"/>
      <c r="E18" s="434"/>
      <c r="F18" s="428"/>
      <c r="G18" s="428"/>
      <c r="H18" s="428"/>
      <c r="I18" s="428"/>
      <c r="J18" s="428"/>
      <c r="K18" s="428"/>
      <c r="L18" s="428"/>
      <c r="M18" s="429"/>
      <c r="N18" s="9"/>
      <c r="O18" s="10"/>
      <c r="P18" s="11"/>
    </row>
    <row r="19" spans="1:16" s="7" customFormat="1" ht="20.100000000000001" customHeight="1" thickBot="1">
      <c r="A19" s="6"/>
      <c r="B19" s="9"/>
      <c r="C19" s="408" t="s">
        <v>98</v>
      </c>
      <c r="D19" s="409"/>
      <c r="E19" s="74" t="s">
        <v>29</v>
      </c>
      <c r="F19" s="405" t="s">
        <v>105</v>
      </c>
      <c r="G19" s="406"/>
      <c r="H19" s="406"/>
      <c r="I19" s="406"/>
      <c r="J19" s="406"/>
      <c r="K19" s="406"/>
      <c r="L19" s="406"/>
      <c r="M19" s="407"/>
      <c r="N19" s="9"/>
      <c r="O19" s="10"/>
      <c r="P19" s="11"/>
    </row>
    <row r="20" spans="1:16" s="7" customFormat="1" ht="20.100000000000001" customHeight="1" thickBot="1">
      <c r="A20" s="6"/>
      <c r="B20" s="9"/>
      <c r="C20" s="408" t="s">
        <v>31</v>
      </c>
      <c r="D20" s="409"/>
      <c r="E20" s="74" t="s">
        <v>29</v>
      </c>
      <c r="F20" s="405" t="s">
        <v>137</v>
      </c>
      <c r="G20" s="406"/>
      <c r="H20" s="406"/>
      <c r="I20" s="406"/>
      <c r="J20" s="406"/>
      <c r="K20" s="406"/>
      <c r="L20" s="406"/>
      <c r="M20" s="407"/>
      <c r="N20" s="9"/>
      <c r="O20" s="10"/>
      <c r="P20" s="11"/>
    </row>
    <row r="21" spans="1:16" s="7" customFormat="1" ht="20.100000000000001" customHeight="1" thickBot="1">
      <c r="A21" s="6"/>
      <c r="B21" s="9"/>
      <c r="C21" s="408" t="s">
        <v>99</v>
      </c>
      <c r="D21" s="409"/>
      <c r="E21" s="74" t="s">
        <v>29</v>
      </c>
      <c r="F21" s="421" t="s">
        <v>90</v>
      </c>
      <c r="G21" s="422"/>
      <c r="H21" s="422"/>
      <c r="I21" s="422"/>
      <c r="J21" s="422"/>
      <c r="K21" s="422"/>
      <c r="L21" s="422"/>
      <c r="M21" s="423"/>
      <c r="N21" s="9"/>
      <c r="O21" s="10"/>
      <c r="P21" s="11"/>
    </row>
    <row r="22" spans="1:16" s="7" customFormat="1" ht="20.100000000000001" customHeight="1" thickBot="1">
      <c r="A22" s="6"/>
      <c r="B22" s="9"/>
      <c r="C22" s="408" t="s">
        <v>100</v>
      </c>
      <c r="D22" s="409"/>
      <c r="E22" s="74" t="s">
        <v>29</v>
      </c>
      <c r="F22" s="411" t="s">
        <v>178</v>
      </c>
      <c r="G22" s="411"/>
      <c r="H22" s="411"/>
      <c r="I22" s="411"/>
      <c r="J22" s="411"/>
      <c r="K22" s="411"/>
      <c r="L22" s="411"/>
      <c r="M22" s="412"/>
      <c r="N22" s="9"/>
      <c r="O22" s="10"/>
      <c r="P22" s="11"/>
    </row>
    <row r="23" spans="1:16" s="7" customFormat="1" ht="20.100000000000001" customHeight="1" thickBot="1">
      <c r="A23" s="6"/>
      <c r="B23" s="9"/>
      <c r="C23" s="408" t="s">
        <v>101</v>
      </c>
      <c r="D23" s="409"/>
      <c r="E23" s="74" t="s">
        <v>29</v>
      </c>
      <c r="F23" s="411" t="s">
        <v>107</v>
      </c>
      <c r="G23" s="411"/>
      <c r="H23" s="411"/>
      <c r="I23" s="411"/>
      <c r="J23" s="411"/>
      <c r="K23" s="411"/>
      <c r="L23" s="411"/>
      <c r="M23" s="412"/>
      <c r="N23" s="9"/>
      <c r="O23" s="10"/>
      <c r="P23" s="11"/>
    </row>
    <row r="24" spans="1:16" s="7" customFormat="1" ht="20.100000000000001" customHeight="1" thickBot="1">
      <c r="A24" s="6"/>
      <c r="B24" s="9"/>
      <c r="C24" s="408" t="s">
        <v>102</v>
      </c>
      <c r="D24" s="409"/>
      <c r="E24" s="74" t="s">
        <v>29</v>
      </c>
      <c r="F24" s="413">
        <v>43608</v>
      </c>
      <c r="G24" s="414"/>
      <c r="H24" s="414"/>
      <c r="I24" s="414"/>
      <c r="J24" s="414"/>
      <c r="K24" s="414"/>
      <c r="L24" s="414"/>
      <c r="M24" s="415"/>
      <c r="N24" s="9"/>
      <c r="O24" s="10"/>
      <c r="P24" s="11"/>
    </row>
    <row r="25" spans="1:16" s="7" customFormat="1" ht="20.100000000000001" customHeight="1" thickBot="1">
      <c r="A25" s="6"/>
      <c r="B25" s="9"/>
      <c r="C25" s="408" t="s">
        <v>103</v>
      </c>
      <c r="D25" s="409"/>
      <c r="E25" s="75" t="s">
        <v>29</v>
      </c>
      <c r="F25" s="410" t="s">
        <v>108</v>
      </c>
      <c r="G25" s="411"/>
      <c r="H25" s="411"/>
      <c r="I25" s="411"/>
      <c r="J25" s="411"/>
      <c r="K25" s="411"/>
      <c r="L25" s="411"/>
      <c r="M25" s="412"/>
      <c r="N25" s="9"/>
      <c r="O25" s="10"/>
      <c r="P25" s="11"/>
    </row>
    <row r="26" spans="1:16" s="7" customFormat="1" ht="20.100000000000001" customHeight="1" thickBot="1">
      <c r="A26" s="6"/>
      <c r="B26" s="9"/>
      <c r="C26" s="408" t="s">
        <v>104</v>
      </c>
      <c r="D26" s="409"/>
      <c r="E26" s="74" t="s">
        <v>29</v>
      </c>
      <c r="F26" s="410" t="s">
        <v>179</v>
      </c>
      <c r="G26" s="411"/>
      <c r="H26" s="411"/>
      <c r="I26" s="411"/>
      <c r="J26" s="411"/>
      <c r="K26" s="411"/>
      <c r="L26" s="411"/>
      <c r="M26" s="412"/>
      <c r="N26" s="9"/>
      <c r="O26" s="10"/>
      <c r="P26" s="11"/>
    </row>
    <row r="27" spans="1:16" s="7" customFormat="1" ht="20.100000000000001" customHeight="1" thickBot="1">
      <c r="A27" s="6"/>
      <c r="B27" s="9"/>
      <c r="C27" s="416" t="s">
        <v>113</v>
      </c>
      <c r="D27" s="417"/>
      <c r="E27" s="118" t="s">
        <v>29</v>
      </c>
      <c r="F27" s="410" t="s">
        <v>114</v>
      </c>
      <c r="G27" s="411"/>
      <c r="H27" s="411"/>
      <c r="I27" s="411"/>
      <c r="J27" s="411"/>
      <c r="K27" s="411"/>
      <c r="L27" s="411"/>
      <c r="M27" s="412"/>
      <c r="N27" s="9"/>
      <c r="O27" s="10"/>
      <c r="P27" s="11"/>
    </row>
    <row r="28" spans="1:16" s="7" customFormat="1" ht="15.75">
      <c r="A28" s="6"/>
      <c r="B28" s="9"/>
      <c r="C28" s="9"/>
      <c r="D28" s="9"/>
      <c r="E28" s="9"/>
      <c r="F28" s="9"/>
      <c r="G28" s="9"/>
      <c r="H28" s="9"/>
      <c r="I28" s="9"/>
      <c r="J28" s="9"/>
      <c r="K28" s="9"/>
      <c r="L28" s="404" t="s">
        <v>30</v>
      </c>
      <c r="M28" s="404"/>
      <c r="N28" s="9"/>
      <c r="O28" s="10"/>
      <c r="P28" s="11"/>
    </row>
    <row r="29" spans="1:16" ht="42.75" hidden="1" customHeight="1">
      <c r="B29" s="10"/>
      <c r="C29" s="10"/>
      <c r="D29" s="10"/>
      <c r="E29" s="10"/>
      <c r="F29" s="10"/>
      <c r="G29" s="10"/>
      <c r="H29" s="10"/>
      <c r="I29" s="10"/>
      <c r="J29" s="10"/>
      <c r="K29" s="10"/>
      <c r="L29" s="10"/>
      <c r="M29" s="10"/>
      <c r="N29" s="10"/>
      <c r="O29" s="10"/>
      <c r="P29" s="12"/>
    </row>
    <row r="30" spans="1:16" ht="15.75" hidden="1">
      <c r="A30" s="13"/>
      <c r="B30" s="12"/>
      <c r="C30" s="12"/>
      <c r="D30" s="12"/>
      <c r="E30" s="12"/>
      <c r="F30" s="12"/>
      <c r="G30" s="12"/>
      <c r="H30" s="12"/>
      <c r="I30" s="12"/>
      <c r="J30" s="12"/>
      <c r="K30" s="12"/>
      <c r="L30" s="12"/>
      <c r="M30" s="12"/>
      <c r="N30" s="12"/>
      <c r="O30" s="12"/>
      <c r="P30" s="12"/>
    </row>
    <row r="31" spans="1:16" ht="15.75" hidden="1">
      <c r="A31" s="13"/>
      <c r="B31" s="12"/>
      <c r="C31" s="12"/>
      <c r="D31" s="12"/>
      <c r="E31" s="12"/>
      <c r="F31" s="12"/>
      <c r="G31" s="12"/>
      <c r="H31" s="12"/>
      <c r="I31" s="12"/>
      <c r="J31" s="12"/>
      <c r="K31" s="12"/>
      <c r="L31" s="12"/>
      <c r="M31" s="12"/>
      <c r="N31" s="12"/>
      <c r="O31" s="12"/>
      <c r="P31" s="12"/>
    </row>
    <row r="32" spans="1:16" ht="15.75" hidden="1">
      <c r="A32" s="13"/>
      <c r="B32" s="12"/>
      <c r="C32" s="12"/>
      <c r="D32" s="12"/>
      <c r="E32" s="12"/>
      <c r="F32" s="12"/>
      <c r="G32" s="12"/>
      <c r="H32" s="12"/>
      <c r="I32" s="12"/>
      <c r="J32" s="12"/>
      <c r="K32" s="12"/>
      <c r="L32" s="12"/>
      <c r="M32" s="12"/>
      <c r="N32" s="12"/>
      <c r="O32" s="12"/>
      <c r="P32" s="12"/>
    </row>
    <row r="33" spans="1:16" ht="15.75" hidden="1">
      <c r="A33" s="13"/>
      <c r="B33" s="12"/>
      <c r="C33" s="12"/>
      <c r="D33" s="12"/>
      <c r="E33" s="12"/>
      <c r="F33" s="12"/>
      <c r="G33" s="12"/>
      <c r="H33" s="12"/>
      <c r="I33" s="12"/>
      <c r="J33" s="12"/>
      <c r="K33" s="12"/>
      <c r="L33" s="12"/>
      <c r="M33" s="12"/>
      <c r="N33" s="12"/>
      <c r="O33" s="12"/>
      <c r="P33" s="12"/>
    </row>
    <row r="34" spans="1:16" ht="15.75" hidden="1">
      <c r="A34" s="13"/>
      <c r="B34" s="12"/>
      <c r="C34" s="12"/>
      <c r="D34" s="12"/>
      <c r="E34" s="12"/>
      <c r="F34" s="12"/>
      <c r="G34" s="12"/>
      <c r="H34" s="12"/>
      <c r="I34" s="12"/>
      <c r="J34" s="12"/>
      <c r="K34" s="12"/>
      <c r="L34" s="12"/>
      <c r="M34" s="12"/>
      <c r="N34" s="12"/>
      <c r="O34" s="12"/>
      <c r="P34" s="12"/>
    </row>
    <row r="35" spans="1:16" ht="15.75" hidden="1">
      <c r="A35" s="13"/>
      <c r="B35" s="12"/>
      <c r="C35" s="12"/>
      <c r="D35" s="12"/>
      <c r="E35" s="12"/>
      <c r="F35" s="12"/>
      <c r="G35" s="12"/>
      <c r="H35" s="12"/>
      <c r="I35" s="12"/>
      <c r="J35" s="12"/>
      <c r="K35" s="12"/>
      <c r="L35" s="12"/>
      <c r="M35" s="12"/>
      <c r="N35" s="12"/>
      <c r="O35" s="12"/>
      <c r="P35" s="12"/>
    </row>
    <row r="36" spans="1:16" ht="15.75" hidden="1">
      <c r="A36" s="13"/>
      <c r="B36" s="12"/>
      <c r="C36" s="12"/>
      <c r="D36" s="12"/>
      <c r="E36" s="12"/>
      <c r="F36" s="12"/>
      <c r="G36" s="12"/>
      <c r="H36" s="12"/>
      <c r="I36" s="12"/>
      <c r="J36" s="12"/>
      <c r="K36" s="12"/>
      <c r="L36" s="12"/>
      <c r="M36" s="12"/>
      <c r="N36" s="12"/>
      <c r="O36" s="12"/>
      <c r="P36" s="12"/>
    </row>
    <row r="37" spans="1:16" ht="15" hidden="1" customHeight="1"/>
    <row r="38" spans="1:16" ht="15" hidden="1" customHeight="1"/>
    <row r="39" spans="1:16" ht="15" hidden="1" customHeight="1"/>
    <row r="40" spans="1:16" ht="15" hidden="1" customHeight="1"/>
    <row r="41" spans="1:16" ht="15" hidden="1" customHeight="1"/>
    <row r="42" spans="1:16" ht="15" hidden="1" customHeight="1"/>
    <row r="43" spans="1:16" ht="15" hidden="1" customHeight="1"/>
    <row r="44" spans="1:16" ht="15" hidden="1" customHeight="1"/>
    <row r="45" spans="1:16" ht="15" hidden="1" customHeight="1"/>
    <row r="46" spans="1:16" ht="15" hidden="1" customHeight="1"/>
  </sheetData>
  <sheetProtection algorithmName="SHA-512" hashValue="wla8Q/D29zSAjrjo6zMoAjVNJX4xZVcqf2A+ojUfQaJ2GvB4Igz4JULCUFm/1224Ch6XounwjtoZca1JY5SfEg==" saltValue="uxdRBUdZGB1c+t+cYR34Kg==" spinCount="100000" sheet="1" objects="1" scenarios="1" selectLockedCells="1"/>
  <mergeCells count="37">
    <mergeCell ref="C11:D11"/>
    <mergeCell ref="F11:M11"/>
    <mergeCell ref="F17:M18"/>
    <mergeCell ref="C2:M6"/>
    <mergeCell ref="C7:M7"/>
    <mergeCell ref="C9:M10"/>
    <mergeCell ref="C14:D14"/>
    <mergeCell ref="F14:M14"/>
    <mergeCell ref="C12:D12"/>
    <mergeCell ref="F12:M12"/>
    <mergeCell ref="C13:D13"/>
    <mergeCell ref="F13:M13"/>
    <mergeCell ref="C17:D18"/>
    <mergeCell ref="E17:E18"/>
    <mergeCell ref="C15:D15"/>
    <mergeCell ref="F15:M15"/>
    <mergeCell ref="F16:M16"/>
    <mergeCell ref="C19:D19"/>
    <mergeCell ref="F19:M19"/>
    <mergeCell ref="C21:D21"/>
    <mergeCell ref="F21:M21"/>
    <mergeCell ref="C16:D16"/>
    <mergeCell ref="L28:M28"/>
    <mergeCell ref="F20:M20"/>
    <mergeCell ref="C25:D25"/>
    <mergeCell ref="F25:M25"/>
    <mergeCell ref="C26:D26"/>
    <mergeCell ref="F26:M26"/>
    <mergeCell ref="C24:D24"/>
    <mergeCell ref="F24:M24"/>
    <mergeCell ref="C22:D22"/>
    <mergeCell ref="F22:M22"/>
    <mergeCell ref="C23:D23"/>
    <mergeCell ref="F23:M23"/>
    <mergeCell ref="C20:D20"/>
    <mergeCell ref="C27:D27"/>
    <mergeCell ref="F27:M27"/>
  </mergeCells>
  <dataValidations count="1">
    <dataValidation allowBlank="1" showInputMessage="1" showErrorMessage="1" promptTitle="Perhatian" prompt="Input Sesuai Format_x000a_dd/mm/yyyy" sqref="F24:M24"/>
  </dataValidations>
  <pageMargins left="0.7" right="0.7" top="0.75" bottom="0.75" header="0.3" footer="0.3"/>
  <pageSetup orientation="portrait" horizontalDpi="4294967293" r:id="rId1"/>
  <drawing r:id="rId2"/>
  <legacyDrawing r:id="rId3"/>
  <controls>
    <mc:AlternateContent xmlns:mc="http://schemas.openxmlformats.org/markup-compatibility/2006">
      <mc:Choice Requires="x14">
        <control shapeId="1033" r:id="rId4" name="Image1">
          <controlPr locked="0" defaultSize="0" print="0" autoLine="0" r:id="rId5">
            <anchor moveWithCells="1">
              <from>
                <xdr:col>12</xdr:col>
                <xdr:colOff>1390650</xdr:colOff>
                <xdr:row>7</xdr:row>
                <xdr:rowOff>9525</xdr:rowOff>
              </from>
              <to>
                <xdr:col>12</xdr:col>
                <xdr:colOff>1590675</xdr:colOff>
                <xdr:row>8</xdr:row>
                <xdr:rowOff>0</xdr:rowOff>
              </to>
            </anchor>
          </controlPr>
        </control>
      </mc:Choice>
      <mc:Fallback>
        <control shapeId="1033" r:id="rId4"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N1406"/>
  <sheetViews>
    <sheetView showGridLines="0" topLeftCell="A4" zoomScaleNormal="100" workbookViewId="0">
      <pane xSplit="5" ySplit="6" topLeftCell="F10" activePane="bottomRight" state="frozen"/>
      <selection activeCell="A4" sqref="A4"/>
      <selection pane="topRight" activeCell="F4" sqref="F4"/>
      <selection pane="bottomLeft" activeCell="A10" sqref="A10"/>
      <selection pane="bottomRight" activeCell="F10" sqref="F10"/>
    </sheetView>
  </sheetViews>
  <sheetFormatPr defaultColWidth="0" defaultRowHeight="14.25" customHeight="1" zeroHeight="1"/>
  <cols>
    <col min="1" max="1" width="1.140625" style="16" customWidth="1"/>
    <col min="2" max="2" width="7.5703125" style="331" customWidth="1"/>
    <col min="3" max="4" width="14" style="331" customWidth="1"/>
    <col min="5" max="5" width="40.5703125" style="331" customWidth="1"/>
    <col min="6" max="6" width="33.140625" style="17" customWidth="1"/>
    <col min="7" max="7" width="11.140625" style="17" customWidth="1"/>
    <col min="8" max="8" width="16.28515625" style="17" customWidth="1"/>
    <col min="9" max="9" width="12.140625" style="17" customWidth="1"/>
    <col min="10" max="10" width="26.85546875" style="17" customWidth="1"/>
    <col min="11" max="11" width="20.42578125" style="331" customWidth="1"/>
    <col min="12" max="12" width="33.140625" style="17" customWidth="1"/>
    <col min="13" max="13" width="1.140625" style="17" customWidth="1"/>
    <col min="14" max="14" width="9.140625" style="17" customWidth="1"/>
    <col min="15" max="16384" width="9.140625" style="17" hidden="1"/>
  </cols>
  <sheetData>
    <row r="1" spans="1:14" ht="14.25" hidden="1" customHeight="1">
      <c r="A1" s="16">
        <v>500</v>
      </c>
      <c r="B1" s="317">
        <v>86</v>
      </c>
      <c r="C1" s="318"/>
      <c r="D1" s="318"/>
      <c r="E1" s="318"/>
      <c r="F1" s="16"/>
      <c r="G1" s="16"/>
      <c r="H1" s="16"/>
      <c r="I1" s="16"/>
      <c r="J1" s="16"/>
      <c r="K1" s="318"/>
      <c r="L1" s="16"/>
      <c r="M1" s="16"/>
      <c r="N1" s="16"/>
    </row>
    <row r="2" spans="1:14" ht="14.25" hidden="1" customHeight="1">
      <c r="B2" s="318"/>
      <c r="C2" s="318"/>
      <c r="D2" s="318"/>
      <c r="E2" s="318"/>
      <c r="F2" s="16"/>
      <c r="G2" s="16"/>
      <c r="H2" s="16"/>
      <c r="I2" s="16"/>
      <c r="J2" s="16"/>
      <c r="K2" s="318"/>
      <c r="L2" s="16"/>
      <c r="M2" s="16"/>
      <c r="N2" s="16"/>
    </row>
    <row r="3" spans="1:14" ht="14.25" hidden="1" customHeight="1">
      <c r="B3" s="318"/>
      <c r="C3" s="318"/>
      <c r="D3" s="318"/>
      <c r="E3" s="318"/>
      <c r="F3" s="16"/>
      <c r="G3" s="16"/>
      <c r="H3" s="16"/>
      <c r="I3" s="16"/>
      <c r="J3" s="16"/>
      <c r="K3" s="318"/>
      <c r="L3" s="16"/>
      <c r="M3" s="16"/>
      <c r="N3" s="16"/>
    </row>
    <row r="4" spans="1:14" ht="5.25" customHeight="1">
      <c r="A4" s="89"/>
      <c r="B4" s="319"/>
      <c r="C4" s="319"/>
      <c r="D4" s="319"/>
      <c r="E4" s="319"/>
      <c r="F4" s="89"/>
      <c r="G4" s="89"/>
      <c r="H4" s="89"/>
      <c r="I4" s="89"/>
      <c r="J4" s="89"/>
      <c r="K4" s="319"/>
      <c r="L4" s="89"/>
      <c r="M4" s="89"/>
      <c r="N4" s="16"/>
    </row>
    <row r="5" spans="1:14" ht="10.5" customHeight="1" thickBot="1">
      <c r="A5" s="89"/>
      <c r="B5" s="341"/>
      <c r="C5" s="341"/>
      <c r="D5" s="341"/>
      <c r="E5" s="341"/>
      <c r="F5" s="341"/>
      <c r="G5" s="341"/>
      <c r="H5" s="341"/>
      <c r="I5" s="341"/>
      <c r="J5" s="341"/>
      <c r="K5" s="341"/>
      <c r="L5" s="341"/>
      <c r="M5" s="320"/>
      <c r="N5" s="16"/>
    </row>
    <row r="6" spans="1:14" ht="45" customHeight="1" thickTop="1" thickBot="1">
      <c r="A6" s="89"/>
      <c r="B6" s="341"/>
      <c r="C6" s="343"/>
      <c r="D6" s="344"/>
      <c r="E6" s="344"/>
      <c r="F6" s="435" t="str">
        <f>"BIODATA PESERTA DIDIK TAHUN AJARAN "&amp;MENU!F25</f>
        <v>BIODATA PESERTA DIDIK TAHUN AJARAN 2018/2019</v>
      </c>
      <c r="G6" s="435"/>
      <c r="H6" s="436"/>
      <c r="I6" s="341"/>
      <c r="J6" s="341"/>
      <c r="K6" s="341"/>
      <c r="L6" s="341"/>
      <c r="M6" s="320"/>
      <c r="N6" s="16"/>
    </row>
    <row r="7" spans="1:14" ht="10.5" customHeight="1" thickTop="1">
      <c r="A7" s="89"/>
      <c r="B7" s="342"/>
      <c r="C7" s="342"/>
      <c r="D7" s="342"/>
      <c r="E7" s="342"/>
      <c r="F7" s="342"/>
      <c r="G7" s="342"/>
      <c r="H7" s="342"/>
      <c r="I7" s="342"/>
      <c r="J7" s="342"/>
      <c r="K7" s="342"/>
      <c r="L7" s="342"/>
      <c r="M7" s="321"/>
      <c r="N7" s="16"/>
    </row>
    <row r="8" spans="1:14" ht="42" customHeight="1">
      <c r="A8" s="89"/>
      <c r="B8" s="322" t="s">
        <v>0</v>
      </c>
      <c r="C8" s="322" t="s">
        <v>1</v>
      </c>
      <c r="D8" s="322" t="s">
        <v>2</v>
      </c>
      <c r="E8" s="322" t="s">
        <v>3</v>
      </c>
      <c r="F8" s="322" t="s">
        <v>4</v>
      </c>
      <c r="G8" s="322" t="s">
        <v>5</v>
      </c>
      <c r="H8" s="322" t="s">
        <v>6</v>
      </c>
      <c r="I8" s="322" t="s">
        <v>7</v>
      </c>
      <c r="J8" s="322" t="s">
        <v>8</v>
      </c>
      <c r="K8" s="322" t="s">
        <v>9</v>
      </c>
      <c r="L8" s="322" t="s">
        <v>10</v>
      </c>
      <c r="M8" s="323"/>
      <c r="N8" s="16"/>
    </row>
    <row r="9" spans="1:14" ht="15" customHeight="1">
      <c r="A9" s="89"/>
      <c r="B9" s="324">
        <v>1</v>
      </c>
      <c r="C9" s="324">
        <v>2</v>
      </c>
      <c r="D9" s="324">
        <v>3</v>
      </c>
      <c r="E9" s="324">
        <v>4</v>
      </c>
      <c r="F9" s="324">
        <v>5</v>
      </c>
      <c r="G9" s="324">
        <v>6</v>
      </c>
      <c r="H9" s="324">
        <v>7</v>
      </c>
      <c r="I9" s="324">
        <v>8</v>
      </c>
      <c r="J9" s="324">
        <v>9</v>
      </c>
      <c r="K9" s="324">
        <v>10</v>
      </c>
      <c r="L9" s="324">
        <v>11</v>
      </c>
      <c r="M9" s="325"/>
      <c r="N9" s="16"/>
    </row>
    <row r="10" spans="1:14" ht="17.100000000000001" customHeight="1">
      <c r="A10" s="89"/>
      <c r="B10" s="326">
        <v>1</v>
      </c>
      <c r="C10" s="53"/>
      <c r="D10" s="53"/>
      <c r="E10" s="42"/>
      <c r="F10" s="54"/>
      <c r="G10" s="55"/>
      <c r="H10" s="2"/>
      <c r="I10" s="1"/>
      <c r="J10" s="1"/>
      <c r="K10" s="65"/>
      <c r="L10" s="1"/>
      <c r="M10" s="327"/>
      <c r="N10" s="16"/>
    </row>
    <row r="11" spans="1:14" ht="17.100000000000001" customHeight="1">
      <c r="A11" s="89"/>
      <c r="B11" s="326">
        <v>2</v>
      </c>
      <c r="C11" s="53"/>
      <c r="D11" s="53"/>
      <c r="E11" s="42"/>
      <c r="F11" s="54"/>
      <c r="G11" s="55"/>
      <c r="H11" s="2"/>
      <c r="I11" s="1"/>
      <c r="J11" s="1"/>
      <c r="K11" s="65"/>
      <c r="L11" s="1"/>
      <c r="M11" s="327"/>
      <c r="N11" s="16"/>
    </row>
    <row r="12" spans="1:14" ht="17.100000000000001" customHeight="1">
      <c r="A12" s="89"/>
      <c r="B12" s="326">
        <v>3</v>
      </c>
      <c r="C12" s="76"/>
      <c r="D12" s="86"/>
      <c r="E12" s="42"/>
      <c r="F12" s="77"/>
      <c r="G12" s="78"/>
      <c r="H12" s="2"/>
      <c r="I12" s="1"/>
      <c r="J12" s="1"/>
      <c r="K12" s="65"/>
      <c r="L12" s="1"/>
      <c r="M12" s="327"/>
      <c r="N12" s="16"/>
    </row>
    <row r="13" spans="1:14" ht="17.100000000000001" customHeight="1">
      <c r="A13" s="89"/>
      <c r="B13" s="326">
        <v>4</v>
      </c>
      <c r="C13" s="76"/>
      <c r="D13" s="76"/>
      <c r="E13" s="42"/>
      <c r="F13" s="77"/>
      <c r="G13" s="78"/>
      <c r="H13" s="2"/>
      <c r="I13" s="1"/>
      <c r="J13" s="1"/>
      <c r="K13" s="65"/>
      <c r="L13" s="1"/>
      <c r="M13" s="327"/>
      <c r="N13" s="16"/>
    </row>
    <row r="14" spans="1:14" ht="17.100000000000001" customHeight="1">
      <c r="A14" s="89"/>
      <c r="B14" s="326">
        <v>5</v>
      </c>
      <c r="C14" s="76"/>
      <c r="D14" s="76"/>
      <c r="E14" s="42"/>
      <c r="F14" s="77"/>
      <c r="G14" s="78"/>
      <c r="H14" s="2"/>
      <c r="I14" s="1"/>
      <c r="J14" s="1"/>
      <c r="K14" s="65"/>
      <c r="L14" s="1"/>
      <c r="M14" s="327"/>
      <c r="N14" s="16"/>
    </row>
    <row r="15" spans="1:14" ht="17.100000000000001" customHeight="1">
      <c r="A15" s="89"/>
      <c r="B15" s="326">
        <v>6</v>
      </c>
      <c r="C15" s="76"/>
      <c r="D15" s="76"/>
      <c r="E15" s="42"/>
      <c r="F15" s="77"/>
      <c r="G15" s="78"/>
      <c r="H15" s="2"/>
      <c r="I15" s="1"/>
      <c r="J15" s="1"/>
      <c r="K15" s="65"/>
      <c r="L15" s="1"/>
      <c r="M15" s="327"/>
      <c r="N15" s="16"/>
    </row>
    <row r="16" spans="1:14" ht="17.100000000000001" customHeight="1">
      <c r="A16" s="89"/>
      <c r="B16" s="328">
        <f t="shared" ref="B16:B75" si="0">B15+1</f>
        <v>7</v>
      </c>
      <c r="C16" s="76"/>
      <c r="D16" s="76"/>
      <c r="E16" s="42"/>
      <c r="F16" s="77"/>
      <c r="G16" s="78"/>
      <c r="H16" s="2"/>
      <c r="I16" s="1"/>
      <c r="J16" s="1"/>
      <c r="K16" s="65"/>
      <c r="L16" s="1"/>
      <c r="M16" s="327"/>
      <c r="N16" s="16"/>
    </row>
    <row r="17" spans="1:14" ht="17.100000000000001" customHeight="1">
      <c r="A17" s="89"/>
      <c r="B17" s="328">
        <f t="shared" si="0"/>
        <v>8</v>
      </c>
      <c r="C17" s="76"/>
      <c r="D17" s="76"/>
      <c r="E17" s="42"/>
      <c r="F17" s="77"/>
      <c r="G17" s="78"/>
      <c r="H17" s="2"/>
      <c r="I17" s="1"/>
      <c r="J17" s="1"/>
      <c r="K17" s="65"/>
      <c r="L17" s="1"/>
      <c r="M17" s="327"/>
      <c r="N17" s="16"/>
    </row>
    <row r="18" spans="1:14" ht="17.100000000000001" customHeight="1">
      <c r="A18" s="89"/>
      <c r="B18" s="328">
        <f t="shared" si="0"/>
        <v>9</v>
      </c>
      <c r="C18" s="76"/>
      <c r="D18" s="76"/>
      <c r="E18" s="42"/>
      <c r="F18" s="77"/>
      <c r="G18" s="78"/>
      <c r="H18" s="2"/>
      <c r="I18" s="1"/>
      <c r="J18" s="1"/>
      <c r="K18" s="65"/>
      <c r="L18" s="1"/>
      <c r="M18" s="327"/>
      <c r="N18" s="16"/>
    </row>
    <row r="19" spans="1:14" ht="17.100000000000001" customHeight="1">
      <c r="A19" s="89"/>
      <c r="B19" s="328">
        <f t="shared" si="0"/>
        <v>10</v>
      </c>
      <c r="C19" s="76"/>
      <c r="D19" s="76"/>
      <c r="E19" s="42"/>
      <c r="F19" s="77"/>
      <c r="G19" s="78"/>
      <c r="H19" s="2"/>
      <c r="I19" s="1"/>
      <c r="J19" s="1"/>
      <c r="K19" s="65"/>
      <c r="L19" s="1"/>
      <c r="M19" s="327"/>
      <c r="N19" s="16"/>
    </row>
    <row r="20" spans="1:14" ht="17.100000000000001" customHeight="1">
      <c r="A20" s="89"/>
      <c r="B20" s="328">
        <f t="shared" si="0"/>
        <v>11</v>
      </c>
      <c r="C20" s="76"/>
      <c r="D20" s="76"/>
      <c r="E20" s="42"/>
      <c r="F20" s="77"/>
      <c r="G20" s="78"/>
      <c r="H20" s="2"/>
      <c r="I20" s="1"/>
      <c r="J20" s="1"/>
      <c r="K20" s="65"/>
      <c r="L20" s="1"/>
      <c r="M20" s="327"/>
      <c r="N20" s="16"/>
    </row>
    <row r="21" spans="1:14" ht="17.100000000000001" customHeight="1">
      <c r="A21" s="89"/>
      <c r="B21" s="328">
        <f t="shared" si="0"/>
        <v>12</v>
      </c>
      <c r="C21" s="76"/>
      <c r="D21" s="76"/>
      <c r="E21" s="42"/>
      <c r="F21" s="77"/>
      <c r="G21" s="78"/>
      <c r="H21" s="2"/>
      <c r="I21" s="1"/>
      <c r="J21" s="1"/>
      <c r="K21" s="65"/>
      <c r="L21" s="1"/>
      <c r="M21" s="327"/>
      <c r="N21" s="16"/>
    </row>
    <row r="22" spans="1:14" ht="17.100000000000001" customHeight="1">
      <c r="A22" s="89"/>
      <c r="B22" s="328">
        <f t="shared" si="0"/>
        <v>13</v>
      </c>
      <c r="C22" s="76"/>
      <c r="D22" s="76"/>
      <c r="E22" s="42"/>
      <c r="F22" s="77"/>
      <c r="G22" s="78"/>
      <c r="H22" s="2"/>
      <c r="I22" s="1"/>
      <c r="J22" s="1"/>
      <c r="K22" s="65"/>
      <c r="L22" s="1"/>
      <c r="M22" s="327"/>
      <c r="N22" s="16"/>
    </row>
    <row r="23" spans="1:14" ht="17.100000000000001" customHeight="1">
      <c r="A23" s="89"/>
      <c r="B23" s="328">
        <f t="shared" si="0"/>
        <v>14</v>
      </c>
      <c r="C23" s="76"/>
      <c r="D23" s="76"/>
      <c r="E23" s="42"/>
      <c r="F23" s="77"/>
      <c r="G23" s="78"/>
      <c r="H23" s="2"/>
      <c r="I23" s="1"/>
      <c r="J23" s="1"/>
      <c r="K23" s="65"/>
      <c r="L23" s="1"/>
      <c r="M23" s="327"/>
      <c r="N23" s="16"/>
    </row>
    <row r="24" spans="1:14" ht="17.100000000000001" customHeight="1">
      <c r="A24" s="89"/>
      <c r="B24" s="328">
        <f t="shared" si="0"/>
        <v>15</v>
      </c>
      <c r="C24" s="76"/>
      <c r="D24" s="76"/>
      <c r="E24" s="42"/>
      <c r="F24" s="77"/>
      <c r="G24" s="78"/>
      <c r="H24" s="2"/>
      <c r="I24" s="1"/>
      <c r="J24" s="1"/>
      <c r="K24" s="65"/>
      <c r="L24" s="1"/>
      <c r="M24" s="327"/>
      <c r="N24" s="16"/>
    </row>
    <row r="25" spans="1:14" ht="17.100000000000001" customHeight="1">
      <c r="A25" s="89"/>
      <c r="B25" s="328">
        <f t="shared" si="0"/>
        <v>16</v>
      </c>
      <c r="C25" s="76"/>
      <c r="D25" s="76"/>
      <c r="E25" s="42"/>
      <c r="F25" s="77"/>
      <c r="G25" s="78"/>
      <c r="H25" s="2"/>
      <c r="I25" s="1"/>
      <c r="J25" s="1"/>
      <c r="K25" s="65"/>
      <c r="L25" s="1"/>
      <c r="M25" s="327"/>
      <c r="N25" s="16"/>
    </row>
    <row r="26" spans="1:14" ht="17.100000000000001" customHeight="1">
      <c r="A26" s="89"/>
      <c r="B26" s="328">
        <f t="shared" si="0"/>
        <v>17</v>
      </c>
      <c r="C26" s="76"/>
      <c r="D26" s="76"/>
      <c r="E26" s="42"/>
      <c r="F26" s="77"/>
      <c r="G26" s="78"/>
      <c r="H26" s="2"/>
      <c r="I26" s="1"/>
      <c r="J26" s="1"/>
      <c r="K26" s="65"/>
      <c r="L26" s="1"/>
      <c r="M26" s="327"/>
      <c r="N26" s="16"/>
    </row>
    <row r="27" spans="1:14" ht="17.100000000000001" customHeight="1">
      <c r="A27" s="89"/>
      <c r="B27" s="328">
        <f t="shared" si="0"/>
        <v>18</v>
      </c>
      <c r="C27" s="76"/>
      <c r="D27" s="76"/>
      <c r="E27" s="42"/>
      <c r="F27" s="77"/>
      <c r="G27" s="78"/>
      <c r="H27" s="2"/>
      <c r="I27" s="1"/>
      <c r="J27" s="1"/>
      <c r="K27" s="65"/>
      <c r="L27" s="1"/>
      <c r="M27" s="327"/>
      <c r="N27" s="16"/>
    </row>
    <row r="28" spans="1:14" ht="17.100000000000001" customHeight="1">
      <c r="A28" s="89"/>
      <c r="B28" s="328">
        <f t="shared" si="0"/>
        <v>19</v>
      </c>
      <c r="C28" s="76"/>
      <c r="D28" s="76"/>
      <c r="E28" s="42"/>
      <c r="F28" s="77"/>
      <c r="G28" s="78"/>
      <c r="H28" s="2"/>
      <c r="I28" s="1"/>
      <c r="J28" s="1"/>
      <c r="K28" s="65"/>
      <c r="L28" s="1"/>
      <c r="M28" s="327"/>
      <c r="N28" s="16"/>
    </row>
    <row r="29" spans="1:14" ht="17.100000000000001" customHeight="1">
      <c r="A29" s="89"/>
      <c r="B29" s="328">
        <f t="shared" si="0"/>
        <v>20</v>
      </c>
      <c r="C29" s="76"/>
      <c r="D29" s="76"/>
      <c r="E29" s="42"/>
      <c r="F29" s="77"/>
      <c r="G29" s="78"/>
      <c r="H29" s="2"/>
      <c r="I29" s="1"/>
      <c r="J29" s="1"/>
      <c r="K29" s="65"/>
      <c r="L29" s="1"/>
      <c r="M29" s="327"/>
      <c r="N29" s="16"/>
    </row>
    <row r="30" spans="1:14" ht="17.100000000000001" customHeight="1">
      <c r="A30" s="89"/>
      <c r="B30" s="328">
        <f t="shared" si="0"/>
        <v>21</v>
      </c>
      <c r="C30" s="76"/>
      <c r="D30" s="76"/>
      <c r="E30" s="42"/>
      <c r="F30" s="77"/>
      <c r="G30" s="78"/>
      <c r="H30" s="2"/>
      <c r="I30" s="1"/>
      <c r="J30" s="1"/>
      <c r="K30" s="65"/>
      <c r="L30" s="1"/>
      <c r="M30" s="327"/>
      <c r="N30" s="16"/>
    </row>
    <row r="31" spans="1:14" ht="17.100000000000001" customHeight="1">
      <c r="A31" s="89"/>
      <c r="B31" s="328">
        <f t="shared" si="0"/>
        <v>22</v>
      </c>
      <c r="C31" s="76"/>
      <c r="D31" s="76"/>
      <c r="E31" s="42"/>
      <c r="F31" s="77"/>
      <c r="G31" s="78"/>
      <c r="H31" s="2"/>
      <c r="I31" s="1"/>
      <c r="J31" s="1"/>
      <c r="K31" s="65"/>
      <c r="L31" s="1"/>
      <c r="M31" s="327"/>
      <c r="N31" s="16"/>
    </row>
    <row r="32" spans="1:14" ht="17.100000000000001" customHeight="1">
      <c r="A32" s="89"/>
      <c r="B32" s="328">
        <f t="shared" si="0"/>
        <v>23</v>
      </c>
      <c r="C32" s="76"/>
      <c r="D32" s="76"/>
      <c r="E32" s="42"/>
      <c r="F32" s="77"/>
      <c r="G32" s="78"/>
      <c r="H32" s="2"/>
      <c r="I32" s="1"/>
      <c r="J32" s="1"/>
      <c r="K32" s="65"/>
      <c r="L32" s="1"/>
      <c r="M32" s="327"/>
      <c r="N32" s="16"/>
    </row>
    <row r="33" spans="1:14" ht="17.100000000000001" customHeight="1">
      <c r="A33" s="89"/>
      <c r="B33" s="328">
        <f t="shared" si="0"/>
        <v>24</v>
      </c>
      <c r="C33" s="76"/>
      <c r="D33" s="76"/>
      <c r="E33" s="42"/>
      <c r="F33" s="77"/>
      <c r="G33" s="78"/>
      <c r="H33" s="2"/>
      <c r="I33" s="1"/>
      <c r="J33" s="1"/>
      <c r="K33" s="65"/>
      <c r="L33" s="1"/>
      <c r="M33" s="327"/>
      <c r="N33" s="16"/>
    </row>
    <row r="34" spans="1:14" ht="17.100000000000001" customHeight="1">
      <c r="A34" s="89"/>
      <c r="B34" s="328">
        <f t="shared" si="0"/>
        <v>25</v>
      </c>
      <c r="C34" s="76"/>
      <c r="D34" s="76"/>
      <c r="E34" s="42"/>
      <c r="F34" s="77"/>
      <c r="G34" s="78"/>
      <c r="H34" s="2"/>
      <c r="I34" s="1"/>
      <c r="J34" s="1"/>
      <c r="K34" s="65"/>
      <c r="L34" s="1"/>
      <c r="M34" s="327"/>
      <c r="N34" s="16"/>
    </row>
    <row r="35" spans="1:14" ht="17.100000000000001" customHeight="1">
      <c r="A35" s="89"/>
      <c r="B35" s="328">
        <f t="shared" si="0"/>
        <v>26</v>
      </c>
      <c r="C35" s="76"/>
      <c r="D35" s="76"/>
      <c r="E35" s="42"/>
      <c r="F35" s="77"/>
      <c r="G35" s="78"/>
      <c r="H35" s="2"/>
      <c r="I35" s="1"/>
      <c r="J35" s="1"/>
      <c r="K35" s="65"/>
      <c r="L35" s="1"/>
      <c r="M35" s="327"/>
      <c r="N35" s="16"/>
    </row>
    <row r="36" spans="1:14" ht="17.100000000000001" customHeight="1">
      <c r="A36" s="89"/>
      <c r="B36" s="328">
        <f t="shared" si="0"/>
        <v>27</v>
      </c>
      <c r="C36" s="76"/>
      <c r="D36" s="76"/>
      <c r="E36" s="42"/>
      <c r="F36" s="77"/>
      <c r="G36" s="78"/>
      <c r="H36" s="2"/>
      <c r="I36" s="1"/>
      <c r="J36" s="1"/>
      <c r="K36" s="65"/>
      <c r="L36" s="1"/>
      <c r="M36" s="327"/>
      <c r="N36" s="16"/>
    </row>
    <row r="37" spans="1:14" ht="17.100000000000001" customHeight="1">
      <c r="A37" s="89"/>
      <c r="B37" s="328">
        <f t="shared" si="0"/>
        <v>28</v>
      </c>
      <c r="C37" s="76"/>
      <c r="D37" s="76"/>
      <c r="E37" s="42"/>
      <c r="F37" s="77"/>
      <c r="G37" s="78"/>
      <c r="H37" s="2"/>
      <c r="I37" s="1"/>
      <c r="J37" s="1"/>
      <c r="K37" s="65"/>
      <c r="L37" s="1"/>
      <c r="M37" s="327"/>
      <c r="N37" s="16"/>
    </row>
    <row r="38" spans="1:14" ht="17.100000000000001" customHeight="1">
      <c r="A38" s="89"/>
      <c r="B38" s="328">
        <f t="shared" si="0"/>
        <v>29</v>
      </c>
      <c r="C38" s="76"/>
      <c r="D38" s="76"/>
      <c r="E38" s="42"/>
      <c r="F38" s="77"/>
      <c r="G38" s="78"/>
      <c r="H38" s="2"/>
      <c r="I38" s="1"/>
      <c r="J38" s="1"/>
      <c r="K38" s="65"/>
      <c r="L38" s="1"/>
      <c r="M38" s="327"/>
      <c r="N38" s="16"/>
    </row>
    <row r="39" spans="1:14" ht="17.100000000000001" customHeight="1">
      <c r="A39" s="89"/>
      <c r="B39" s="328">
        <f t="shared" si="0"/>
        <v>30</v>
      </c>
      <c r="C39" s="76"/>
      <c r="D39" s="76"/>
      <c r="E39" s="42"/>
      <c r="F39" s="77"/>
      <c r="G39" s="78"/>
      <c r="H39" s="2"/>
      <c r="I39" s="1"/>
      <c r="J39" s="1"/>
      <c r="K39" s="65"/>
      <c r="L39" s="1"/>
      <c r="M39" s="327"/>
      <c r="N39" s="16"/>
    </row>
    <row r="40" spans="1:14" ht="17.100000000000001" customHeight="1">
      <c r="A40" s="89"/>
      <c r="B40" s="328">
        <f t="shared" si="0"/>
        <v>31</v>
      </c>
      <c r="C40" s="76"/>
      <c r="D40" s="76"/>
      <c r="E40" s="42"/>
      <c r="F40" s="77"/>
      <c r="G40" s="78"/>
      <c r="H40" s="2"/>
      <c r="I40" s="1"/>
      <c r="J40" s="1"/>
      <c r="K40" s="65"/>
      <c r="L40" s="1"/>
      <c r="M40" s="327"/>
      <c r="N40" s="16"/>
    </row>
    <row r="41" spans="1:14" ht="17.100000000000001" customHeight="1">
      <c r="A41" s="89"/>
      <c r="B41" s="328">
        <f t="shared" si="0"/>
        <v>32</v>
      </c>
      <c r="C41" s="76"/>
      <c r="D41" s="76"/>
      <c r="E41" s="42"/>
      <c r="F41" s="77"/>
      <c r="G41" s="78"/>
      <c r="H41" s="2"/>
      <c r="I41" s="1"/>
      <c r="J41" s="1"/>
      <c r="K41" s="65"/>
      <c r="L41" s="1"/>
      <c r="M41" s="327"/>
      <c r="N41" s="16"/>
    </row>
    <row r="42" spans="1:14" ht="17.100000000000001" customHeight="1">
      <c r="A42" s="89"/>
      <c r="B42" s="328">
        <f t="shared" si="0"/>
        <v>33</v>
      </c>
      <c r="C42" s="76"/>
      <c r="D42" s="76"/>
      <c r="E42" s="42"/>
      <c r="F42" s="77"/>
      <c r="G42" s="78"/>
      <c r="H42" s="2"/>
      <c r="I42" s="1"/>
      <c r="J42" s="1"/>
      <c r="K42" s="65"/>
      <c r="L42" s="1"/>
      <c r="M42" s="327"/>
      <c r="N42" s="16"/>
    </row>
    <row r="43" spans="1:14" ht="17.100000000000001" customHeight="1">
      <c r="A43" s="89"/>
      <c r="B43" s="328">
        <f t="shared" si="0"/>
        <v>34</v>
      </c>
      <c r="C43" s="76"/>
      <c r="D43" s="76"/>
      <c r="E43" s="42"/>
      <c r="F43" s="77"/>
      <c r="G43" s="78"/>
      <c r="H43" s="2"/>
      <c r="I43" s="1"/>
      <c r="J43" s="1"/>
      <c r="K43" s="65"/>
      <c r="L43" s="1"/>
      <c r="M43" s="327"/>
      <c r="N43" s="16"/>
    </row>
    <row r="44" spans="1:14" ht="17.100000000000001" customHeight="1">
      <c r="A44" s="89"/>
      <c r="B44" s="328">
        <f t="shared" si="0"/>
        <v>35</v>
      </c>
      <c r="C44" s="76"/>
      <c r="D44" s="76"/>
      <c r="E44" s="42"/>
      <c r="F44" s="77"/>
      <c r="G44" s="78"/>
      <c r="H44" s="2"/>
      <c r="I44" s="1"/>
      <c r="J44" s="1"/>
      <c r="K44" s="65"/>
      <c r="L44" s="1"/>
      <c r="M44" s="327"/>
      <c r="N44" s="16"/>
    </row>
    <row r="45" spans="1:14" ht="17.100000000000001" customHeight="1">
      <c r="A45" s="89"/>
      <c r="B45" s="328">
        <f t="shared" si="0"/>
        <v>36</v>
      </c>
      <c r="C45" s="76"/>
      <c r="D45" s="76"/>
      <c r="E45" s="42"/>
      <c r="F45" s="77"/>
      <c r="G45" s="78"/>
      <c r="H45" s="2"/>
      <c r="I45" s="1"/>
      <c r="J45" s="1"/>
      <c r="K45" s="65"/>
      <c r="L45" s="1"/>
      <c r="M45" s="327"/>
      <c r="N45" s="16"/>
    </row>
    <row r="46" spans="1:14" ht="17.100000000000001" customHeight="1">
      <c r="A46" s="89"/>
      <c r="B46" s="328">
        <f t="shared" si="0"/>
        <v>37</v>
      </c>
      <c r="C46" s="76"/>
      <c r="D46" s="76"/>
      <c r="E46" s="42"/>
      <c r="F46" s="77"/>
      <c r="G46" s="78"/>
      <c r="H46" s="2"/>
      <c r="I46" s="1"/>
      <c r="J46" s="1"/>
      <c r="K46" s="65"/>
      <c r="L46" s="1"/>
      <c r="M46" s="327"/>
      <c r="N46" s="16"/>
    </row>
    <row r="47" spans="1:14" ht="17.100000000000001" customHeight="1">
      <c r="A47" s="89"/>
      <c r="B47" s="328">
        <f t="shared" si="0"/>
        <v>38</v>
      </c>
      <c r="C47" s="76"/>
      <c r="D47" s="76"/>
      <c r="E47" s="42"/>
      <c r="F47" s="77"/>
      <c r="G47" s="78"/>
      <c r="H47" s="2"/>
      <c r="I47" s="1"/>
      <c r="J47" s="1"/>
      <c r="K47" s="65"/>
      <c r="L47" s="1"/>
      <c r="M47" s="327"/>
      <c r="N47" s="16"/>
    </row>
    <row r="48" spans="1:14" ht="17.100000000000001" customHeight="1">
      <c r="A48" s="89"/>
      <c r="B48" s="328">
        <f t="shared" si="0"/>
        <v>39</v>
      </c>
      <c r="C48" s="76"/>
      <c r="D48" s="76"/>
      <c r="E48" s="42"/>
      <c r="F48" s="77"/>
      <c r="G48" s="78"/>
      <c r="H48" s="2"/>
      <c r="I48" s="1"/>
      <c r="J48" s="1"/>
      <c r="K48" s="65"/>
      <c r="L48" s="1"/>
      <c r="M48" s="327"/>
      <c r="N48" s="16"/>
    </row>
    <row r="49" spans="1:14" ht="17.100000000000001" customHeight="1">
      <c r="A49" s="89"/>
      <c r="B49" s="328">
        <f t="shared" si="0"/>
        <v>40</v>
      </c>
      <c r="C49" s="76"/>
      <c r="D49" s="76"/>
      <c r="E49" s="42"/>
      <c r="F49" s="77"/>
      <c r="G49" s="78"/>
      <c r="H49" s="2"/>
      <c r="I49" s="1"/>
      <c r="J49" s="1"/>
      <c r="K49" s="65"/>
      <c r="L49" s="1"/>
      <c r="M49" s="327"/>
      <c r="N49" s="16"/>
    </row>
    <row r="50" spans="1:14" ht="17.100000000000001" customHeight="1">
      <c r="A50" s="89"/>
      <c r="B50" s="328">
        <f t="shared" si="0"/>
        <v>41</v>
      </c>
      <c r="C50" s="76"/>
      <c r="D50" s="76"/>
      <c r="E50" s="42"/>
      <c r="F50" s="77"/>
      <c r="G50" s="78"/>
      <c r="H50" s="2"/>
      <c r="I50" s="1"/>
      <c r="J50" s="1"/>
      <c r="K50" s="65"/>
      <c r="L50" s="1"/>
      <c r="M50" s="327"/>
      <c r="N50" s="16"/>
    </row>
    <row r="51" spans="1:14" ht="17.100000000000001" customHeight="1">
      <c r="A51" s="89"/>
      <c r="B51" s="328">
        <f t="shared" si="0"/>
        <v>42</v>
      </c>
      <c r="C51" s="76"/>
      <c r="D51" s="76"/>
      <c r="E51" s="42"/>
      <c r="F51" s="77"/>
      <c r="G51" s="78"/>
      <c r="H51" s="2"/>
      <c r="I51" s="1"/>
      <c r="J51" s="1"/>
      <c r="K51" s="65"/>
      <c r="L51" s="1"/>
      <c r="M51" s="327"/>
      <c r="N51" s="16"/>
    </row>
    <row r="52" spans="1:14" ht="17.100000000000001" customHeight="1">
      <c r="A52" s="89"/>
      <c r="B52" s="328">
        <f t="shared" si="0"/>
        <v>43</v>
      </c>
      <c r="C52" s="76"/>
      <c r="D52" s="76"/>
      <c r="E52" s="42"/>
      <c r="F52" s="77"/>
      <c r="G52" s="78"/>
      <c r="H52" s="2"/>
      <c r="I52" s="1"/>
      <c r="J52" s="1"/>
      <c r="K52" s="65"/>
      <c r="L52" s="1"/>
      <c r="M52" s="327"/>
      <c r="N52" s="16"/>
    </row>
    <row r="53" spans="1:14" ht="17.100000000000001" customHeight="1">
      <c r="A53" s="89"/>
      <c r="B53" s="328">
        <f t="shared" si="0"/>
        <v>44</v>
      </c>
      <c r="C53" s="76"/>
      <c r="D53" s="76"/>
      <c r="E53" s="42"/>
      <c r="F53" s="77"/>
      <c r="G53" s="78"/>
      <c r="H53" s="2"/>
      <c r="I53" s="1"/>
      <c r="J53" s="1"/>
      <c r="K53" s="65"/>
      <c r="L53" s="1"/>
      <c r="M53" s="327"/>
      <c r="N53" s="16"/>
    </row>
    <row r="54" spans="1:14" ht="17.100000000000001" customHeight="1">
      <c r="A54" s="89"/>
      <c r="B54" s="328">
        <f t="shared" si="0"/>
        <v>45</v>
      </c>
      <c r="C54" s="76"/>
      <c r="D54" s="76"/>
      <c r="E54" s="42"/>
      <c r="F54" s="77"/>
      <c r="G54" s="78"/>
      <c r="H54" s="2"/>
      <c r="I54" s="1"/>
      <c r="J54" s="1"/>
      <c r="K54" s="65"/>
      <c r="L54" s="1"/>
      <c r="M54" s="327"/>
      <c r="N54" s="16"/>
    </row>
    <row r="55" spans="1:14" ht="17.100000000000001" customHeight="1">
      <c r="A55" s="89"/>
      <c r="B55" s="328">
        <f t="shared" si="0"/>
        <v>46</v>
      </c>
      <c r="C55" s="76"/>
      <c r="D55" s="76"/>
      <c r="E55" s="42"/>
      <c r="F55" s="77"/>
      <c r="G55" s="78"/>
      <c r="H55" s="2"/>
      <c r="I55" s="1"/>
      <c r="J55" s="1"/>
      <c r="K55" s="65"/>
      <c r="L55" s="1"/>
      <c r="M55" s="327"/>
      <c r="N55" s="16"/>
    </row>
    <row r="56" spans="1:14" ht="17.100000000000001" customHeight="1">
      <c r="A56" s="89"/>
      <c r="B56" s="328">
        <f t="shared" si="0"/>
        <v>47</v>
      </c>
      <c r="C56" s="76"/>
      <c r="D56" s="76"/>
      <c r="E56" s="42"/>
      <c r="F56" s="77"/>
      <c r="G56" s="78"/>
      <c r="H56" s="2"/>
      <c r="I56" s="1"/>
      <c r="J56" s="1"/>
      <c r="K56" s="65"/>
      <c r="L56" s="1"/>
      <c r="M56" s="327"/>
      <c r="N56" s="16"/>
    </row>
    <row r="57" spans="1:14" ht="17.100000000000001" customHeight="1">
      <c r="A57" s="89"/>
      <c r="B57" s="328">
        <f t="shared" si="0"/>
        <v>48</v>
      </c>
      <c r="C57" s="76"/>
      <c r="D57" s="76"/>
      <c r="E57" s="42"/>
      <c r="F57" s="77"/>
      <c r="G57" s="78"/>
      <c r="H57" s="2"/>
      <c r="I57" s="1"/>
      <c r="J57" s="1"/>
      <c r="K57" s="65"/>
      <c r="L57" s="1"/>
      <c r="M57" s="327"/>
      <c r="N57" s="16"/>
    </row>
    <row r="58" spans="1:14" ht="17.100000000000001" customHeight="1">
      <c r="A58" s="89"/>
      <c r="B58" s="328">
        <f t="shared" si="0"/>
        <v>49</v>
      </c>
      <c r="C58" s="76"/>
      <c r="D58" s="76"/>
      <c r="E58" s="42"/>
      <c r="F58" s="77"/>
      <c r="G58" s="78"/>
      <c r="H58" s="2"/>
      <c r="I58" s="1"/>
      <c r="J58" s="1"/>
      <c r="K58" s="65"/>
      <c r="L58" s="1"/>
      <c r="M58" s="327"/>
      <c r="N58" s="16"/>
    </row>
    <row r="59" spans="1:14" ht="17.100000000000001" customHeight="1">
      <c r="A59" s="89"/>
      <c r="B59" s="328">
        <f t="shared" si="0"/>
        <v>50</v>
      </c>
      <c r="C59" s="76"/>
      <c r="D59" s="76"/>
      <c r="E59" s="42"/>
      <c r="F59" s="77"/>
      <c r="G59" s="78"/>
      <c r="H59" s="2"/>
      <c r="I59" s="1"/>
      <c r="J59" s="1"/>
      <c r="K59" s="65"/>
      <c r="L59" s="1"/>
      <c r="M59" s="327"/>
      <c r="N59" s="16"/>
    </row>
    <row r="60" spans="1:14" ht="17.100000000000001" customHeight="1">
      <c r="A60" s="89"/>
      <c r="B60" s="328">
        <f t="shared" si="0"/>
        <v>51</v>
      </c>
      <c r="C60" s="76"/>
      <c r="D60" s="76"/>
      <c r="E60" s="42"/>
      <c r="F60" s="77"/>
      <c r="G60" s="78"/>
      <c r="H60" s="2"/>
      <c r="I60" s="1"/>
      <c r="J60" s="1"/>
      <c r="K60" s="65"/>
      <c r="L60" s="1"/>
      <c r="M60" s="327"/>
      <c r="N60" s="16"/>
    </row>
    <row r="61" spans="1:14" ht="17.100000000000001" customHeight="1">
      <c r="A61" s="89"/>
      <c r="B61" s="328">
        <f t="shared" si="0"/>
        <v>52</v>
      </c>
      <c r="C61" s="76"/>
      <c r="D61" s="76"/>
      <c r="E61" s="42"/>
      <c r="F61" s="77"/>
      <c r="G61" s="78"/>
      <c r="H61" s="2"/>
      <c r="I61" s="1"/>
      <c r="J61" s="1"/>
      <c r="K61" s="65"/>
      <c r="L61" s="1"/>
      <c r="M61" s="327"/>
      <c r="N61" s="16"/>
    </row>
    <row r="62" spans="1:14" ht="17.100000000000001" customHeight="1">
      <c r="A62" s="89"/>
      <c r="B62" s="328">
        <f t="shared" si="0"/>
        <v>53</v>
      </c>
      <c r="C62" s="76"/>
      <c r="D62" s="76"/>
      <c r="E62" s="42"/>
      <c r="F62" s="77"/>
      <c r="G62" s="78"/>
      <c r="H62" s="2"/>
      <c r="I62" s="1"/>
      <c r="J62" s="1"/>
      <c r="K62" s="65"/>
      <c r="L62" s="1"/>
      <c r="M62" s="327"/>
      <c r="N62" s="16"/>
    </row>
    <row r="63" spans="1:14" ht="17.100000000000001" customHeight="1">
      <c r="A63" s="89"/>
      <c r="B63" s="328">
        <f t="shared" si="0"/>
        <v>54</v>
      </c>
      <c r="C63" s="76"/>
      <c r="D63" s="76"/>
      <c r="E63" s="42"/>
      <c r="F63" s="77"/>
      <c r="G63" s="78"/>
      <c r="H63" s="2"/>
      <c r="I63" s="1"/>
      <c r="J63" s="1"/>
      <c r="K63" s="65"/>
      <c r="L63" s="1"/>
      <c r="M63" s="327"/>
      <c r="N63" s="16"/>
    </row>
    <row r="64" spans="1:14" ht="17.100000000000001" customHeight="1">
      <c r="A64" s="89"/>
      <c r="B64" s="328">
        <f t="shared" si="0"/>
        <v>55</v>
      </c>
      <c r="C64" s="76"/>
      <c r="D64" s="76"/>
      <c r="E64" s="42"/>
      <c r="F64" s="77"/>
      <c r="G64" s="78"/>
      <c r="H64" s="2"/>
      <c r="I64" s="1"/>
      <c r="J64" s="1"/>
      <c r="K64" s="65"/>
      <c r="L64" s="1"/>
      <c r="M64" s="327"/>
      <c r="N64" s="16"/>
    </row>
    <row r="65" spans="1:14" ht="17.100000000000001" customHeight="1">
      <c r="A65" s="89"/>
      <c r="B65" s="328">
        <f t="shared" si="0"/>
        <v>56</v>
      </c>
      <c r="C65" s="76"/>
      <c r="D65" s="76"/>
      <c r="E65" s="42"/>
      <c r="F65" s="77"/>
      <c r="G65" s="78"/>
      <c r="H65" s="2"/>
      <c r="I65" s="1"/>
      <c r="J65" s="1"/>
      <c r="K65" s="65"/>
      <c r="L65" s="1"/>
      <c r="M65" s="327"/>
      <c r="N65" s="16"/>
    </row>
    <row r="66" spans="1:14" ht="17.100000000000001" customHeight="1">
      <c r="A66" s="89"/>
      <c r="B66" s="328">
        <f t="shared" si="0"/>
        <v>57</v>
      </c>
      <c r="C66" s="76"/>
      <c r="D66" s="76"/>
      <c r="E66" s="42"/>
      <c r="F66" s="77"/>
      <c r="G66" s="78"/>
      <c r="H66" s="2"/>
      <c r="I66" s="1"/>
      <c r="J66" s="1"/>
      <c r="K66" s="65"/>
      <c r="L66" s="1"/>
      <c r="M66" s="327"/>
      <c r="N66" s="16"/>
    </row>
    <row r="67" spans="1:14" ht="17.100000000000001" customHeight="1">
      <c r="A67" s="89"/>
      <c r="B67" s="328">
        <f t="shared" si="0"/>
        <v>58</v>
      </c>
      <c r="C67" s="76"/>
      <c r="D67" s="76"/>
      <c r="E67" s="42"/>
      <c r="F67" s="77"/>
      <c r="G67" s="78"/>
      <c r="H67" s="2"/>
      <c r="I67" s="1"/>
      <c r="J67" s="1"/>
      <c r="K67" s="65"/>
      <c r="L67" s="1"/>
      <c r="M67" s="327"/>
      <c r="N67" s="16"/>
    </row>
    <row r="68" spans="1:14" ht="17.100000000000001" customHeight="1">
      <c r="A68" s="89"/>
      <c r="B68" s="328">
        <f t="shared" si="0"/>
        <v>59</v>
      </c>
      <c r="C68" s="76"/>
      <c r="D68" s="76"/>
      <c r="E68" s="42"/>
      <c r="F68" s="77"/>
      <c r="G68" s="78"/>
      <c r="H68" s="2"/>
      <c r="I68" s="1"/>
      <c r="J68" s="1"/>
      <c r="K68" s="65"/>
      <c r="L68" s="1"/>
      <c r="M68" s="327"/>
      <c r="N68" s="16"/>
    </row>
    <row r="69" spans="1:14" ht="17.100000000000001" customHeight="1">
      <c r="A69" s="89"/>
      <c r="B69" s="328">
        <f t="shared" si="0"/>
        <v>60</v>
      </c>
      <c r="C69" s="76"/>
      <c r="D69" s="76"/>
      <c r="E69" s="42"/>
      <c r="F69" s="77"/>
      <c r="G69" s="78"/>
      <c r="H69" s="2"/>
      <c r="I69" s="1"/>
      <c r="J69" s="1"/>
      <c r="K69" s="65"/>
      <c r="L69" s="1"/>
      <c r="M69" s="327"/>
      <c r="N69" s="16"/>
    </row>
    <row r="70" spans="1:14" ht="17.100000000000001" customHeight="1">
      <c r="A70" s="89"/>
      <c r="B70" s="328">
        <f t="shared" si="0"/>
        <v>61</v>
      </c>
      <c r="C70" s="76"/>
      <c r="D70" s="76"/>
      <c r="E70" s="42"/>
      <c r="F70" s="77"/>
      <c r="G70" s="78"/>
      <c r="H70" s="2"/>
      <c r="I70" s="1"/>
      <c r="J70" s="1"/>
      <c r="K70" s="65"/>
      <c r="L70" s="1"/>
      <c r="M70" s="327"/>
      <c r="N70" s="16"/>
    </row>
    <row r="71" spans="1:14" ht="17.100000000000001" customHeight="1">
      <c r="A71" s="89"/>
      <c r="B71" s="328">
        <f t="shared" si="0"/>
        <v>62</v>
      </c>
      <c r="C71" s="76"/>
      <c r="D71" s="76"/>
      <c r="E71" s="42"/>
      <c r="F71" s="77"/>
      <c r="G71" s="78"/>
      <c r="H71" s="2"/>
      <c r="I71" s="1"/>
      <c r="J71" s="1"/>
      <c r="K71" s="65"/>
      <c r="L71" s="1"/>
      <c r="M71" s="327"/>
      <c r="N71" s="16"/>
    </row>
    <row r="72" spans="1:14" ht="17.100000000000001" customHeight="1">
      <c r="A72" s="89"/>
      <c r="B72" s="328">
        <f t="shared" si="0"/>
        <v>63</v>
      </c>
      <c r="C72" s="76"/>
      <c r="D72" s="76"/>
      <c r="E72" s="42"/>
      <c r="F72" s="77"/>
      <c r="G72" s="78"/>
      <c r="H72" s="2"/>
      <c r="I72" s="1"/>
      <c r="J72" s="1"/>
      <c r="K72" s="65"/>
      <c r="L72" s="1"/>
      <c r="M72" s="327"/>
      <c r="N72" s="16"/>
    </row>
    <row r="73" spans="1:14" ht="17.100000000000001" customHeight="1">
      <c r="A73" s="89"/>
      <c r="B73" s="328">
        <f t="shared" si="0"/>
        <v>64</v>
      </c>
      <c r="C73" s="76"/>
      <c r="D73" s="76"/>
      <c r="E73" s="42"/>
      <c r="F73" s="77"/>
      <c r="G73" s="78"/>
      <c r="H73" s="2"/>
      <c r="I73" s="1"/>
      <c r="J73" s="1"/>
      <c r="K73" s="65"/>
      <c r="L73" s="1"/>
      <c r="M73" s="327"/>
      <c r="N73" s="16"/>
    </row>
    <row r="74" spans="1:14" ht="17.100000000000001" customHeight="1">
      <c r="A74" s="89"/>
      <c r="B74" s="328">
        <f t="shared" si="0"/>
        <v>65</v>
      </c>
      <c r="C74" s="76"/>
      <c r="D74" s="76"/>
      <c r="E74" s="42"/>
      <c r="F74" s="77"/>
      <c r="G74" s="78"/>
      <c r="H74" s="2"/>
      <c r="I74" s="1"/>
      <c r="J74" s="1"/>
      <c r="K74" s="65"/>
      <c r="L74" s="1"/>
      <c r="M74" s="327"/>
      <c r="N74" s="16"/>
    </row>
    <row r="75" spans="1:14" ht="17.100000000000001" customHeight="1">
      <c r="A75" s="89"/>
      <c r="B75" s="328">
        <f t="shared" si="0"/>
        <v>66</v>
      </c>
      <c r="C75" s="76"/>
      <c r="D75" s="76"/>
      <c r="E75" s="42"/>
      <c r="F75" s="77"/>
      <c r="G75" s="78"/>
      <c r="H75" s="2"/>
      <c r="I75" s="1"/>
      <c r="J75" s="1"/>
      <c r="K75" s="65"/>
      <c r="L75" s="1"/>
      <c r="M75" s="327"/>
      <c r="N75" s="16"/>
    </row>
    <row r="76" spans="1:14" ht="17.100000000000001" customHeight="1">
      <c r="A76" s="89"/>
      <c r="B76" s="328">
        <f t="shared" ref="B76:B139" si="1">B75+1</f>
        <v>67</v>
      </c>
      <c r="C76" s="76"/>
      <c r="D76" s="76"/>
      <c r="E76" s="42"/>
      <c r="F76" s="77"/>
      <c r="G76" s="78"/>
      <c r="H76" s="2"/>
      <c r="I76" s="1"/>
      <c r="J76" s="1"/>
      <c r="K76" s="65"/>
      <c r="L76" s="1"/>
      <c r="M76" s="327"/>
      <c r="N76" s="16"/>
    </row>
    <row r="77" spans="1:14" ht="17.100000000000001" customHeight="1">
      <c r="A77" s="89"/>
      <c r="B77" s="328">
        <f t="shared" si="1"/>
        <v>68</v>
      </c>
      <c r="C77" s="76"/>
      <c r="D77" s="76"/>
      <c r="E77" s="42"/>
      <c r="F77" s="77"/>
      <c r="G77" s="78"/>
      <c r="H77" s="2"/>
      <c r="I77" s="1"/>
      <c r="J77" s="1"/>
      <c r="K77" s="65"/>
      <c r="L77" s="1"/>
      <c r="M77" s="327"/>
      <c r="N77" s="16"/>
    </row>
    <row r="78" spans="1:14" ht="17.100000000000001" customHeight="1">
      <c r="A78" s="89"/>
      <c r="B78" s="328">
        <f t="shared" si="1"/>
        <v>69</v>
      </c>
      <c r="C78" s="76"/>
      <c r="D78" s="76"/>
      <c r="E78" s="42"/>
      <c r="F78" s="77"/>
      <c r="G78" s="78"/>
      <c r="H78" s="2"/>
      <c r="I78" s="1"/>
      <c r="J78" s="1"/>
      <c r="K78" s="65"/>
      <c r="L78" s="1"/>
      <c r="M78" s="327"/>
      <c r="N78" s="16"/>
    </row>
    <row r="79" spans="1:14" ht="17.100000000000001" customHeight="1">
      <c r="A79" s="89"/>
      <c r="B79" s="328">
        <f t="shared" si="1"/>
        <v>70</v>
      </c>
      <c r="C79" s="76"/>
      <c r="D79" s="76"/>
      <c r="E79" s="42"/>
      <c r="F79" s="77"/>
      <c r="G79" s="78"/>
      <c r="H79" s="2"/>
      <c r="I79" s="1"/>
      <c r="J79" s="1"/>
      <c r="K79" s="65"/>
      <c r="L79" s="1"/>
      <c r="M79" s="327"/>
      <c r="N79" s="16"/>
    </row>
    <row r="80" spans="1:14" ht="17.100000000000001" customHeight="1">
      <c r="A80" s="89"/>
      <c r="B80" s="328">
        <f t="shared" si="1"/>
        <v>71</v>
      </c>
      <c r="C80" s="76"/>
      <c r="D80" s="76"/>
      <c r="E80" s="42"/>
      <c r="F80" s="77"/>
      <c r="G80" s="78"/>
      <c r="H80" s="2"/>
      <c r="I80" s="1"/>
      <c r="J80" s="1"/>
      <c r="K80" s="65"/>
      <c r="L80" s="1"/>
      <c r="M80" s="327"/>
      <c r="N80" s="16"/>
    </row>
    <row r="81" spans="1:14" ht="17.100000000000001" customHeight="1">
      <c r="A81" s="89"/>
      <c r="B81" s="328">
        <f t="shared" si="1"/>
        <v>72</v>
      </c>
      <c r="C81" s="76"/>
      <c r="D81" s="76"/>
      <c r="E81" s="42"/>
      <c r="F81" s="77"/>
      <c r="G81" s="78"/>
      <c r="H81" s="2"/>
      <c r="I81" s="1"/>
      <c r="J81" s="1"/>
      <c r="K81" s="65"/>
      <c r="L81" s="1"/>
      <c r="M81" s="327"/>
      <c r="N81" s="16"/>
    </row>
    <row r="82" spans="1:14" ht="17.100000000000001" customHeight="1">
      <c r="A82" s="89"/>
      <c r="B82" s="328">
        <f t="shared" si="1"/>
        <v>73</v>
      </c>
      <c r="C82" s="76"/>
      <c r="D82" s="76"/>
      <c r="E82" s="42"/>
      <c r="F82" s="77"/>
      <c r="G82" s="78"/>
      <c r="H82" s="2"/>
      <c r="I82" s="1"/>
      <c r="J82" s="1"/>
      <c r="K82" s="65"/>
      <c r="L82" s="1"/>
      <c r="M82" s="327"/>
      <c r="N82" s="16"/>
    </row>
    <row r="83" spans="1:14" ht="17.100000000000001" customHeight="1">
      <c r="A83" s="89"/>
      <c r="B83" s="328">
        <f t="shared" si="1"/>
        <v>74</v>
      </c>
      <c r="C83" s="76"/>
      <c r="D83" s="76"/>
      <c r="E83" s="42"/>
      <c r="F83" s="77"/>
      <c r="G83" s="78"/>
      <c r="H83" s="2"/>
      <c r="I83" s="1"/>
      <c r="J83" s="1"/>
      <c r="K83" s="65"/>
      <c r="L83" s="1"/>
      <c r="M83" s="327"/>
      <c r="N83" s="16"/>
    </row>
    <row r="84" spans="1:14" ht="17.100000000000001" customHeight="1">
      <c r="A84" s="89"/>
      <c r="B84" s="328">
        <f t="shared" si="1"/>
        <v>75</v>
      </c>
      <c r="C84" s="76"/>
      <c r="D84" s="76"/>
      <c r="E84" s="42"/>
      <c r="F84" s="77"/>
      <c r="G84" s="78"/>
      <c r="H84" s="2"/>
      <c r="I84" s="1"/>
      <c r="J84" s="1"/>
      <c r="K84" s="65"/>
      <c r="L84" s="1"/>
      <c r="M84" s="327"/>
      <c r="N84" s="16"/>
    </row>
    <row r="85" spans="1:14" ht="17.100000000000001" customHeight="1">
      <c r="A85" s="89"/>
      <c r="B85" s="328">
        <f t="shared" si="1"/>
        <v>76</v>
      </c>
      <c r="C85" s="76"/>
      <c r="D85" s="76"/>
      <c r="E85" s="42"/>
      <c r="F85" s="77"/>
      <c r="G85" s="78"/>
      <c r="H85" s="2"/>
      <c r="I85" s="1"/>
      <c r="J85" s="1"/>
      <c r="K85" s="65"/>
      <c r="L85" s="1"/>
      <c r="M85" s="327"/>
      <c r="N85" s="16"/>
    </row>
    <row r="86" spans="1:14" ht="17.100000000000001" customHeight="1">
      <c r="A86" s="89"/>
      <c r="B86" s="328">
        <f t="shared" si="1"/>
        <v>77</v>
      </c>
      <c r="C86" s="76"/>
      <c r="D86" s="76"/>
      <c r="E86" s="42"/>
      <c r="F86" s="77"/>
      <c r="G86" s="78"/>
      <c r="H86" s="2"/>
      <c r="I86" s="1"/>
      <c r="J86" s="1"/>
      <c r="K86" s="65"/>
      <c r="L86" s="1"/>
      <c r="M86" s="327"/>
      <c r="N86" s="16"/>
    </row>
    <row r="87" spans="1:14" ht="17.100000000000001" customHeight="1">
      <c r="A87" s="89"/>
      <c r="B87" s="328">
        <f t="shared" si="1"/>
        <v>78</v>
      </c>
      <c r="C87" s="76"/>
      <c r="D87" s="76"/>
      <c r="E87" s="42"/>
      <c r="F87" s="77"/>
      <c r="G87" s="78"/>
      <c r="H87" s="2"/>
      <c r="I87" s="1"/>
      <c r="J87" s="1"/>
      <c r="K87" s="65"/>
      <c r="L87" s="1"/>
      <c r="M87" s="327"/>
      <c r="N87" s="16"/>
    </row>
    <row r="88" spans="1:14" ht="17.100000000000001" customHeight="1">
      <c r="A88" s="89"/>
      <c r="B88" s="328">
        <f t="shared" si="1"/>
        <v>79</v>
      </c>
      <c r="C88" s="76"/>
      <c r="D88" s="76"/>
      <c r="E88" s="42"/>
      <c r="F88" s="77"/>
      <c r="G88" s="78"/>
      <c r="H88" s="2"/>
      <c r="I88" s="1"/>
      <c r="J88" s="1"/>
      <c r="K88" s="65"/>
      <c r="L88" s="1"/>
      <c r="M88" s="327"/>
      <c r="N88" s="16"/>
    </row>
    <row r="89" spans="1:14" ht="17.100000000000001" customHeight="1">
      <c r="A89" s="89"/>
      <c r="B89" s="328">
        <f t="shared" si="1"/>
        <v>80</v>
      </c>
      <c r="C89" s="76"/>
      <c r="D89" s="76"/>
      <c r="E89" s="42"/>
      <c r="F89" s="77"/>
      <c r="G89" s="78"/>
      <c r="H89" s="2"/>
      <c r="I89" s="1"/>
      <c r="J89" s="1"/>
      <c r="K89" s="65"/>
      <c r="L89" s="1"/>
      <c r="M89" s="327"/>
      <c r="N89" s="16"/>
    </row>
    <row r="90" spans="1:14" ht="17.100000000000001" customHeight="1">
      <c r="A90" s="89"/>
      <c r="B90" s="328">
        <f t="shared" si="1"/>
        <v>81</v>
      </c>
      <c r="C90" s="76"/>
      <c r="D90" s="76"/>
      <c r="E90" s="42"/>
      <c r="F90" s="77"/>
      <c r="G90" s="78"/>
      <c r="H90" s="2"/>
      <c r="I90" s="1"/>
      <c r="J90" s="1"/>
      <c r="K90" s="65"/>
      <c r="L90" s="1"/>
      <c r="M90" s="327"/>
      <c r="N90" s="16"/>
    </row>
    <row r="91" spans="1:14" ht="17.100000000000001" customHeight="1">
      <c r="A91" s="89"/>
      <c r="B91" s="328">
        <f t="shared" si="1"/>
        <v>82</v>
      </c>
      <c r="C91" s="76"/>
      <c r="D91" s="76"/>
      <c r="E91" s="42"/>
      <c r="F91" s="77"/>
      <c r="G91" s="78"/>
      <c r="H91" s="2"/>
      <c r="I91" s="1"/>
      <c r="J91" s="1"/>
      <c r="K91" s="65"/>
      <c r="L91" s="1"/>
      <c r="M91" s="327"/>
      <c r="N91" s="16"/>
    </row>
    <row r="92" spans="1:14" ht="17.100000000000001" customHeight="1">
      <c r="A92" s="89"/>
      <c r="B92" s="328">
        <f t="shared" si="1"/>
        <v>83</v>
      </c>
      <c r="C92" s="76"/>
      <c r="D92" s="76"/>
      <c r="E92" s="42"/>
      <c r="F92" s="77"/>
      <c r="G92" s="78"/>
      <c r="H92" s="2"/>
      <c r="I92" s="1"/>
      <c r="J92" s="1"/>
      <c r="K92" s="65"/>
      <c r="L92" s="1"/>
      <c r="M92" s="327"/>
      <c r="N92" s="16"/>
    </row>
    <row r="93" spans="1:14" ht="17.100000000000001" customHeight="1">
      <c r="A93" s="89"/>
      <c r="B93" s="328">
        <f t="shared" si="1"/>
        <v>84</v>
      </c>
      <c r="C93" s="76"/>
      <c r="D93" s="76"/>
      <c r="E93" s="42"/>
      <c r="F93" s="77"/>
      <c r="G93" s="78"/>
      <c r="H93" s="2"/>
      <c r="I93" s="1"/>
      <c r="J93" s="1"/>
      <c r="K93" s="65"/>
      <c r="L93" s="1"/>
      <c r="M93" s="327"/>
      <c r="N93" s="16"/>
    </row>
    <row r="94" spans="1:14" ht="17.100000000000001" customHeight="1">
      <c r="A94" s="89"/>
      <c r="B94" s="328">
        <f t="shared" si="1"/>
        <v>85</v>
      </c>
      <c r="C94" s="76"/>
      <c r="D94" s="76"/>
      <c r="E94" s="42"/>
      <c r="F94" s="77"/>
      <c r="G94" s="78"/>
      <c r="H94" s="2"/>
      <c r="I94" s="1"/>
      <c r="J94" s="1"/>
      <c r="K94" s="65"/>
      <c r="L94" s="1"/>
      <c r="M94" s="327"/>
      <c r="N94" s="16"/>
    </row>
    <row r="95" spans="1:14" ht="17.100000000000001" customHeight="1">
      <c r="A95" s="89"/>
      <c r="B95" s="328">
        <f t="shared" si="1"/>
        <v>86</v>
      </c>
      <c r="C95" s="76"/>
      <c r="D95" s="76"/>
      <c r="E95" s="42"/>
      <c r="F95" s="77"/>
      <c r="G95" s="78"/>
      <c r="H95" s="2"/>
      <c r="I95" s="1"/>
      <c r="J95" s="1"/>
      <c r="K95" s="65"/>
      <c r="L95" s="1"/>
      <c r="M95" s="327"/>
      <c r="N95" s="16"/>
    </row>
    <row r="96" spans="1:14" ht="17.100000000000001" hidden="1" customHeight="1">
      <c r="A96" s="89"/>
      <c r="B96" s="328">
        <f t="shared" si="1"/>
        <v>87</v>
      </c>
      <c r="C96" s="76"/>
      <c r="D96" s="76"/>
      <c r="E96" s="42"/>
      <c r="F96" s="77"/>
      <c r="G96" s="78"/>
      <c r="H96" s="2"/>
      <c r="I96" s="1"/>
      <c r="J96" s="1"/>
      <c r="K96" s="65"/>
      <c r="L96" s="1"/>
      <c r="M96" s="327"/>
      <c r="N96" s="16"/>
    </row>
    <row r="97" spans="1:14" ht="17.100000000000001" hidden="1" customHeight="1">
      <c r="A97" s="89"/>
      <c r="B97" s="328">
        <f t="shared" si="1"/>
        <v>88</v>
      </c>
      <c r="C97" s="76"/>
      <c r="D97" s="76"/>
      <c r="E97" s="42"/>
      <c r="F97" s="77"/>
      <c r="G97" s="78"/>
      <c r="H97" s="2"/>
      <c r="I97" s="1"/>
      <c r="J97" s="1"/>
      <c r="K97" s="65"/>
      <c r="L97" s="1"/>
      <c r="M97" s="327"/>
      <c r="N97" s="16"/>
    </row>
    <row r="98" spans="1:14" ht="17.100000000000001" hidden="1" customHeight="1">
      <c r="A98" s="89"/>
      <c r="B98" s="328">
        <f t="shared" si="1"/>
        <v>89</v>
      </c>
      <c r="C98" s="76"/>
      <c r="D98" s="76"/>
      <c r="E98" s="42"/>
      <c r="F98" s="77"/>
      <c r="G98" s="78"/>
      <c r="H98" s="2"/>
      <c r="I98" s="1"/>
      <c r="J98" s="1"/>
      <c r="K98" s="65"/>
      <c r="L98" s="1"/>
      <c r="M98" s="327"/>
      <c r="N98" s="16"/>
    </row>
    <row r="99" spans="1:14" ht="17.100000000000001" hidden="1" customHeight="1">
      <c r="A99" s="89"/>
      <c r="B99" s="328">
        <f t="shared" si="1"/>
        <v>90</v>
      </c>
      <c r="C99" s="76"/>
      <c r="D99" s="76"/>
      <c r="E99" s="42"/>
      <c r="F99" s="77"/>
      <c r="G99" s="78"/>
      <c r="H99" s="2"/>
      <c r="I99" s="1"/>
      <c r="J99" s="1"/>
      <c r="K99" s="65"/>
      <c r="L99" s="1"/>
      <c r="M99" s="327"/>
      <c r="N99" s="16"/>
    </row>
    <row r="100" spans="1:14" ht="17.100000000000001" hidden="1" customHeight="1">
      <c r="A100" s="89"/>
      <c r="B100" s="328">
        <f t="shared" si="1"/>
        <v>91</v>
      </c>
      <c r="C100" s="76"/>
      <c r="D100" s="76"/>
      <c r="E100" s="42"/>
      <c r="F100" s="77"/>
      <c r="G100" s="78"/>
      <c r="H100" s="2"/>
      <c r="I100" s="1"/>
      <c r="J100" s="1"/>
      <c r="K100" s="65"/>
      <c r="L100" s="1"/>
      <c r="M100" s="327"/>
      <c r="N100" s="16"/>
    </row>
    <row r="101" spans="1:14" ht="17.100000000000001" hidden="1" customHeight="1">
      <c r="A101" s="89"/>
      <c r="B101" s="328">
        <f t="shared" si="1"/>
        <v>92</v>
      </c>
      <c r="C101" s="76"/>
      <c r="D101" s="76"/>
      <c r="E101" s="42"/>
      <c r="F101" s="77"/>
      <c r="G101" s="78"/>
      <c r="H101" s="2"/>
      <c r="I101" s="1"/>
      <c r="J101" s="1"/>
      <c r="K101" s="65"/>
      <c r="L101" s="1"/>
      <c r="M101" s="327"/>
      <c r="N101" s="16"/>
    </row>
    <row r="102" spans="1:14" ht="17.100000000000001" hidden="1" customHeight="1">
      <c r="A102" s="89"/>
      <c r="B102" s="328">
        <f t="shared" si="1"/>
        <v>93</v>
      </c>
      <c r="C102" s="76"/>
      <c r="D102" s="76"/>
      <c r="E102" s="42"/>
      <c r="F102" s="77"/>
      <c r="G102" s="78"/>
      <c r="H102" s="2"/>
      <c r="I102" s="1"/>
      <c r="J102" s="1"/>
      <c r="K102" s="65"/>
      <c r="L102" s="1"/>
      <c r="M102" s="327"/>
      <c r="N102" s="16"/>
    </row>
    <row r="103" spans="1:14" ht="17.100000000000001" hidden="1" customHeight="1">
      <c r="A103" s="89"/>
      <c r="B103" s="328">
        <f t="shared" si="1"/>
        <v>94</v>
      </c>
      <c r="C103" s="76"/>
      <c r="D103" s="76"/>
      <c r="E103" s="42"/>
      <c r="F103" s="77"/>
      <c r="G103" s="78"/>
      <c r="H103" s="2"/>
      <c r="I103" s="1"/>
      <c r="J103" s="1"/>
      <c r="K103" s="65"/>
      <c r="L103" s="1"/>
      <c r="M103" s="327"/>
      <c r="N103" s="16"/>
    </row>
    <row r="104" spans="1:14" ht="17.100000000000001" hidden="1" customHeight="1">
      <c r="A104" s="89"/>
      <c r="B104" s="328">
        <f t="shared" si="1"/>
        <v>95</v>
      </c>
      <c r="C104" s="76"/>
      <c r="D104" s="76"/>
      <c r="E104" s="42"/>
      <c r="F104" s="77"/>
      <c r="G104" s="78"/>
      <c r="H104" s="2"/>
      <c r="I104" s="1"/>
      <c r="J104" s="1"/>
      <c r="K104" s="65"/>
      <c r="L104" s="1"/>
      <c r="M104" s="327"/>
      <c r="N104" s="16"/>
    </row>
    <row r="105" spans="1:14" ht="17.100000000000001" hidden="1" customHeight="1">
      <c r="A105" s="89"/>
      <c r="B105" s="328">
        <f t="shared" si="1"/>
        <v>96</v>
      </c>
      <c r="C105" s="76"/>
      <c r="D105" s="76"/>
      <c r="E105" s="42"/>
      <c r="F105" s="77"/>
      <c r="G105" s="78"/>
      <c r="H105" s="2"/>
      <c r="I105" s="1"/>
      <c r="J105" s="1"/>
      <c r="K105" s="65"/>
      <c r="L105" s="1"/>
      <c r="M105" s="327"/>
      <c r="N105" s="16"/>
    </row>
    <row r="106" spans="1:14" ht="17.100000000000001" hidden="1" customHeight="1">
      <c r="A106" s="89"/>
      <c r="B106" s="328">
        <f t="shared" si="1"/>
        <v>97</v>
      </c>
      <c r="C106" s="76"/>
      <c r="D106" s="76"/>
      <c r="E106" s="42"/>
      <c r="F106" s="77"/>
      <c r="G106" s="78"/>
      <c r="H106" s="2"/>
      <c r="I106" s="1"/>
      <c r="J106" s="1"/>
      <c r="K106" s="65"/>
      <c r="L106" s="1"/>
      <c r="M106" s="327"/>
      <c r="N106" s="16"/>
    </row>
    <row r="107" spans="1:14" ht="17.100000000000001" hidden="1" customHeight="1">
      <c r="A107" s="89"/>
      <c r="B107" s="328">
        <f t="shared" si="1"/>
        <v>98</v>
      </c>
      <c r="C107" s="76"/>
      <c r="D107" s="76"/>
      <c r="E107" s="42"/>
      <c r="F107" s="77"/>
      <c r="G107" s="78"/>
      <c r="H107" s="2"/>
      <c r="I107" s="1"/>
      <c r="J107" s="1"/>
      <c r="K107" s="65"/>
      <c r="L107" s="1"/>
      <c r="M107" s="327"/>
      <c r="N107" s="16"/>
    </row>
    <row r="108" spans="1:14" ht="17.100000000000001" hidden="1" customHeight="1">
      <c r="A108" s="89"/>
      <c r="B108" s="328">
        <f t="shared" si="1"/>
        <v>99</v>
      </c>
      <c r="C108" s="76"/>
      <c r="D108" s="76"/>
      <c r="E108" s="42"/>
      <c r="F108" s="77"/>
      <c r="G108" s="78"/>
      <c r="H108" s="2"/>
      <c r="I108" s="1"/>
      <c r="J108" s="1"/>
      <c r="K108" s="65"/>
      <c r="L108" s="1"/>
      <c r="M108" s="327"/>
      <c r="N108" s="16"/>
    </row>
    <row r="109" spans="1:14" ht="17.100000000000001" hidden="1" customHeight="1">
      <c r="A109" s="89"/>
      <c r="B109" s="328">
        <f t="shared" si="1"/>
        <v>100</v>
      </c>
      <c r="C109" s="76"/>
      <c r="D109" s="76"/>
      <c r="E109" s="42"/>
      <c r="F109" s="77"/>
      <c r="G109" s="78"/>
      <c r="H109" s="2"/>
      <c r="I109" s="1"/>
      <c r="J109" s="1"/>
      <c r="K109" s="65"/>
      <c r="L109" s="1"/>
      <c r="M109" s="327"/>
      <c r="N109" s="16"/>
    </row>
    <row r="110" spans="1:14" ht="17.100000000000001" hidden="1" customHeight="1">
      <c r="A110" s="89"/>
      <c r="B110" s="328">
        <f t="shared" si="1"/>
        <v>101</v>
      </c>
      <c r="C110" s="76"/>
      <c r="D110" s="76"/>
      <c r="E110" s="42"/>
      <c r="F110" s="77"/>
      <c r="G110" s="78"/>
      <c r="H110" s="2"/>
      <c r="I110" s="1"/>
      <c r="J110" s="1"/>
      <c r="K110" s="65"/>
      <c r="L110" s="1"/>
      <c r="M110" s="327"/>
      <c r="N110" s="16"/>
    </row>
    <row r="111" spans="1:14" ht="17.100000000000001" hidden="1" customHeight="1">
      <c r="A111" s="89"/>
      <c r="B111" s="328">
        <f t="shared" si="1"/>
        <v>102</v>
      </c>
      <c r="C111" s="76"/>
      <c r="D111" s="76"/>
      <c r="E111" s="42"/>
      <c r="F111" s="77"/>
      <c r="G111" s="78"/>
      <c r="H111" s="2"/>
      <c r="I111" s="1"/>
      <c r="J111" s="1"/>
      <c r="K111" s="65"/>
      <c r="L111" s="1"/>
      <c r="M111" s="327"/>
      <c r="N111" s="16"/>
    </row>
    <row r="112" spans="1:14" ht="17.100000000000001" hidden="1" customHeight="1">
      <c r="A112" s="89"/>
      <c r="B112" s="328">
        <f t="shared" si="1"/>
        <v>103</v>
      </c>
      <c r="C112" s="76"/>
      <c r="D112" s="76"/>
      <c r="E112" s="42"/>
      <c r="F112" s="77"/>
      <c r="G112" s="78"/>
      <c r="H112" s="2"/>
      <c r="I112" s="1"/>
      <c r="J112" s="1"/>
      <c r="K112" s="65"/>
      <c r="L112" s="1"/>
      <c r="M112" s="327"/>
      <c r="N112" s="16"/>
    </row>
    <row r="113" spans="1:14" ht="17.100000000000001" hidden="1" customHeight="1">
      <c r="A113" s="89"/>
      <c r="B113" s="328">
        <f t="shared" si="1"/>
        <v>104</v>
      </c>
      <c r="C113" s="76"/>
      <c r="D113" s="76"/>
      <c r="E113" s="42"/>
      <c r="F113" s="77"/>
      <c r="G113" s="78"/>
      <c r="H113" s="2"/>
      <c r="I113" s="1"/>
      <c r="J113" s="1"/>
      <c r="K113" s="65"/>
      <c r="L113" s="1"/>
      <c r="M113" s="327"/>
      <c r="N113" s="16"/>
    </row>
    <row r="114" spans="1:14" ht="17.100000000000001" hidden="1" customHeight="1">
      <c r="A114" s="89"/>
      <c r="B114" s="328">
        <f t="shared" si="1"/>
        <v>105</v>
      </c>
      <c r="C114" s="76"/>
      <c r="D114" s="76"/>
      <c r="E114" s="42"/>
      <c r="F114" s="77"/>
      <c r="G114" s="78"/>
      <c r="H114" s="2"/>
      <c r="I114" s="1"/>
      <c r="J114" s="1"/>
      <c r="K114" s="65"/>
      <c r="L114" s="1"/>
      <c r="M114" s="327"/>
      <c r="N114" s="16"/>
    </row>
    <row r="115" spans="1:14" ht="17.100000000000001" hidden="1" customHeight="1">
      <c r="A115" s="89"/>
      <c r="B115" s="328">
        <f t="shared" si="1"/>
        <v>106</v>
      </c>
      <c r="C115" s="76"/>
      <c r="D115" s="76"/>
      <c r="E115" s="42"/>
      <c r="F115" s="77"/>
      <c r="G115" s="78"/>
      <c r="H115" s="2"/>
      <c r="I115" s="1"/>
      <c r="J115" s="1"/>
      <c r="K115" s="65"/>
      <c r="L115" s="1"/>
      <c r="M115" s="327"/>
      <c r="N115" s="16"/>
    </row>
    <row r="116" spans="1:14" ht="17.100000000000001" hidden="1" customHeight="1">
      <c r="A116" s="89"/>
      <c r="B116" s="328">
        <f t="shared" si="1"/>
        <v>107</v>
      </c>
      <c r="C116" s="76"/>
      <c r="D116" s="76"/>
      <c r="E116" s="42"/>
      <c r="F116" s="77"/>
      <c r="G116" s="78"/>
      <c r="H116" s="2"/>
      <c r="I116" s="1"/>
      <c r="J116" s="1"/>
      <c r="K116" s="65"/>
      <c r="L116" s="1"/>
      <c r="M116" s="327"/>
      <c r="N116" s="16"/>
    </row>
    <row r="117" spans="1:14" ht="17.100000000000001" hidden="1" customHeight="1">
      <c r="A117" s="89"/>
      <c r="B117" s="328">
        <f t="shared" si="1"/>
        <v>108</v>
      </c>
      <c r="C117" s="76"/>
      <c r="D117" s="76"/>
      <c r="E117" s="42"/>
      <c r="F117" s="77"/>
      <c r="G117" s="78"/>
      <c r="H117" s="2"/>
      <c r="I117" s="1"/>
      <c r="J117" s="1"/>
      <c r="K117" s="65"/>
      <c r="L117" s="1"/>
      <c r="M117" s="327"/>
      <c r="N117" s="16"/>
    </row>
    <row r="118" spans="1:14" ht="17.100000000000001" hidden="1" customHeight="1">
      <c r="A118" s="89"/>
      <c r="B118" s="328">
        <f t="shared" si="1"/>
        <v>109</v>
      </c>
      <c r="C118" s="76"/>
      <c r="D118" s="76"/>
      <c r="E118" s="42"/>
      <c r="F118" s="77"/>
      <c r="G118" s="78"/>
      <c r="H118" s="2"/>
      <c r="I118" s="1"/>
      <c r="J118" s="1"/>
      <c r="K118" s="65"/>
      <c r="L118" s="1"/>
      <c r="M118" s="327"/>
      <c r="N118" s="16"/>
    </row>
    <row r="119" spans="1:14" ht="17.100000000000001" hidden="1" customHeight="1">
      <c r="A119" s="89"/>
      <c r="B119" s="328">
        <f t="shared" si="1"/>
        <v>110</v>
      </c>
      <c r="C119" s="76"/>
      <c r="D119" s="76"/>
      <c r="E119" s="42"/>
      <c r="F119" s="77"/>
      <c r="G119" s="78"/>
      <c r="H119" s="2"/>
      <c r="I119" s="1"/>
      <c r="J119" s="1"/>
      <c r="K119" s="65"/>
      <c r="L119" s="1"/>
      <c r="M119" s="327"/>
      <c r="N119" s="16"/>
    </row>
    <row r="120" spans="1:14" ht="17.100000000000001" hidden="1" customHeight="1">
      <c r="A120" s="89"/>
      <c r="B120" s="328">
        <f t="shared" si="1"/>
        <v>111</v>
      </c>
      <c r="C120" s="76"/>
      <c r="D120" s="76"/>
      <c r="E120" s="42"/>
      <c r="F120" s="77"/>
      <c r="G120" s="78"/>
      <c r="H120" s="2"/>
      <c r="I120" s="1"/>
      <c r="J120" s="1"/>
      <c r="K120" s="65"/>
      <c r="L120" s="1"/>
      <c r="M120" s="327"/>
      <c r="N120" s="16"/>
    </row>
    <row r="121" spans="1:14" ht="17.100000000000001" hidden="1" customHeight="1">
      <c r="A121" s="89"/>
      <c r="B121" s="328">
        <f t="shared" si="1"/>
        <v>112</v>
      </c>
      <c r="C121" s="76"/>
      <c r="D121" s="76"/>
      <c r="E121" s="42"/>
      <c r="F121" s="77"/>
      <c r="G121" s="78"/>
      <c r="H121" s="2"/>
      <c r="I121" s="1"/>
      <c r="J121" s="1"/>
      <c r="K121" s="65"/>
      <c r="L121" s="1"/>
      <c r="M121" s="327"/>
      <c r="N121" s="16"/>
    </row>
    <row r="122" spans="1:14" ht="17.100000000000001" hidden="1" customHeight="1">
      <c r="A122" s="89"/>
      <c r="B122" s="328">
        <f t="shared" si="1"/>
        <v>113</v>
      </c>
      <c r="C122" s="76"/>
      <c r="D122" s="76"/>
      <c r="E122" s="42"/>
      <c r="F122" s="77"/>
      <c r="G122" s="78"/>
      <c r="H122" s="2"/>
      <c r="I122" s="1"/>
      <c r="J122" s="1"/>
      <c r="K122" s="65"/>
      <c r="L122" s="1"/>
      <c r="M122" s="327"/>
      <c r="N122" s="16"/>
    </row>
    <row r="123" spans="1:14" ht="17.100000000000001" hidden="1" customHeight="1">
      <c r="A123" s="89"/>
      <c r="B123" s="328">
        <f t="shared" si="1"/>
        <v>114</v>
      </c>
      <c r="C123" s="76"/>
      <c r="D123" s="76"/>
      <c r="E123" s="42"/>
      <c r="F123" s="77"/>
      <c r="G123" s="78"/>
      <c r="H123" s="2"/>
      <c r="I123" s="1"/>
      <c r="J123" s="1"/>
      <c r="K123" s="65"/>
      <c r="L123" s="1"/>
      <c r="M123" s="327"/>
      <c r="N123" s="16"/>
    </row>
    <row r="124" spans="1:14" ht="17.100000000000001" hidden="1" customHeight="1">
      <c r="A124" s="89"/>
      <c r="B124" s="328">
        <f t="shared" si="1"/>
        <v>115</v>
      </c>
      <c r="C124" s="76"/>
      <c r="D124" s="76"/>
      <c r="E124" s="42"/>
      <c r="F124" s="77"/>
      <c r="G124" s="78"/>
      <c r="H124" s="2"/>
      <c r="I124" s="1"/>
      <c r="J124" s="1"/>
      <c r="K124" s="65"/>
      <c r="L124" s="1"/>
      <c r="M124" s="327"/>
      <c r="N124" s="16"/>
    </row>
    <row r="125" spans="1:14" ht="17.100000000000001" hidden="1" customHeight="1">
      <c r="A125" s="89"/>
      <c r="B125" s="328">
        <f t="shared" si="1"/>
        <v>116</v>
      </c>
      <c r="C125" s="76"/>
      <c r="D125" s="76"/>
      <c r="E125" s="42"/>
      <c r="F125" s="77"/>
      <c r="G125" s="78"/>
      <c r="H125" s="2"/>
      <c r="I125" s="1"/>
      <c r="J125" s="1"/>
      <c r="K125" s="65"/>
      <c r="L125" s="1"/>
      <c r="M125" s="327"/>
      <c r="N125" s="16"/>
    </row>
    <row r="126" spans="1:14" ht="17.100000000000001" hidden="1" customHeight="1">
      <c r="A126" s="89"/>
      <c r="B126" s="328">
        <f t="shared" si="1"/>
        <v>117</v>
      </c>
      <c r="C126" s="76"/>
      <c r="D126" s="76"/>
      <c r="E126" s="42"/>
      <c r="F126" s="77"/>
      <c r="G126" s="78"/>
      <c r="H126" s="2"/>
      <c r="I126" s="1"/>
      <c r="J126" s="1"/>
      <c r="K126" s="65"/>
      <c r="L126" s="1"/>
      <c r="M126" s="327"/>
      <c r="N126" s="16"/>
    </row>
    <row r="127" spans="1:14" ht="17.100000000000001" hidden="1" customHeight="1">
      <c r="A127" s="89"/>
      <c r="B127" s="328">
        <f t="shared" si="1"/>
        <v>118</v>
      </c>
      <c r="C127" s="76"/>
      <c r="D127" s="76"/>
      <c r="E127" s="42"/>
      <c r="F127" s="77"/>
      <c r="G127" s="78"/>
      <c r="H127" s="2"/>
      <c r="I127" s="1"/>
      <c r="J127" s="1"/>
      <c r="K127" s="65"/>
      <c r="L127" s="1"/>
      <c r="M127" s="327"/>
      <c r="N127" s="16"/>
    </row>
    <row r="128" spans="1:14" ht="17.100000000000001" hidden="1" customHeight="1">
      <c r="A128" s="89"/>
      <c r="B128" s="328">
        <f t="shared" si="1"/>
        <v>119</v>
      </c>
      <c r="C128" s="76"/>
      <c r="D128" s="76"/>
      <c r="E128" s="42"/>
      <c r="F128" s="77"/>
      <c r="G128" s="78"/>
      <c r="H128" s="2"/>
      <c r="I128" s="1"/>
      <c r="J128" s="1"/>
      <c r="K128" s="65"/>
      <c r="L128" s="1"/>
      <c r="M128" s="327"/>
      <c r="N128" s="16"/>
    </row>
    <row r="129" spans="1:14" ht="17.100000000000001" hidden="1" customHeight="1">
      <c r="A129" s="89"/>
      <c r="B129" s="328">
        <f t="shared" si="1"/>
        <v>120</v>
      </c>
      <c r="C129" s="76"/>
      <c r="D129" s="76"/>
      <c r="E129" s="42"/>
      <c r="F129" s="77"/>
      <c r="G129" s="78"/>
      <c r="H129" s="2"/>
      <c r="I129" s="1"/>
      <c r="J129" s="1"/>
      <c r="K129" s="65"/>
      <c r="L129" s="1"/>
      <c r="M129" s="327"/>
      <c r="N129" s="16"/>
    </row>
    <row r="130" spans="1:14" ht="17.100000000000001" hidden="1" customHeight="1">
      <c r="A130" s="89"/>
      <c r="B130" s="328">
        <f t="shared" si="1"/>
        <v>121</v>
      </c>
      <c r="C130" s="76"/>
      <c r="D130" s="76"/>
      <c r="E130" s="42"/>
      <c r="F130" s="77"/>
      <c r="G130" s="78"/>
      <c r="H130" s="2"/>
      <c r="I130" s="1"/>
      <c r="J130" s="1"/>
      <c r="K130" s="65"/>
      <c r="L130" s="1"/>
      <c r="M130" s="327"/>
      <c r="N130" s="16"/>
    </row>
    <row r="131" spans="1:14" ht="17.100000000000001" hidden="1" customHeight="1">
      <c r="A131" s="89"/>
      <c r="B131" s="328">
        <f t="shared" si="1"/>
        <v>122</v>
      </c>
      <c r="C131" s="76"/>
      <c r="D131" s="76"/>
      <c r="E131" s="42"/>
      <c r="F131" s="77"/>
      <c r="G131" s="78"/>
      <c r="H131" s="2"/>
      <c r="I131" s="1"/>
      <c r="J131" s="1"/>
      <c r="K131" s="65"/>
      <c r="L131" s="1"/>
      <c r="M131" s="327"/>
      <c r="N131" s="16"/>
    </row>
    <row r="132" spans="1:14" ht="17.100000000000001" hidden="1" customHeight="1">
      <c r="A132" s="89"/>
      <c r="B132" s="328">
        <f t="shared" si="1"/>
        <v>123</v>
      </c>
      <c r="C132" s="76"/>
      <c r="D132" s="76"/>
      <c r="E132" s="42"/>
      <c r="F132" s="77"/>
      <c r="G132" s="78"/>
      <c r="H132" s="2"/>
      <c r="I132" s="1"/>
      <c r="J132" s="1"/>
      <c r="K132" s="65"/>
      <c r="L132" s="1"/>
      <c r="M132" s="327"/>
      <c r="N132" s="16"/>
    </row>
    <row r="133" spans="1:14" ht="17.100000000000001" hidden="1" customHeight="1">
      <c r="A133" s="89"/>
      <c r="B133" s="328">
        <f t="shared" si="1"/>
        <v>124</v>
      </c>
      <c r="C133" s="76"/>
      <c r="D133" s="76"/>
      <c r="E133" s="42"/>
      <c r="F133" s="77"/>
      <c r="G133" s="78"/>
      <c r="H133" s="2"/>
      <c r="I133" s="1"/>
      <c r="J133" s="1"/>
      <c r="K133" s="65"/>
      <c r="L133" s="1"/>
      <c r="M133" s="327"/>
      <c r="N133" s="16"/>
    </row>
    <row r="134" spans="1:14" ht="17.100000000000001" hidden="1" customHeight="1">
      <c r="A134" s="89"/>
      <c r="B134" s="328">
        <f t="shared" si="1"/>
        <v>125</v>
      </c>
      <c r="C134" s="76"/>
      <c r="D134" s="76"/>
      <c r="E134" s="42"/>
      <c r="F134" s="77"/>
      <c r="G134" s="78"/>
      <c r="H134" s="2"/>
      <c r="I134" s="1"/>
      <c r="J134" s="1"/>
      <c r="K134" s="65"/>
      <c r="L134" s="1"/>
      <c r="M134" s="327"/>
      <c r="N134" s="16"/>
    </row>
    <row r="135" spans="1:14" ht="17.100000000000001" hidden="1" customHeight="1">
      <c r="A135" s="89"/>
      <c r="B135" s="328">
        <f t="shared" si="1"/>
        <v>126</v>
      </c>
      <c r="C135" s="76"/>
      <c r="D135" s="76"/>
      <c r="E135" s="42"/>
      <c r="F135" s="77"/>
      <c r="G135" s="78"/>
      <c r="H135" s="2"/>
      <c r="I135" s="1"/>
      <c r="J135" s="1"/>
      <c r="K135" s="65"/>
      <c r="L135" s="1"/>
      <c r="M135" s="327"/>
      <c r="N135" s="16"/>
    </row>
    <row r="136" spans="1:14" ht="17.100000000000001" hidden="1" customHeight="1">
      <c r="A136" s="89"/>
      <c r="B136" s="328">
        <f t="shared" si="1"/>
        <v>127</v>
      </c>
      <c r="C136" s="76"/>
      <c r="D136" s="76"/>
      <c r="E136" s="42"/>
      <c r="F136" s="77"/>
      <c r="G136" s="78"/>
      <c r="H136" s="2"/>
      <c r="I136" s="1"/>
      <c r="J136" s="1"/>
      <c r="K136" s="65"/>
      <c r="L136" s="1"/>
      <c r="M136" s="327"/>
      <c r="N136" s="16"/>
    </row>
    <row r="137" spans="1:14" ht="17.100000000000001" hidden="1" customHeight="1">
      <c r="A137" s="89"/>
      <c r="B137" s="328">
        <f t="shared" si="1"/>
        <v>128</v>
      </c>
      <c r="C137" s="76"/>
      <c r="D137" s="76"/>
      <c r="E137" s="42"/>
      <c r="F137" s="77"/>
      <c r="G137" s="78"/>
      <c r="H137" s="2"/>
      <c r="I137" s="1"/>
      <c r="J137" s="1"/>
      <c r="K137" s="65"/>
      <c r="L137" s="1"/>
      <c r="M137" s="327"/>
      <c r="N137" s="16"/>
    </row>
    <row r="138" spans="1:14" ht="17.100000000000001" hidden="1" customHeight="1">
      <c r="A138" s="89"/>
      <c r="B138" s="328">
        <f t="shared" si="1"/>
        <v>129</v>
      </c>
      <c r="C138" s="76"/>
      <c r="D138" s="76"/>
      <c r="E138" s="42"/>
      <c r="F138" s="77"/>
      <c r="G138" s="78"/>
      <c r="H138" s="2"/>
      <c r="I138" s="1"/>
      <c r="J138" s="1"/>
      <c r="K138" s="65"/>
      <c r="L138" s="1"/>
      <c r="M138" s="327"/>
      <c r="N138" s="16"/>
    </row>
    <row r="139" spans="1:14" ht="17.100000000000001" hidden="1" customHeight="1">
      <c r="A139" s="89"/>
      <c r="B139" s="328">
        <f t="shared" si="1"/>
        <v>130</v>
      </c>
      <c r="C139" s="76"/>
      <c r="D139" s="76"/>
      <c r="E139" s="42"/>
      <c r="F139" s="77"/>
      <c r="G139" s="78"/>
      <c r="H139" s="2"/>
      <c r="I139" s="1"/>
      <c r="J139" s="1"/>
      <c r="K139" s="65"/>
      <c r="L139" s="1"/>
      <c r="M139" s="327"/>
      <c r="N139" s="16"/>
    </row>
    <row r="140" spans="1:14" ht="17.100000000000001" hidden="1" customHeight="1">
      <c r="A140" s="89"/>
      <c r="B140" s="328">
        <f t="shared" ref="B140:B203" si="2">B139+1</f>
        <v>131</v>
      </c>
      <c r="C140" s="76"/>
      <c r="D140" s="76"/>
      <c r="E140" s="42"/>
      <c r="F140" s="77"/>
      <c r="G140" s="78"/>
      <c r="H140" s="2"/>
      <c r="I140" s="1"/>
      <c r="J140" s="1"/>
      <c r="K140" s="65"/>
      <c r="L140" s="1"/>
      <c r="M140" s="327"/>
      <c r="N140" s="16"/>
    </row>
    <row r="141" spans="1:14" ht="17.100000000000001" hidden="1" customHeight="1">
      <c r="A141" s="89"/>
      <c r="B141" s="328">
        <f t="shared" si="2"/>
        <v>132</v>
      </c>
      <c r="C141" s="76"/>
      <c r="D141" s="76"/>
      <c r="E141" s="42"/>
      <c r="F141" s="77"/>
      <c r="G141" s="78"/>
      <c r="H141" s="2"/>
      <c r="I141" s="1"/>
      <c r="J141" s="1"/>
      <c r="K141" s="65"/>
      <c r="L141" s="1"/>
      <c r="M141" s="327"/>
      <c r="N141" s="16"/>
    </row>
    <row r="142" spans="1:14" ht="17.100000000000001" hidden="1" customHeight="1">
      <c r="A142" s="89"/>
      <c r="B142" s="328">
        <f t="shared" si="2"/>
        <v>133</v>
      </c>
      <c r="C142" s="76"/>
      <c r="D142" s="76"/>
      <c r="E142" s="42"/>
      <c r="F142" s="77"/>
      <c r="G142" s="78"/>
      <c r="H142" s="2"/>
      <c r="I142" s="1"/>
      <c r="J142" s="1"/>
      <c r="K142" s="65"/>
      <c r="L142" s="1"/>
      <c r="M142" s="327"/>
      <c r="N142" s="16"/>
    </row>
    <row r="143" spans="1:14" ht="17.100000000000001" hidden="1" customHeight="1">
      <c r="A143" s="89"/>
      <c r="B143" s="328">
        <f t="shared" si="2"/>
        <v>134</v>
      </c>
      <c r="C143" s="76"/>
      <c r="D143" s="76"/>
      <c r="E143" s="42"/>
      <c r="F143" s="77"/>
      <c r="G143" s="78"/>
      <c r="H143" s="2"/>
      <c r="I143" s="1"/>
      <c r="J143" s="1"/>
      <c r="K143" s="65"/>
      <c r="L143" s="1"/>
      <c r="M143" s="327"/>
      <c r="N143" s="16"/>
    </row>
    <row r="144" spans="1:14" ht="17.100000000000001" hidden="1" customHeight="1">
      <c r="A144" s="89"/>
      <c r="B144" s="328">
        <f t="shared" si="2"/>
        <v>135</v>
      </c>
      <c r="C144" s="76"/>
      <c r="D144" s="76"/>
      <c r="E144" s="42"/>
      <c r="F144" s="77"/>
      <c r="G144" s="78"/>
      <c r="H144" s="2"/>
      <c r="I144" s="1"/>
      <c r="J144" s="1"/>
      <c r="K144" s="65"/>
      <c r="L144" s="1"/>
      <c r="M144" s="327"/>
      <c r="N144" s="16"/>
    </row>
    <row r="145" spans="1:14" ht="17.100000000000001" hidden="1" customHeight="1">
      <c r="A145" s="89"/>
      <c r="B145" s="328">
        <f t="shared" si="2"/>
        <v>136</v>
      </c>
      <c r="C145" s="76"/>
      <c r="D145" s="76"/>
      <c r="E145" s="42"/>
      <c r="F145" s="77"/>
      <c r="G145" s="78"/>
      <c r="H145" s="2"/>
      <c r="I145" s="1"/>
      <c r="J145" s="1"/>
      <c r="K145" s="65"/>
      <c r="L145" s="1"/>
      <c r="M145" s="327"/>
      <c r="N145" s="16"/>
    </row>
    <row r="146" spans="1:14" ht="17.100000000000001" hidden="1" customHeight="1">
      <c r="A146" s="89"/>
      <c r="B146" s="328">
        <f t="shared" si="2"/>
        <v>137</v>
      </c>
      <c r="C146" s="76"/>
      <c r="D146" s="76"/>
      <c r="E146" s="42"/>
      <c r="F146" s="77"/>
      <c r="G146" s="78"/>
      <c r="H146" s="2"/>
      <c r="I146" s="1"/>
      <c r="J146" s="1"/>
      <c r="K146" s="65"/>
      <c r="L146" s="1"/>
      <c r="M146" s="327"/>
      <c r="N146" s="16"/>
    </row>
    <row r="147" spans="1:14" ht="17.100000000000001" hidden="1" customHeight="1">
      <c r="A147" s="89"/>
      <c r="B147" s="328">
        <f t="shared" si="2"/>
        <v>138</v>
      </c>
      <c r="C147" s="76"/>
      <c r="D147" s="76"/>
      <c r="E147" s="42"/>
      <c r="F147" s="77"/>
      <c r="G147" s="78"/>
      <c r="H147" s="2"/>
      <c r="I147" s="1"/>
      <c r="J147" s="1"/>
      <c r="K147" s="65"/>
      <c r="L147" s="1"/>
      <c r="M147" s="327"/>
      <c r="N147" s="16"/>
    </row>
    <row r="148" spans="1:14" ht="17.100000000000001" hidden="1" customHeight="1">
      <c r="A148" s="89"/>
      <c r="B148" s="328">
        <f t="shared" si="2"/>
        <v>139</v>
      </c>
      <c r="C148" s="76"/>
      <c r="D148" s="76"/>
      <c r="E148" s="42"/>
      <c r="F148" s="77"/>
      <c r="G148" s="78"/>
      <c r="H148" s="2"/>
      <c r="I148" s="1"/>
      <c r="J148" s="1"/>
      <c r="K148" s="65"/>
      <c r="L148" s="1"/>
      <c r="M148" s="327"/>
      <c r="N148" s="16"/>
    </row>
    <row r="149" spans="1:14" ht="17.100000000000001" hidden="1" customHeight="1">
      <c r="A149" s="89"/>
      <c r="B149" s="328">
        <f t="shared" si="2"/>
        <v>140</v>
      </c>
      <c r="C149" s="76"/>
      <c r="D149" s="76"/>
      <c r="E149" s="42"/>
      <c r="F149" s="77"/>
      <c r="G149" s="78"/>
      <c r="H149" s="2"/>
      <c r="I149" s="1"/>
      <c r="J149" s="1"/>
      <c r="K149" s="65"/>
      <c r="L149" s="1"/>
      <c r="M149" s="327"/>
      <c r="N149" s="16"/>
    </row>
    <row r="150" spans="1:14" ht="17.100000000000001" hidden="1" customHeight="1">
      <c r="A150" s="89"/>
      <c r="B150" s="328">
        <f t="shared" si="2"/>
        <v>141</v>
      </c>
      <c r="C150" s="76"/>
      <c r="D150" s="76"/>
      <c r="E150" s="42"/>
      <c r="F150" s="77"/>
      <c r="G150" s="78"/>
      <c r="H150" s="2"/>
      <c r="I150" s="1"/>
      <c r="J150" s="1"/>
      <c r="K150" s="65"/>
      <c r="L150" s="1"/>
      <c r="M150" s="327"/>
      <c r="N150" s="16"/>
    </row>
    <row r="151" spans="1:14" ht="17.100000000000001" hidden="1" customHeight="1">
      <c r="A151" s="89"/>
      <c r="B151" s="328">
        <f t="shared" si="2"/>
        <v>142</v>
      </c>
      <c r="C151" s="76"/>
      <c r="D151" s="76"/>
      <c r="E151" s="42"/>
      <c r="F151" s="77"/>
      <c r="G151" s="78"/>
      <c r="H151" s="2"/>
      <c r="I151" s="1"/>
      <c r="J151" s="1"/>
      <c r="K151" s="65"/>
      <c r="L151" s="1"/>
      <c r="M151" s="327"/>
      <c r="N151" s="16"/>
    </row>
    <row r="152" spans="1:14" ht="17.100000000000001" hidden="1" customHeight="1">
      <c r="A152" s="89"/>
      <c r="B152" s="328">
        <f t="shared" si="2"/>
        <v>143</v>
      </c>
      <c r="C152" s="76"/>
      <c r="D152" s="76"/>
      <c r="E152" s="42"/>
      <c r="F152" s="77"/>
      <c r="G152" s="78"/>
      <c r="H152" s="2"/>
      <c r="I152" s="1"/>
      <c r="J152" s="1"/>
      <c r="K152" s="65"/>
      <c r="L152" s="1"/>
      <c r="M152" s="327"/>
      <c r="N152" s="16"/>
    </row>
    <row r="153" spans="1:14" ht="17.100000000000001" hidden="1" customHeight="1">
      <c r="A153" s="89"/>
      <c r="B153" s="328">
        <f t="shared" si="2"/>
        <v>144</v>
      </c>
      <c r="C153" s="76"/>
      <c r="D153" s="76"/>
      <c r="E153" s="42"/>
      <c r="F153" s="77"/>
      <c r="G153" s="78"/>
      <c r="H153" s="2"/>
      <c r="I153" s="1"/>
      <c r="J153" s="1"/>
      <c r="K153" s="65"/>
      <c r="L153" s="1"/>
      <c r="M153" s="327"/>
      <c r="N153" s="16"/>
    </row>
    <row r="154" spans="1:14" ht="17.100000000000001" hidden="1" customHeight="1">
      <c r="A154" s="89"/>
      <c r="B154" s="328">
        <f t="shared" si="2"/>
        <v>145</v>
      </c>
      <c r="C154" s="76"/>
      <c r="D154" s="76"/>
      <c r="E154" s="42"/>
      <c r="F154" s="77"/>
      <c r="G154" s="78"/>
      <c r="H154" s="2"/>
      <c r="I154" s="1"/>
      <c r="J154" s="1"/>
      <c r="K154" s="65"/>
      <c r="L154" s="1"/>
      <c r="M154" s="327"/>
      <c r="N154" s="16"/>
    </row>
    <row r="155" spans="1:14" ht="17.100000000000001" hidden="1" customHeight="1">
      <c r="A155" s="89"/>
      <c r="B155" s="328">
        <f t="shared" si="2"/>
        <v>146</v>
      </c>
      <c r="C155" s="76"/>
      <c r="D155" s="76"/>
      <c r="E155" s="42"/>
      <c r="F155" s="77"/>
      <c r="G155" s="78"/>
      <c r="H155" s="2"/>
      <c r="I155" s="1"/>
      <c r="J155" s="1"/>
      <c r="K155" s="65"/>
      <c r="L155" s="1"/>
      <c r="M155" s="327"/>
      <c r="N155" s="16"/>
    </row>
    <row r="156" spans="1:14" ht="17.100000000000001" hidden="1" customHeight="1">
      <c r="A156" s="89"/>
      <c r="B156" s="328">
        <f t="shared" si="2"/>
        <v>147</v>
      </c>
      <c r="C156" s="76"/>
      <c r="D156" s="76"/>
      <c r="E156" s="42"/>
      <c r="F156" s="77"/>
      <c r="G156" s="78"/>
      <c r="H156" s="2"/>
      <c r="I156" s="1"/>
      <c r="J156" s="1"/>
      <c r="K156" s="65"/>
      <c r="L156" s="1"/>
      <c r="M156" s="327"/>
      <c r="N156" s="16"/>
    </row>
    <row r="157" spans="1:14" ht="17.100000000000001" hidden="1" customHeight="1">
      <c r="A157" s="89"/>
      <c r="B157" s="328">
        <f t="shared" si="2"/>
        <v>148</v>
      </c>
      <c r="C157" s="76"/>
      <c r="D157" s="76"/>
      <c r="E157" s="42"/>
      <c r="F157" s="77"/>
      <c r="G157" s="78"/>
      <c r="H157" s="2"/>
      <c r="I157" s="1"/>
      <c r="J157" s="1"/>
      <c r="K157" s="65"/>
      <c r="L157" s="1"/>
      <c r="M157" s="327"/>
      <c r="N157" s="16"/>
    </row>
    <row r="158" spans="1:14" ht="17.100000000000001" hidden="1" customHeight="1">
      <c r="A158" s="89"/>
      <c r="B158" s="328">
        <f t="shared" si="2"/>
        <v>149</v>
      </c>
      <c r="C158" s="76"/>
      <c r="D158" s="76"/>
      <c r="E158" s="42"/>
      <c r="F158" s="77"/>
      <c r="G158" s="78"/>
      <c r="H158" s="2"/>
      <c r="I158" s="1"/>
      <c r="J158" s="1"/>
      <c r="K158" s="65"/>
      <c r="L158" s="1"/>
      <c r="M158" s="327"/>
      <c r="N158" s="16"/>
    </row>
    <row r="159" spans="1:14" ht="17.100000000000001" hidden="1" customHeight="1">
      <c r="A159" s="89"/>
      <c r="B159" s="328">
        <f t="shared" si="2"/>
        <v>150</v>
      </c>
      <c r="C159" s="76"/>
      <c r="D159" s="76"/>
      <c r="E159" s="42"/>
      <c r="F159" s="77"/>
      <c r="G159" s="78"/>
      <c r="H159" s="2"/>
      <c r="I159" s="1"/>
      <c r="J159" s="1"/>
      <c r="K159" s="65"/>
      <c r="L159" s="1"/>
      <c r="M159" s="327"/>
      <c r="N159" s="16"/>
    </row>
    <row r="160" spans="1:14" ht="17.100000000000001" hidden="1" customHeight="1">
      <c r="A160" s="89"/>
      <c r="B160" s="328">
        <f t="shared" si="2"/>
        <v>151</v>
      </c>
      <c r="C160" s="76"/>
      <c r="D160" s="76"/>
      <c r="E160" s="42"/>
      <c r="F160" s="77"/>
      <c r="G160" s="78"/>
      <c r="H160" s="2"/>
      <c r="I160" s="1"/>
      <c r="J160" s="1"/>
      <c r="K160" s="65"/>
      <c r="L160" s="1"/>
      <c r="M160" s="327"/>
      <c r="N160" s="16"/>
    </row>
    <row r="161" spans="1:14" ht="17.100000000000001" hidden="1" customHeight="1">
      <c r="A161" s="89"/>
      <c r="B161" s="328">
        <f t="shared" si="2"/>
        <v>152</v>
      </c>
      <c r="C161" s="76"/>
      <c r="D161" s="76"/>
      <c r="E161" s="42"/>
      <c r="F161" s="77"/>
      <c r="G161" s="78"/>
      <c r="H161" s="2"/>
      <c r="I161" s="1"/>
      <c r="J161" s="1"/>
      <c r="K161" s="65"/>
      <c r="L161" s="1"/>
      <c r="M161" s="327"/>
      <c r="N161" s="16"/>
    </row>
    <row r="162" spans="1:14" ht="17.100000000000001" hidden="1" customHeight="1">
      <c r="A162" s="89"/>
      <c r="B162" s="328">
        <f t="shared" si="2"/>
        <v>153</v>
      </c>
      <c r="C162" s="76"/>
      <c r="D162" s="76"/>
      <c r="E162" s="42"/>
      <c r="F162" s="77"/>
      <c r="G162" s="78"/>
      <c r="H162" s="2"/>
      <c r="I162" s="1"/>
      <c r="J162" s="1"/>
      <c r="K162" s="65"/>
      <c r="L162" s="1"/>
      <c r="M162" s="327"/>
      <c r="N162" s="16"/>
    </row>
    <row r="163" spans="1:14" ht="17.100000000000001" hidden="1" customHeight="1">
      <c r="A163" s="89"/>
      <c r="B163" s="328">
        <f t="shared" si="2"/>
        <v>154</v>
      </c>
      <c r="C163" s="76"/>
      <c r="D163" s="76"/>
      <c r="E163" s="42"/>
      <c r="F163" s="77"/>
      <c r="G163" s="78"/>
      <c r="H163" s="2"/>
      <c r="I163" s="1"/>
      <c r="J163" s="1"/>
      <c r="K163" s="65"/>
      <c r="L163" s="1"/>
      <c r="M163" s="327"/>
      <c r="N163" s="16"/>
    </row>
    <row r="164" spans="1:14" ht="17.100000000000001" hidden="1" customHeight="1">
      <c r="A164" s="89"/>
      <c r="B164" s="328">
        <f t="shared" si="2"/>
        <v>155</v>
      </c>
      <c r="C164" s="76"/>
      <c r="D164" s="76"/>
      <c r="E164" s="42"/>
      <c r="F164" s="77"/>
      <c r="G164" s="78"/>
      <c r="H164" s="2"/>
      <c r="I164" s="1"/>
      <c r="J164" s="1"/>
      <c r="K164" s="65"/>
      <c r="L164" s="1"/>
      <c r="M164" s="327"/>
      <c r="N164" s="16"/>
    </row>
    <row r="165" spans="1:14" ht="17.100000000000001" hidden="1" customHeight="1">
      <c r="A165" s="89"/>
      <c r="B165" s="328">
        <f t="shared" si="2"/>
        <v>156</v>
      </c>
      <c r="C165" s="76"/>
      <c r="D165" s="76"/>
      <c r="E165" s="42"/>
      <c r="F165" s="77"/>
      <c r="G165" s="78"/>
      <c r="H165" s="2"/>
      <c r="I165" s="1"/>
      <c r="J165" s="1"/>
      <c r="K165" s="65"/>
      <c r="L165" s="1"/>
      <c r="M165" s="327"/>
      <c r="N165" s="16"/>
    </row>
    <row r="166" spans="1:14" ht="17.100000000000001" hidden="1" customHeight="1">
      <c r="A166" s="89"/>
      <c r="B166" s="328">
        <f t="shared" si="2"/>
        <v>157</v>
      </c>
      <c r="C166" s="76"/>
      <c r="D166" s="76"/>
      <c r="E166" s="42"/>
      <c r="F166" s="77"/>
      <c r="G166" s="78"/>
      <c r="H166" s="2"/>
      <c r="I166" s="1"/>
      <c r="J166" s="1"/>
      <c r="K166" s="65"/>
      <c r="L166" s="1"/>
      <c r="M166" s="327"/>
      <c r="N166" s="16"/>
    </row>
    <row r="167" spans="1:14" ht="17.100000000000001" hidden="1" customHeight="1">
      <c r="A167" s="89"/>
      <c r="B167" s="328">
        <f t="shared" si="2"/>
        <v>158</v>
      </c>
      <c r="C167" s="76"/>
      <c r="D167" s="76"/>
      <c r="E167" s="42"/>
      <c r="F167" s="77"/>
      <c r="G167" s="78"/>
      <c r="H167" s="2"/>
      <c r="I167" s="1"/>
      <c r="J167" s="1"/>
      <c r="K167" s="65"/>
      <c r="L167" s="1"/>
      <c r="M167" s="327"/>
      <c r="N167" s="16"/>
    </row>
    <row r="168" spans="1:14" ht="17.100000000000001" hidden="1" customHeight="1">
      <c r="A168" s="89"/>
      <c r="B168" s="328">
        <f t="shared" si="2"/>
        <v>159</v>
      </c>
      <c r="C168" s="76"/>
      <c r="D168" s="76"/>
      <c r="E168" s="42"/>
      <c r="F168" s="77"/>
      <c r="G168" s="78"/>
      <c r="H168" s="2"/>
      <c r="I168" s="1"/>
      <c r="J168" s="1"/>
      <c r="K168" s="65"/>
      <c r="L168" s="1"/>
      <c r="M168" s="327"/>
      <c r="N168" s="16"/>
    </row>
    <row r="169" spans="1:14" ht="17.100000000000001" hidden="1" customHeight="1">
      <c r="A169" s="89"/>
      <c r="B169" s="328">
        <f t="shared" si="2"/>
        <v>160</v>
      </c>
      <c r="C169" s="76"/>
      <c r="D169" s="76"/>
      <c r="E169" s="42"/>
      <c r="F169" s="77"/>
      <c r="G169" s="78"/>
      <c r="H169" s="2"/>
      <c r="I169" s="1"/>
      <c r="J169" s="1"/>
      <c r="K169" s="65"/>
      <c r="L169" s="1"/>
      <c r="M169" s="327"/>
      <c r="N169" s="16"/>
    </row>
    <row r="170" spans="1:14" ht="17.100000000000001" hidden="1" customHeight="1">
      <c r="A170" s="89"/>
      <c r="B170" s="328">
        <f t="shared" si="2"/>
        <v>161</v>
      </c>
      <c r="C170" s="76"/>
      <c r="D170" s="76"/>
      <c r="E170" s="42"/>
      <c r="F170" s="77"/>
      <c r="G170" s="78"/>
      <c r="H170" s="2"/>
      <c r="I170" s="1"/>
      <c r="J170" s="1"/>
      <c r="K170" s="65"/>
      <c r="L170" s="1"/>
      <c r="M170" s="327"/>
      <c r="N170" s="16"/>
    </row>
    <row r="171" spans="1:14" ht="17.100000000000001" hidden="1" customHeight="1">
      <c r="A171" s="89"/>
      <c r="B171" s="328">
        <f t="shared" si="2"/>
        <v>162</v>
      </c>
      <c r="C171" s="76"/>
      <c r="D171" s="76"/>
      <c r="E171" s="42"/>
      <c r="F171" s="77"/>
      <c r="G171" s="78"/>
      <c r="H171" s="2"/>
      <c r="I171" s="1"/>
      <c r="J171" s="1"/>
      <c r="K171" s="65"/>
      <c r="L171" s="1"/>
      <c r="M171" s="327"/>
      <c r="N171" s="16"/>
    </row>
    <row r="172" spans="1:14" ht="17.100000000000001" hidden="1" customHeight="1">
      <c r="A172" s="89"/>
      <c r="B172" s="328">
        <f t="shared" si="2"/>
        <v>163</v>
      </c>
      <c r="C172" s="76"/>
      <c r="D172" s="76"/>
      <c r="E172" s="42"/>
      <c r="F172" s="77"/>
      <c r="G172" s="78"/>
      <c r="H172" s="2"/>
      <c r="I172" s="1"/>
      <c r="J172" s="1"/>
      <c r="K172" s="65"/>
      <c r="L172" s="1"/>
      <c r="M172" s="327"/>
      <c r="N172" s="16"/>
    </row>
    <row r="173" spans="1:14" ht="17.100000000000001" hidden="1" customHeight="1">
      <c r="A173" s="89"/>
      <c r="B173" s="328">
        <f t="shared" si="2"/>
        <v>164</v>
      </c>
      <c r="C173" s="76"/>
      <c r="D173" s="76"/>
      <c r="E173" s="42"/>
      <c r="F173" s="77"/>
      <c r="G173" s="78"/>
      <c r="H173" s="2"/>
      <c r="I173" s="1"/>
      <c r="J173" s="1"/>
      <c r="K173" s="65"/>
      <c r="L173" s="1"/>
      <c r="M173" s="327"/>
      <c r="N173" s="16"/>
    </row>
    <row r="174" spans="1:14" ht="17.100000000000001" hidden="1" customHeight="1">
      <c r="A174" s="89"/>
      <c r="B174" s="328">
        <f t="shared" si="2"/>
        <v>165</v>
      </c>
      <c r="C174" s="76"/>
      <c r="D174" s="76"/>
      <c r="E174" s="42"/>
      <c r="F174" s="77"/>
      <c r="G174" s="78"/>
      <c r="H174" s="2"/>
      <c r="I174" s="1"/>
      <c r="J174" s="1"/>
      <c r="K174" s="65"/>
      <c r="L174" s="1"/>
      <c r="M174" s="327"/>
      <c r="N174" s="16"/>
    </row>
    <row r="175" spans="1:14" ht="17.100000000000001" hidden="1" customHeight="1">
      <c r="A175" s="89"/>
      <c r="B175" s="328">
        <f t="shared" si="2"/>
        <v>166</v>
      </c>
      <c r="C175" s="76"/>
      <c r="D175" s="76"/>
      <c r="E175" s="42"/>
      <c r="F175" s="77"/>
      <c r="G175" s="78"/>
      <c r="H175" s="2"/>
      <c r="I175" s="1"/>
      <c r="J175" s="1"/>
      <c r="K175" s="65"/>
      <c r="L175" s="1"/>
      <c r="M175" s="327"/>
      <c r="N175" s="16"/>
    </row>
    <row r="176" spans="1:14" ht="17.100000000000001" hidden="1" customHeight="1">
      <c r="A176" s="89"/>
      <c r="B176" s="328">
        <f t="shared" si="2"/>
        <v>167</v>
      </c>
      <c r="C176" s="76"/>
      <c r="D176" s="76"/>
      <c r="E176" s="42"/>
      <c r="F176" s="77"/>
      <c r="G176" s="78"/>
      <c r="H176" s="2"/>
      <c r="I176" s="1"/>
      <c r="J176" s="1"/>
      <c r="K176" s="65"/>
      <c r="L176" s="1"/>
      <c r="M176" s="327"/>
      <c r="N176" s="16"/>
    </row>
    <row r="177" spans="1:14" ht="17.100000000000001" hidden="1" customHeight="1">
      <c r="A177" s="89"/>
      <c r="B177" s="328">
        <f>B176+1</f>
        <v>168</v>
      </c>
      <c r="C177" s="76"/>
      <c r="D177" s="76"/>
      <c r="E177" s="42"/>
      <c r="F177" s="77"/>
      <c r="G177" s="78"/>
      <c r="H177" s="2"/>
      <c r="I177" s="1"/>
      <c r="J177" s="1"/>
      <c r="K177" s="65"/>
      <c r="L177" s="1"/>
      <c r="M177" s="327"/>
      <c r="N177" s="16"/>
    </row>
    <row r="178" spans="1:14" ht="17.100000000000001" hidden="1" customHeight="1">
      <c r="A178" s="89"/>
      <c r="B178" s="328">
        <f t="shared" si="2"/>
        <v>169</v>
      </c>
      <c r="C178" s="76"/>
      <c r="D178" s="76"/>
      <c r="E178" s="42"/>
      <c r="F178" s="77"/>
      <c r="G178" s="78"/>
      <c r="H178" s="2"/>
      <c r="I178" s="1"/>
      <c r="J178" s="1"/>
      <c r="K178" s="65"/>
      <c r="L178" s="1"/>
      <c r="M178" s="327"/>
      <c r="N178" s="16"/>
    </row>
    <row r="179" spans="1:14" ht="17.100000000000001" hidden="1" customHeight="1">
      <c r="A179" s="89"/>
      <c r="B179" s="328">
        <f t="shared" si="2"/>
        <v>170</v>
      </c>
      <c r="C179" s="76"/>
      <c r="D179" s="76"/>
      <c r="E179" s="42"/>
      <c r="F179" s="77"/>
      <c r="G179" s="78"/>
      <c r="H179" s="2"/>
      <c r="I179" s="1"/>
      <c r="J179" s="1"/>
      <c r="K179" s="65"/>
      <c r="L179" s="1"/>
      <c r="M179" s="327"/>
      <c r="N179" s="16"/>
    </row>
    <row r="180" spans="1:14" ht="17.100000000000001" hidden="1" customHeight="1">
      <c r="A180" s="89"/>
      <c r="B180" s="328">
        <f t="shared" si="2"/>
        <v>171</v>
      </c>
      <c r="C180" s="76"/>
      <c r="D180" s="76"/>
      <c r="E180" s="42"/>
      <c r="F180" s="77"/>
      <c r="G180" s="78"/>
      <c r="H180" s="2"/>
      <c r="I180" s="1"/>
      <c r="J180" s="1"/>
      <c r="K180" s="65"/>
      <c r="L180" s="1"/>
      <c r="M180" s="327"/>
      <c r="N180" s="16"/>
    </row>
    <row r="181" spans="1:14" ht="17.100000000000001" hidden="1" customHeight="1">
      <c r="A181" s="89"/>
      <c r="B181" s="328">
        <f t="shared" si="2"/>
        <v>172</v>
      </c>
      <c r="C181" s="76"/>
      <c r="D181" s="76"/>
      <c r="E181" s="42"/>
      <c r="F181" s="77"/>
      <c r="G181" s="78"/>
      <c r="H181" s="2"/>
      <c r="I181" s="1"/>
      <c r="J181" s="1"/>
      <c r="K181" s="65"/>
      <c r="L181" s="1"/>
      <c r="M181" s="327"/>
      <c r="N181" s="16"/>
    </row>
    <row r="182" spans="1:14" ht="17.100000000000001" hidden="1" customHeight="1">
      <c r="A182" s="89"/>
      <c r="B182" s="328">
        <f t="shared" si="2"/>
        <v>173</v>
      </c>
      <c r="C182" s="76"/>
      <c r="D182" s="76"/>
      <c r="E182" s="42"/>
      <c r="F182" s="77"/>
      <c r="G182" s="78"/>
      <c r="H182" s="2"/>
      <c r="I182" s="1"/>
      <c r="J182" s="1"/>
      <c r="K182" s="65"/>
      <c r="L182" s="1"/>
      <c r="M182" s="327"/>
      <c r="N182" s="16"/>
    </row>
    <row r="183" spans="1:14" ht="17.100000000000001" hidden="1" customHeight="1">
      <c r="A183" s="89"/>
      <c r="B183" s="328">
        <f t="shared" si="2"/>
        <v>174</v>
      </c>
      <c r="C183" s="76"/>
      <c r="D183" s="76"/>
      <c r="E183" s="42"/>
      <c r="F183" s="77"/>
      <c r="G183" s="78"/>
      <c r="H183" s="2"/>
      <c r="I183" s="1"/>
      <c r="J183" s="1"/>
      <c r="K183" s="65"/>
      <c r="L183" s="1"/>
      <c r="M183" s="327"/>
      <c r="N183" s="16"/>
    </row>
    <row r="184" spans="1:14" ht="17.100000000000001" hidden="1" customHeight="1">
      <c r="A184" s="89"/>
      <c r="B184" s="328">
        <f t="shared" si="2"/>
        <v>175</v>
      </c>
      <c r="C184" s="76"/>
      <c r="D184" s="76"/>
      <c r="E184" s="42"/>
      <c r="F184" s="77"/>
      <c r="G184" s="78"/>
      <c r="H184" s="2"/>
      <c r="I184" s="1"/>
      <c r="J184" s="1"/>
      <c r="K184" s="65"/>
      <c r="L184" s="1"/>
      <c r="M184" s="327"/>
      <c r="N184" s="16"/>
    </row>
    <row r="185" spans="1:14" ht="17.100000000000001" hidden="1" customHeight="1">
      <c r="A185" s="89"/>
      <c r="B185" s="328">
        <f t="shared" si="2"/>
        <v>176</v>
      </c>
      <c r="C185" s="76"/>
      <c r="D185" s="76"/>
      <c r="E185" s="42"/>
      <c r="F185" s="77"/>
      <c r="G185" s="78"/>
      <c r="H185" s="2"/>
      <c r="I185" s="1"/>
      <c r="J185" s="1"/>
      <c r="K185" s="65"/>
      <c r="L185" s="1"/>
      <c r="M185" s="327"/>
      <c r="N185" s="16"/>
    </row>
    <row r="186" spans="1:14" ht="17.100000000000001" hidden="1" customHeight="1">
      <c r="A186" s="89"/>
      <c r="B186" s="328">
        <f t="shared" si="2"/>
        <v>177</v>
      </c>
      <c r="C186" s="76"/>
      <c r="D186" s="76"/>
      <c r="E186" s="42"/>
      <c r="F186" s="77"/>
      <c r="G186" s="78"/>
      <c r="H186" s="2"/>
      <c r="I186" s="1"/>
      <c r="J186" s="1"/>
      <c r="K186" s="65"/>
      <c r="L186" s="1"/>
      <c r="M186" s="327"/>
      <c r="N186" s="16"/>
    </row>
    <row r="187" spans="1:14" ht="17.100000000000001" hidden="1" customHeight="1">
      <c r="A187" s="89"/>
      <c r="B187" s="328">
        <f t="shared" si="2"/>
        <v>178</v>
      </c>
      <c r="C187" s="76"/>
      <c r="D187" s="76"/>
      <c r="E187" s="42"/>
      <c r="F187" s="77"/>
      <c r="G187" s="78"/>
      <c r="H187" s="2"/>
      <c r="I187" s="1"/>
      <c r="J187" s="1"/>
      <c r="K187" s="65"/>
      <c r="L187" s="1"/>
      <c r="M187" s="327"/>
      <c r="N187" s="16"/>
    </row>
    <row r="188" spans="1:14" ht="17.100000000000001" hidden="1" customHeight="1">
      <c r="A188" s="89"/>
      <c r="B188" s="328">
        <f t="shared" si="2"/>
        <v>179</v>
      </c>
      <c r="C188" s="76"/>
      <c r="D188" s="76"/>
      <c r="E188" s="42"/>
      <c r="F188" s="77"/>
      <c r="G188" s="78"/>
      <c r="H188" s="2"/>
      <c r="I188" s="1"/>
      <c r="J188" s="1"/>
      <c r="K188" s="65"/>
      <c r="L188" s="1"/>
      <c r="M188" s="327"/>
      <c r="N188" s="16"/>
    </row>
    <row r="189" spans="1:14" ht="17.100000000000001" hidden="1" customHeight="1">
      <c r="A189" s="89"/>
      <c r="B189" s="328">
        <f t="shared" si="2"/>
        <v>180</v>
      </c>
      <c r="C189" s="76"/>
      <c r="D189" s="76"/>
      <c r="E189" s="42"/>
      <c r="F189" s="77"/>
      <c r="G189" s="78"/>
      <c r="H189" s="2"/>
      <c r="I189" s="1"/>
      <c r="J189" s="1"/>
      <c r="K189" s="65"/>
      <c r="L189" s="1"/>
      <c r="M189" s="327"/>
      <c r="N189" s="16"/>
    </row>
    <row r="190" spans="1:14" ht="17.100000000000001" hidden="1" customHeight="1">
      <c r="A190" s="89"/>
      <c r="B190" s="328">
        <f t="shared" si="2"/>
        <v>181</v>
      </c>
      <c r="C190" s="76"/>
      <c r="D190" s="76"/>
      <c r="E190" s="42"/>
      <c r="F190" s="77"/>
      <c r="G190" s="78"/>
      <c r="H190" s="2"/>
      <c r="I190" s="1"/>
      <c r="J190" s="1"/>
      <c r="K190" s="65"/>
      <c r="L190" s="1"/>
      <c r="M190" s="327"/>
      <c r="N190" s="16"/>
    </row>
    <row r="191" spans="1:14" ht="17.100000000000001" hidden="1" customHeight="1">
      <c r="A191" s="89"/>
      <c r="B191" s="328">
        <f t="shared" si="2"/>
        <v>182</v>
      </c>
      <c r="C191" s="76"/>
      <c r="D191" s="76"/>
      <c r="E191" s="42"/>
      <c r="F191" s="77"/>
      <c r="G191" s="78"/>
      <c r="H191" s="2"/>
      <c r="I191" s="1"/>
      <c r="J191" s="1"/>
      <c r="K191" s="65"/>
      <c r="L191" s="1"/>
      <c r="M191" s="327"/>
      <c r="N191" s="16"/>
    </row>
    <row r="192" spans="1:14" ht="17.100000000000001" hidden="1" customHeight="1">
      <c r="A192" s="89"/>
      <c r="B192" s="328">
        <f t="shared" si="2"/>
        <v>183</v>
      </c>
      <c r="C192" s="76"/>
      <c r="D192" s="76"/>
      <c r="E192" s="42"/>
      <c r="F192" s="77"/>
      <c r="G192" s="78"/>
      <c r="H192" s="2"/>
      <c r="I192" s="1"/>
      <c r="J192" s="1"/>
      <c r="K192" s="65"/>
      <c r="L192" s="1"/>
      <c r="M192" s="327"/>
      <c r="N192" s="16"/>
    </row>
    <row r="193" spans="1:14" ht="17.100000000000001" hidden="1" customHeight="1">
      <c r="A193" s="89"/>
      <c r="B193" s="328">
        <f t="shared" si="2"/>
        <v>184</v>
      </c>
      <c r="C193" s="76"/>
      <c r="D193" s="76"/>
      <c r="E193" s="42"/>
      <c r="F193" s="77"/>
      <c r="G193" s="78"/>
      <c r="H193" s="2"/>
      <c r="I193" s="1"/>
      <c r="J193" s="1"/>
      <c r="K193" s="65"/>
      <c r="L193" s="1"/>
      <c r="M193" s="327"/>
      <c r="N193" s="16"/>
    </row>
    <row r="194" spans="1:14" ht="17.100000000000001" hidden="1" customHeight="1">
      <c r="A194" s="89"/>
      <c r="B194" s="328">
        <f t="shared" si="2"/>
        <v>185</v>
      </c>
      <c r="C194" s="76"/>
      <c r="D194" s="76"/>
      <c r="E194" s="42"/>
      <c r="F194" s="77"/>
      <c r="G194" s="78"/>
      <c r="H194" s="2"/>
      <c r="I194" s="1"/>
      <c r="J194" s="1"/>
      <c r="K194" s="65"/>
      <c r="L194" s="1"/>
      <c r="M194" s="327"/>
      <c r="N194" s="16"/>
    </row>
    <row r="195" spans="1:14" ht="17.100000000000001" hidden="1" customHeight="1">
      <c r="A195" s="89"/>
      <c r="B195" s="328">
        <f t="shared" si="2"/>
        <v>186</v>
      </c>
      <c r="C195" s="76"/>
      <c r="D195" s="76"/>
      <c r="E195" s="42"/>
      <c r="F195" s="77"/>
      <c r="G195" s="78"/>
      <c r="H195" s="2"/>
      <c r="I195" s="1"/>
      <c r="J195" s="1"/>
      <c r="K195" s="65"/>
      <c r="L195" s="1"/>
      <c r="M195" s="327"/>
      <c r="N195" s="16"/>
    </row>
    <row r="196" spans="1:14" ht="17.100000000000001" hidden="1" customHeight="1">
      <c r="A196" s="89"/>
      <c r="B196" s="328">
        <f t="shared" si="2"/>
        <v>187</v>
      </c>
      <c r="C196" s="76"/>
      <c r="D196" s="76"/>
      <c r="E196" s="42"/>
      <c r="F196" s="77"/>
      <c r="G196" s="78"/>
      <c r="H196" s="2"/>
      <c r="I196" s="1"/>
      <c r="J196" s="1"/>
      <c r="K196" s="65"/>
      <c r="L196" s="1"/>
      <c r="M196" s="327"/>
      <c r="N196" s="16"/>
    </row>
    <row r="197" spans="1:14" ht="17.100000000000001" hidden="1" customHeight="1">
      <c r="A197" s="89"/>
      <c r="B197" s="328">
        <f t="shared" si="2"/>
        <v>188</v>
      </c>
      <c r="C197" s="76"/>
      <c r="D197" s="76"/>
      <c r="E197" s="42"/>
      <c r="F197" s="77"/>
      <c r="G197" s="78"/>
      <c r="H197" s="2"/>
      <c r="I197" s="1"/>
      <c r="J197" s="1"/>
      <c r="K197" s="65"/>
      <c r="L197" s="1"/>
      <c r="M197" s="327"/>
      <c r="N197" s="16"/>
    </row>
    <row r="198" spans="1:14" ht="17.100000000000001" hidden="1" customHeight="1">
      <c r="A198" s="89"/>
      <c r="B198" s="328">
        <f t="shared" si="2"/>
        <v>189</v>
      </c>
      <c r="C198" s="76"/>
      <c r="D198" s="76"/>
      <c r="E198" s="42"/>
      <c r="F198" s="77"/>
      <c r="G198" s="78"/>
      <c r="H198" s="2"/>
      <c r="I198" s="1"/>
      <c r="J198" s="1"/>
      <c r="K198" s="65"/>
      <c r="L198" s="1"/>
      <c r="M198" s="327"/>
      <c r="N198" s="16"/>
    </row>
    <row r="199" spans="1:14" ht="17.100000000000001" hidden="1" customHeight="1">
      <c r="A199" s="89"/>
      <c r="B199" s="328">
        <f t="shared" si="2"/>
        <v>190</v>
      </c>
      <c r="C199" s="76"/>
      <c r="D199" s="76"/>
      <c r="E199" s="42"/>
      <c r="F199" s="77"/>
      <c r="G199" s="78"/>
      <c r="H199" s="2"/>
      <c r="I199" s="1"/>
      <c r="J199" s="1"/>
      <c r="K199" s="65"/>
      <c r="L199" s="1"/>
      <c r="M199" s="327"/>
      <c r="N199" s="16"/>
    </row>
    <row r="200" spans="1:14" ht="17.100000000000001" hidden="1" customHeight="1">
      <c r="A200" s="89"/>
      <c r="B200" s="328">
        <f t="shared" si="2"/>
        <v>191</v>
      </c>
      <c r="C200" s="76"/>
      <c r="D200" s="76"/>
      <c r="E200" s="42"/>
      <c r="F200" s="77"/>
      <c r="G200" s="78"/>
      <c r="H200" s="2"/>
      <c r="I200" s="1"/>
      <c r="J200" s="1"/>
      <c r="K200" s="65"/>
      <c r="L200" s="1"/>
      <c r="M200" s="327"/>
      <c r="N200" s="16"/>
    </row>
    <row r="201" spans="1:14" ht="17.100000000000001" hidden="1" customHeight="1">
      <c r="A201" s="89"/>
      <c r="B201" s="328">
        <f t="shared" si="2"/>
        <v>192</v>
      </c>
      <c r="C201" s="76"/>
      <c r="D201" s="76"/>
      <c r="E201" s="42"/>
      <c r="F201" s="77"/>
      <c r="G201" s="78"/>
      <c r="H201" s="2"/>
      <c r="I201" s="1"/>
      <c r="J201" s="1"/>
      <c r="K201" s="65"/>
      <c r="L201" s="1"/>
      <c r="M201" s="327"/>
      <c r="N201" s="16"/>
    </row>
    <row r="202" spans="1:14" ht="17.100000000000001" hidden="1" customHeight="1">
      <c r="A202" s="89"/>
      <c r="B202" s="328">
        <f t="shared" si="2"/>
        <v>193</v>
      </c>
      <c r="C202" s="76"/>
      <c r="D202" s="76"/>
      <c r="E202" s="42"/>
      <c r="F202" s="77"/>
      <c r="G202" s="78"/>
      <c r="H202" s="2"/>
      <c r="I202" s="1"/>
      <c r="J202" s="1"/>
      <c r="K202" s="65"/>
      <c r="L202" s="1"/>
      <c r="M202" s="327"/>
      <c r="N202" s="16"/>
    </row>
    <row r="203" spans="1:14" ht="17.100000000000001" hidden="1" customHeight="1">
      <c r="A203" s="89"/>
      <c r="B203" s="328">
        <f t="shared" si="2"/>
        <v>194</v>
      </c>
      <c r="C203" s="76"/>
      <c r="D203" s="76"/>
      <c r="E203" s="42"/>
      <c r="F203" s="77"/>
      <c r="G203" s="78"/>
      <c r="H203" s="2"/>
      <c r="I203" s="1"/>
      <c r="J203" s="1"/>
      <c r="K203" s="65"/>
      <c r="L203" s="1"/>
      <c r="M203" s="327"/>
      <c r="N203" s="16"/>
    </row>
    <row r="204" spans="1:14" ht="17.100000000000001" hidden="1" customHeight="1">
      <c r="A204" s="89"/>
      <c r="B204" s="328">
        <f t="shared" ref="B204:B209" si="3">B203+1</f>
        <v>195</v>
      </c>
      <c r="C204" s="76"/>
      <c r="D204" s="76"/>
      <c r="E204" s="42"/>
      <c r="F204" s="77"/>
      <c r="G204" s="78"/>
      <c r="H204" s="2"/>
      <c r="I204" s="1"/>
      <c r="J204" s="1"/>
      <c r="K204" s="65"/>
      <c r="L204" s="1"/>
      <c r="M204" s="327"/>
      <c r="N204" s="16"/>
    </row>
    <row r="205" spans="1:14" ht="17.100000000000001" hidden="1" customHeight="1">
      <c r="A205" s="89"/>
      <c r="B205" s="328">
        <f t="shared" si="3"/>
        <v>196</v>
      </c>
      <c r="C205" s="76"/>
      <c r="D205" s="76"/>
      <c r="E205" s="42"/>
      <c r="F205" s="77"/>
      <c r="G205" s="78"/>
      <c r="H205" s="2"/>
      <c r="I205" s="1"/>
      <c r="J205" s="1"/>
      <c r="K205" s="65"/>
      <c r="L205" s="1"/>
      <c r="M205" s="327"/>
      <c r="N205" s="16"/>
    </row>
    <row r="206" spans="1:14" ht="17.100000000000001" hidden="1" customHeight="1">
      <c r="A206" s="89"/>
      <c r="B206" s="328">
        <f t="shared" si="3"/>
        <v>197</v>
      </c>
      <c r="C206" s="76"/>
      <c r="D206" s="76"/>
      <c r="E206" s="42"/>
      <c r="F206" s="77"/>
      <c r="G206" s="78"/>
      <c r="H206" s="2"/>
      <c r="I206" s="1"/>
      <c r="J206" s="1"/>
      <c r="K206" s="65"/>
      <c r="L206" s="1"/>
      <c r="M206" s="327"/>
      <c r="N206" s="16"/>
    </row>
    <row r="207" spans="1:14" ht="17.100000000000001" hidden="1" customHeight="1">
      <c r="A207" s="89"/>
      <c r="B207" s="328">
        <f t="shared" si="3"/>
        <v>198</v>
      </c>
      <c r="C207" s="76"/>
      <c r="D207" s="76"/>
      <c r="E207" s="42"/>
      <c r="F207" s="77"/>
      <c r="G207" s="78"/>
      <c r="H207" s="2"/>
      <c r="I207" s="1"/>
      <c r="J207" s="1"/>
      <c r="K207" s="65"/>
      <c r="L207" s="1"/>
      <c r="M207" s="327"/>
      <c r="N207" s="16"/>
    </row>
    <row r="208" spans="1:14" ht="17.100000000000001" hidden="1" customHeight="1">
      <c r="A208" s="89"/>
      <c r="B208" s="328">
        <f t="shared" si="3"/>
        <v>199</v>
      </c>
      <c r="C208" s="76"/>
      <c r="D208" s="76"/>
      <c r="E208" s="42"/>
      <c r="F208" s="77"/>
      <c r="G208" s="78"/>
      <c r="H208" s="2"/>
      <c r="I208" s="1"/>
      <c r="J208" s="1"/>
      <c r="K208" s="65"/>
      <c r="L208" s="1"/>
      <c r="M208" s="327"/>
      <c r="N208" s="16"/>
    </row>
    <row r="209" spans="1:14" ht="17.100000000000001" hidden="1" customHeight="1">
      <c r="A209" s="89"/>
      <c r="B209" s="328">
        <f t="shared" si="3"/>
        <v>200</v>
      </c>
      <c r="C209" s="76"/>
      <c r="D209" s="76"/>
      <c r="E209" s="42"/>
      <c r="F209" s="77"/>
      <c r="G209" s="78"/>
      <c r="H209" s="2"/>
      <c r="I209" s="1"/>
      <c r="J209" s="1"/>
      <c r="K209" s="65"/>
      <c r="L209" s="1"/>
      <c r="M209" s="327"/>
      <c r="N209" s="16"/>
    </row>
    <row r="210" spans="1:14" ht="5.25" customHeight="1">
      <c r="A210" s="89"/>
      <c r="B210" s="329"/>
      <c r="C210" s="329"/>
      <c r="D210" s="329"/>
      <c r="E210" s="329"/>
      <c r="F210" s="330"/>
      <c r="G210" s="330"/>
      <c r="H210" s="330"/>
      <c r="I210" s="330"/>
      <c r="J210" s="330"/>
      <c r="K210" s="329"/>
      <c r="L210" s="330"/>
      <c r="M210" s="87"/>
      <c r="N210" s="16"/>
    </row>
    <row r="211" spans="1:14">
      <c r="B211" s="318"/>
      <c r="C211" s="318"/>
      <c r="D211" s="318"/>
      <c r="E211" s="318"/>
      <c r="F211" s="16"/>
      <c r="G211" s="16"/>
      <c r="H211" s="16"/>
      <c r="I211" s="16"/>
      <c r="J211" s="16"/>
      <c r="K211" s="318"/>
      <c r="L211" s="16"/>
      <c r="M211" s="16"/>
      <c r="N211" s="16"/>
    </row>
    <row r="212" spans="1:14">
      <c r="B212" s="318"/>
      <c r="C212" s="318"/>
      <c r="D212" s="318"/>
      <c r="E212" s="318"/>
      <c r="F212" s="16"/>
      <c r="G212" s="16"/>
      <c r="H212" s="16"/>
      <c r="I212" s="16"/>
      <c r="J212" s="16"/>
      <c r="K212" s="14" t="s">
        <v>15</v>
      </c>
      <c r="L212" s="16"/>
      <c r="M212" s="16"/>
      <c r="N212" s="16"/>
    </row>
    <row r="213" spans="1:14" ht="14.25" customHeight="1">
      <c r="B213" s="318"/>
      <c r="C213" s="318"/>
      <c r="D213" s="318"/>
      <c r="E213" s="318"/>
      <c r="F213" s="16"/>
      <c r="G213" s="16"/>
      <c r="H213" s="16"/>
      <c r="I213" s="16"/>
      <c r="J213" s="16"/>
      <c r="K213" s="318"/>
      <c r="L213" s="16"/>
      <c r="M213" s="16"/>
      <c r="N213" s="16"/>
    </row>
    <row r="214" spans="1:14" ht="14.25" hidden="1" customHeight="1"/>
    <row r="215" spans="1:14" ht="14.25" hidden="1" customHeight="1"/>
    <row r="216" spans="1:14" ht="14.25" hidden="1" customHeight="1"/>
    <row r="217" spans="1:14" ht="14.25" hidden="1" customHeight="1"/>
    <row r="218" spans="1:14" ht="14.25" hidden="1" customHeight="1"/>
    <row r="219" spans="1:14" ht="14.25" hidden="1" customHeight="1"/>
    <row r="220" spans="1:14" ht="14.25" hidden="1" customHeight="1"/>
    <row r="221" spans="1:14" ht="14.25" hidden="1" customHeight="1"/>
    <row r="222" spans="1:14" ht="14.25" hidden="1" customHeight="1"/>
    <row r="223" spans="1:14" ht="14.25" hidden="1" customHeight="1"/>
    <row r="224" spans="1:14" ht="14.25" hidden="1" customHeight="1"/>
    <row r="225" ht="14.25" hidden="1" customHeight="1"/>
    <row r="226" ht="14.25" hidden="1" customHeight="1"/>
    <row r="227" ht="14.25" hidden="1" customHeight="1"/>
    <row r="228" ht="14.25" hidden="1" customHeight="1"/>
    <row r="229" ht="14.25" hidden="1" customHeight="1"/>
    <row r="230" ht="14.25" hidden="1" customHeight="1"/>
    <row r="231" ht="14.25" hidden="1" customHeight="1"/>
    <row r="232" ht="14.25" hidden="1" customHeight="1"/>
    <row r="233" ht="14.25" hidden="1" customHeight="1"/>
    <row r="234" ht="14.25" hidden="1" customHeight="1"/>
    <row r="235" ht="14.25" hidden="1" customHeight="1"/>
    <row r="236" ht="14.25" hidden="1" customHeight="1"/>
    <row r="237" ht="14.25" hidden="1" customHeight="1"/>
    <row r="238" ht="14.25" hidden="1" customHeight="1"/>
    <row r="239" ht="14.25" hidden="1" customHeight="1"/>
    <row r="240" ht="14.25" hidden="1" customHeight="1"/>
    <row r="241" ht="14.25" hidden="1" customHeight="1"/>
    <row r="242" ht="14.25" hidden="1" customHeight="1"/>
    <row r="243" ht="14.25" hidden="1" customHeight="1"/>
    <row r="244" ht="14.25" hidden="1" customHeight="1"/>
    <row r="245" ht="14.25" hidden="1" customHeight="1"/>
    <row r="246" ht="14.25" hidden="1" customHeight="1"/>
    <row r="247" ht="14.25" hidden="1" customHeight="1"/>
    <row r="248" ht="14.25" hidden="1" customHeight="1"/>
    <row r="249" ht="14.25" hidden="1" customHeight="1"/>
    <row r="250" ht="14.25" hidden="1" customHeight="1"/>
    <row r="251" ht="14.25" hidden="1" customHeight="1"/>
    <row r="252" ht="14.25" hidden="1" customHeight="1"/>
    <row r="253" ht="14.25" hidden="1" customHeight="1"/>
    <row r="254" ht="14.25" hidden="1" customHeight="1"/>
    <row r="255" ht="14.25" hidden="1" customHeight="1"/>
    <row r="256" ht="14.25" hidden="1" customHeight="1"/>
    <row r="257" ht="14.25" hidden="1" customHeight="1"/>
    <row r="258" ht="14.25" hidden="1" customHeight="1"/>
    <row r="259" ht="14.25" hidden="1" customHeight="1"/>
    <row r="260" ht="14.25" hidden="1" customHeight="1"/>
    <row r="261" ht="14.25" hidden="1" customHeight="1"/>
    <row r="262" ht="14.25" hidden="1" customHeight="1"/>
    <row r="263" ht="14.25" hidden="1" customHeight="1"/>
    <row r="264" ht="14.25" hidden="1" customHeight="1"/>
    <row r="265" ht="14.25" hidden="1" customHeight="1"/>
    <row r="266" ht="14.25" hidden="1" customHeight="1"/>
    <row r="267" ht="14.25" hidden="1" customHeight="1"/>
    <row r="268" ht="14.25" hidden="1" customHeight="1"/>
    <row r="269" ht="14.25" hidden="1" customHeight="1"/>
    <row r="270" ht="14.25" hidden="1" customHeight="1"/>
    <row r="271" ht="14.25" hidden="1" customHeight="1"/>
    <row r="272" ht="14.25" hidden="1" customHeight="1"/>
    <row r="273" ht="14.25" hidden="1" customHeight="1"/>
    <row r="274" ht="14.25" hidden="1" customHeight="1"/>
    <row r="275" ht="14.25" hidden="1" customHeight="1"/>
    <row r="276" ht="14.25" hidden="1" customHeight="1"/>
    <row r="277" ht="14.25" hidden="1" customHeight="1"/>
    <row r="278" ht="14.25" hidden="1" customHeight="1"/>
    <row r="279" ht="14.25" hidden="1" customHeight="1"/>
    <row r="280" ht="14.25" hidden="1" customHeight="1"/>
    <row r="281" ht="14.25" hidden="1" customHeight="1"/>
    <row r="282" ht="14.25" hidden="1" customHeight="1"/>
    <row r="283" ht="14.25" hidden="1" customHeight="1"/>
    <row r="284" ht="14.25" hidden="1" customHeight="1"/>
    <row r="285" ht="14.25" hidden="1" customHeight="1"/>
    <row r="286" ht="14.25" hidden="1" customHeight="1"/>
    <row r="287" ht="14.25" hidden="1" customHeight="1"/>
    <row r="288" ht="14.25" hidden="1" customHeight="1"/>
    <row r="289" ht="14.25" hidden="1" customHeight="1"/>
    <row r="290" ht="14.25" hidden="1" customHeight="1"/>
    <row r="291" ht="14.25" hidden="1" customHeight="1"/>
    <row r="292" ht="14.25" hidden="1" customHeight="1"/>
    <row r="293" ht="14.25" hidden="1" customHeight="1"/>
    <row r="294" ht="14.25" hidden="1" customHeight="1"/>
    <row r="295" ht="14.25" hidden="1" customHeight="1"/>
    <row r="296" ht="14.25" hidden="1" customHeight="1"/>
    <row r="297" ht="14.25" hidden="1" customHeight="1"/>
    <row r="298" ht="14.25" hidden="1" customHeight="1"/>
    <row r="299" ht="14.25" hidden="1" customHeight="1"/>
    <row r="300" ht="14.25" hidden="1" customHeight="1"/>
    <row r="301" ht="14.25" hidden="1" customHeight="1"/>
    <row r="302" ht="14.25" hidden="1" customHeight="1"/>
    <row r="303" ht="14.25" hidden="1" customHeight="1"/>
    <row r="304" ht="14.25" hidden="1" customHeight="1"/>
    <row r="305" ht="14.25" hidden="1" customHeight="1"/>
    <row r="306" ht="14.25" hidden="1" customHeight="1"/>
    <row r="307" ht="14.25" hidden="1" customHeight="1"/>
    <row r="308" ht="14.25" hidden="1" customHeight="1"/>
    <row r="309" ht="14.25" hidden="1" customHeight="1"/>
    <row r="310" ht="14.25" hidden="1" customHeight="1"/>
    <row r="311" ht="14.25" hidden="1" customHeight="1"/>
    <row r="312" ht="14.25" hidden="1" customHeight="1"/>
    <row r="313" ht="14.25" hidden="1" customHeight="1"/>
    <row r="314" ht="14.25" hidden="1" customHeight="1"/>
    <row r="315" ht="14.25" hidden="1" customHeight="1"/>
    <row r="316" ht="14.25" hidden="1" customHeight="1"/>
    <row r="317" ht="14.25" hidden="1" customHeight="1"/>
    <row r="318" ht="14.25" hidden="1" customHeight="1"/>
    <row r="319" ht="14.25" hidden="1" customHeight="1"/>
    <row r="320" ht="14.25" hidden="1" customHeight="1"/>
    <row r="321" ht="14.25" hidden="1" customHeight="1"/>
    <row r="322" ht="14.25" hidden="1" customHeight="1"/>
    <row r="323" ht="14.25" hidden="1" customHeight="1"/>
    <row r="324" ht="14.25" hidden="1" customHeight="1"/>
    <row r="325" ht="14.25" hidden="1" customHeight="1"/>
    <row r="326" ht="14.25" hidden="1" customHeight="1"/>
    <row r="327" ht="14.25" hidden="1" customHeight="1"/>
    <row r="328" ht="14.25" hidden="1" customHeight="1"/>
    <row r="329" ht="14.25" hidden="1" customHeight="1"/>
    <row r="330" ht="14.25" hidden="1" customHeight="1"/>
    <row r="331" ht="14.25" hidden="1" customHeight="1"/>
    <row r="332" ht="14.25" hidden="1" customHeight="1"/>
    <row r="333" ht="14.25" hidden="1" customHeight="1"/>
    <row r="334" ht="14.25" hidden="1" customHeight="1"/>
    <row r="335" ht="14.25" hidden="1" customHeight="1"/>
    <row r="336" ht="14.25" hidden="1" customHeight="1"/>
    <row r="337" ht="14.25" hidden="1" customHeight="1"/>
    <row r="338" ht="14.25" hidden="1" customHeight="1"/>
    <row r="339" ht="14.25" hidden="1" customHeight="1"/>
    <row r="340" ht="14.25" hidden="1" customHeight="1"/>
    <row r="341" ht="14.25" hidden="1" customHeight="1"/>
    <row r="342" ht="14.25" hidden="1" customHeight="1"/>
    <row r="343" ht="14.25" hidden="1" customHeight="1"/>
    <row r="344" ht="14.25" hidden="1" customHeight="1"/>
    <row r="345" ht="14.25" hidden="1" customHeight="1"/>
    <row r="346" ht="14.25" hidden="1" customHeight="1"/>
    <row r="347" ht="14.25" hidden="1" customHeight="1"/>
    <row r="348" ht="14.25" hidden="1" customHeight="1"/>
    <row r="349" ht="14.25" hidden="1" customHeight="1"/>
    <row r="350" ht="14.25" hidden="1" customHeight="1"/>
    <row r="351" ht="14.25" hidden="1" customHeight="1"/>
    <row r="352" ht="14.25" hidden="1" customHeight="1"/>
    <row r="353" ht="14.25" hidden="1" customHeight="1"/>
    <row r="354" ht="14.25" hidden="1" customHeight="1"/>
    <row r="355" ht="14.25" hidden="1" customHeight="1"/>
    <row r="356" ht="14.25" hidden="1" customHeight="1"/>
    <row r="357" ht="14.25" hidden="1" customHeight="1"/>
    <row r="358" ht="14.25" hidden="1" customHeight="1"/>
    <row r="359" ht="14.25" hidden="1" customHeight="1"/>
    <row r="360" ht="14.25" hidden="1" customHeight="1"/>
    <row r="361" ht="14.25" hidden="1" customHeight="1"/>
    <row r="362" ht="14.25" hidden="1" customHeight="1"/>
    <row r="363" ht="14.25" hidden="1" customHeight="1"/>
    <row r="364" ht="14.25" hidden="1" customHeight="1"/>
    <row r="365" ht="14.25" hidden="1" customHeight="1"/>
    <row r="366" ht="14.25" hidden="1" customHeight="1"/>
    <row r="367" ht="14.25" hidden="1" customHeight="1"/>
    <row r="368" ht="14.25" hidden="1" customHeight="1"/>
    <row r="369" ht="14.25" hidden="1" customHeight="1"/>
    <row r="370" ht="14.25" hidden="1" customHeight="1"/>
    <row r="371" ht="14.25" hidden="1" customHeight="1"/>
    <row r="372" ht="14.25" hidden="1" customHeight="1"/>
    <row r="373" ht="14.25" hidden="1" customHeight="1"/>
    <row r="374" ht="14.25" hidden="1" customHeight="1"/>
    <row r="375" ht="14.25" hidden="1" customHeight="1"/>
    <row r="376" ht="14.25" hidden="1" customHeight="1"/>
    <row r="377" ht="14.25" hidden="1" customHeight="1"/>
    <row r="378" ht="14.25" hidden="1" customHeight="1"/>
    <row r="379" ht="14.25" hidden="1" customHeight="1"/>
    <row r="380" ht="14.25" hidden="1" customHeight="1"/>
    <row r="381" ht="14.25" hidden="1" customHeight="1"/>
    <row r="382" ht="14.25" hidden="1" customHeight="1"/>
    <row r="383" ht="14.25" hidden="1" customHeight="1"/>
    <row r="384" ht="14.25" hidden="1" customHeight="1"/>
    <row r="385" ht="14.25" hidden="1" customHeight="1"/>
    <row r="386" ht="14.25" hidden="1" customHeight="1"/>
    <row r="387" ht="14.25" hidden="1" customHeight="1"/>
    <row r="388" ht="14.25" hidden="1" customHeight="1"/>
    <row r="389" ht="14.25" hidden="1" customHeight="1"/>
    <row r="390" ht="14.25" hidden="1" customHeight="1"/>
    <row r="391" ht="14.25" hidden="1" customHeight="1"/>
    <row r="392" ht="14.25" hidden="1" customHeight="1"/>
    <row r="393" ht="14.25" hidden="1" customHeight="1"/>
    <row r="394" ht="14.25" hidden="1" customHeight="1"/>
    <row r="395" ht="14.25" hidden="1" customHeight="1"/>
    <row r="396" ht="14.25" hidden="1" customHeight="1"/>
    <row r="397" ht="14.25" hidden="1" customHeight="1"/>
    <row r="398" ht="14.25" hidden="1" customHeight="1"/>
    <row r="399" ht="14.25" hidden="1" customHeight="1"/>
    <row r="400" ht="14.25" hidden="1" customHeight="1"/>
    <row r="401" ht="14.25" hidden="1" customHeight="1"/>
    <row r="402" ht="14.25" hidden="1" customHeight="1"/>
    <row r="403" ht="14.25" hidden="1" customHeight="1"/>
    <row r="404" ht="14.25" hidden="1" customHeight="1"/>
    <row r="405" ht="14.25" hidden="1" customHeight="1"/>
    <row r="406" ht="14.25" hidden="1" customHeight="1"/>
    <row r="407" ht="14.25" hidden="1" customHeight="1"/>
    <row r="408" ht="14.25" hidden="1" customHeight="1"/>
    <row r="409" ht="14.25" hidden="1" customHeight="1"/>
    <row r="410" ht="14.25" hidden="1" customHeight="1"/>
    <row r="411" ht="14.25" hidden="1" customHeight="1"/>
    <row r="412" ht="14.25" hidden="1" customHeight="1"/>
    <row r="413" ht="14.25" hidden="1" customHeight="1"/>
    <row r="414" ht="14.25" hidden="1" customHeight="1"/>
    <row r="415" ht="14.25" hidden="1" customHeight="1"/>
    <row r="416" ht="14.25" hidden="1" customHeight="1"/>
    <row r="417" ht="14.25" hidden="1" customHeight="1"/>
    <row r="418" ht="14.25" hidden="1" customHeight="1"/>
    <row r="419" ht="14.25" hidden="1" customHeight="1"/>
    <row r="420" ht="14.25" hidden="1" customHeight="1"/>
    <row r="421" ht="14.25" hidden="1" customHeight="1"/>
    <row r="422" ht="14.25" hidden="1" customHeight="1"/>
    <row r="423" ht="14.25" hidden="1" customHeight="1"/>
    <row r="424" ht="14.25" hidden="1" customHeight="1"/>
    <row r="425" ht="14.25" hidden="1" customHeight="1"/>
    <row r="426" ht="14.25" hidden="1" customHeight="1"/>
    <row r="427" ht="14.25" hidden="1" customHeight="1"/>
    <row r="428" ht="14.25" hidden="1" customHeight="1"/>
    <row r="429" ht="14.25" hidden="1" customHeight="1"/>
    <row r="430" ht="14.25" hidden="1" customHeight="1"/>
    <row r="431" ht="14.25" hidden="1" customHeight="1"/>
    <row r="432" ht="14.25" hidden="1" customHeight="1"/>
    <row r="433" ht="14.25" hidden="1" customHeight="1"/>
    <row r="434" ht="14.25" hidden="1" customHeight="1"/>
    <row r="435" ht="14.25" hidden="1" customHeight="1"/>
    <row r="436" ht="14.25" hidden="1" customHeight="1"/>
    <row r="437" ht="14.25" hidden="1" customHeight="1"/>
    <row r="438" ht="14.25" hidden="1" customHeight="1"/>
    <row r="439" ht="14.25" hidden="1" customHeight="1"/>
    <row r="440" ht="14.25" hidden="1" customHeight="1"/>
    <row r="441" ht="14.25" hidden="1" customHeight="1"/>
    <row r="442" ht="14.25" hidden="1" customHeight="1"/>
    <row r="443" ht="14.25" hidden="1" customHeight="1"/>
    <row r="444" ht="14.25" hidden="1" customHeight="1"/>
    <row r="445" ht="14.25" hidden="1" customHeight="1"/>
    <row r="446" ht="14.25" hidden="1" customHeight="1"/>
    <row r="447" ht="14.25" hidden="1" customHeight="1"/>
    <row r="448" ht="14.25" hidden="1" customHeight="1"/>
    <row r="449" ht="14.25" hidden="1" customHeight="1"/>
    <row r="450" ht="14.25" hidden="1" customHeight="1"/>
    <row r="451" ht="14.25" hidden="1" customHeight="1"/>
    <row r="452" ht="14.25" hidden="1" customHeight="1"/>
    <row r="453" ht="14.25" hidden="1" customHeight="1"/>
    <row r="454" ht="14.25" hidden="1" customHeight="1"/>
    <row r="455" ht="14.25" hidden="1" customHeight="1"/>
    <row r="456" ht="14.25" hidden="1" customHeight="1"/>
    <row r="457" ht="14.25" hidden="1" customHeight="1"/>
    <row r="458" ht="14.25" hidden="1" customHeight="1"/>
    <row r="459" ht="14.25" hidden="1" customHeight="1"/>
    <row r="460" ht="14.25" hidden="1" customHeight="1"/>
    <row r="461" ht="14.25" hidden="1" customHeight="1"/>
    <row r="462" ht="14.25" hidden="1" customHeight="1"/>
    <row r="463" ht="14.25" hidden="1" customHeight="1"/>
    <row r="464" ht="14.25" hidden="1" customHeight="1"/>
    <row r="465" ht="14.25" hidden="1" customHeight="1"/>
    <row r="466" ht="14.25" hidden="1" customHeight="1"/>
    <row r="467" ht="14.25" hidden="1" customHeight="1"/>
    <row r="468" ht="14.25" hidden="1" customHeight="1"/>
    <row r="469" ht="14.25" hidden="1" customHeight="1"/>
    <row r="470" ht="14.25" hidden="1" customHeight="1"/>
    <row r="471" ht="14.25" hidden="1" customHeight="1"/>
    <row r="472" ht="14.25" hidden="1" customHeight="1"/>
    <row r="473" ht="14.25" hidden="1" customHeight="1"/>
    <row r="474" ht="14.25" hidden="1" customHeight="1"/>
    <row r="475" ht="14.25" hidden="1" customHeight="1"/>
    <row r="476" ht="14.25" hidden="1" customHeight="1"/>
    <row r="477" ht="14.25" hidden="1" customHeight="1"/>
    <row r="478" ht="14.25" hidden="1" customHeight="1"/>
    <row r="479" ht="14.25" hidden="1" customHeight="1"/>
    <row r="480" ht="14.25" hidden="1" customHeight="1"/>
    <row r="481" ht="14.25" hidden="1" customHeight="1"/>
    <row r="482" ht="14.25" hidden="1" customHeight="1"/>
    <row r="483" ht="14.25" hidden="1" customHeight="1"/>
    <row r="484" ht="14.25" hidden="1" customHeight="1"/>
    <row r="485" ht="14.25" hidden="1" customHeight="1"/>
    <row r="486" ht="14.25" hidden="1" customHeight="1"/>
    <row r="487" ht="14.25" hidden="1" customHeight="1"/>
    <row r="488" ht="14.25" hidden="1" customHeight="1"/>
    <row r="489" ht="14.25" hidden="1" customHeight="1"/>
    <row r="490" ht="14.25" hidden="1" customHeight="1"/>
    <row r="491" ht="14.25" hidden="1" customHeight="1"/>
    <row r="492" ht="14.25" hidden="1" customHeight="1"/>
    <row r="493" ht="14.25" hidden="1" customHeight="1"/>
    <row r="494" ht="14.25" hidden="1" customHeight="1"/>
    <row r="495" ht="14.25" hidden="1" customHeight="1"/>
    <row r="496" ht="14.25" hidden="1" customHeight="1"/>
    <row r="497" ht="14.25" hidden="1" customHeight="1"/>
    <row r="498" ht="14.25" hidden="1" customHeight="1"/>
    <row r="499" ht="14.25" hidden="1" customHeight="1"/>
    <row r="500" ht="14.25" hidden="1" customHeight="1"/>
    <row r="501" ht="14.25" hidden="1" customHeight="1"/>
    <row r="502" ht="14.25" hidden="1" customHeight="1"/>
    <row r="503" ht="14.25" hidden="1" customHeight="1"/>
    <row r="504" ht="14.25" hidden="1" customHeight="1"/>
    <row r="505" ht="14.25" hidden="1" customHeight="1"/>
    <row r="506" ht="14.25" hidden="1" customHeight="1"/>
    <row r="507" ht="14.25" hidden="1" customHeight="1"/>
    <row r="508" ht="14.25" hidden="1" customHeight="1"/>
    <row r="509" ht="14.25" hidden="1" customHeight="1"/>
    <row r="510" ht="14.25" hidden="1" customHeight="1"/>
    <row r="511" ht="14.25" hidden="1" customHeight="1"/>
    <row r="512" ht="14.25" hidden="1" customHeight="1"/>
    <row r="513" ht="14.25" hidden="1" customHeight="1"/>
    <row r="514" ht="14.25" hidden="1" customHeight="1"/>
    <row r="515" ht="14.25" hidden="1" customHeight="1"/>
    <row r="516" ht="14.25" hidden="1" customHeight="1"/>
    <row r="517" ht="14.25" hidden="1" customHeight="1"/>
    <row r="518" ht="14.25" hidden="1" customHeight="1"/>
    <row r="519" ht="14.25" hidden="1" customHeight="1"/>
    <row r="520" ht="14.25" hidden="1" customHeight="1"/>
    <row r="521" ht="14.25" hidden="1" customHeight="1"/>
    <row r="522" ht="14.25" hidden="1" customHeight="1"/>
    <row r="523" ht="14.25" hidden="1" customHeight="1"/>
    <row r="524" ht="14.25" hidden="1" customHeight="1"/>
    <row r="525" ht="14.25" hidden="1" customHeight="1"/>
    <row r="526" ht="14.25" hidden="1" customHeight="1"/>
    <row r="527" ht="14.25" hidden="1" customHeight="1"/>
    <row r="528" ht="14.25" hidden="1" customHeight="1"/>
    <row r="529" ht="14.25" hidden="1" customHeight="1"/>
    <row r="530" ht="14.25" hidden="1" customHeight="1"/>
    <row r="531" ht="14.25" hidden="1" customHeight="1"/>
    <row r="532" ht="14.25" hidden="1" customHeight="1"/>
    <row r="533" ht="14.25" hidden="1" customHeight="1"/>
    <row r="534" ht="14.25" hidden="1" customHeight="1"/>
    <row r="535" ht="14.25" hidden="1" customHeight="1"/>
    <row r="536" ht="14.25" hidden="1" customHeight="1"/>
    <row r="537" ht="14.25" hidden="1" customHeight="1"/>
    <row r="538" ht="14.25" hidden="1" customHeight="1"/>
    <row r="539" ht="14.25" hidden="1" customHeight="1"/>
    <row r="540" ht="14.25" hidden="1" customHeight="1"/>
    <row r="541" ht="14.25" hidden="1" customHeight="1"/>
    <row r="542" ht="14.25" hidden="1" customHeight="1"/>
    <row r="543" ht="14.25" hidden="1" customHeight="1"/>
    <row r="544" ht="14.25" hidden="1" customHeight="1"/>
    <row r="545" ht="14.25" hidden="1" customHeight="1"/>
    <row r="546" ht="14.25" hidden="1" customHeight="1"/>
    <row r="547" ht="14.25" hidden="1" customHeight="1"/>
    <row r="548" ht="14.25" hidden="1" customHeight="1"/>
    <row r="549" ht="14.25" hidden="1" customHeight="1"/>
    <row r="550" ht="14.25" hidden="1" customHeight="1"/>
    <row r="551" ht="14.25" hidden="1" customHeight="1"/>
    <row r="552" ht="14.25" hidden="1" customHeight="1"/>
    <row r="553" ht="14.25" hidden="1" customHeight="1"/>
    <row r="554" ht="14.25" hidden="1" customHeight="1"/>
    <row r="555" ht="14.25" hidden="1" customHeight="1"/>
    <row r="556" ht="14.25" hidden="1" customHeight="1"/>
    <row r="557" ht="14.25" hidden="1" customHeight="1"/>
    <row r="558" ht="14.25" hidden="1" customHeight="1"/>
    <row r="559" ht="14.25" hidden="1" customHeight="1"/>
    <row r="560" ht="14.25" hidden="1" customHeight="1"/>
    <row r="561" ht="14.25" hidden="1" customHeight="1"/>
    <row r="562" ht="14.25" hidden="1" customHeight="1"/>
    <row r="563" ht="14.25" hidden="1" customHeight="1"/>
    <row r="564" ht="14.25" hidden="1" customHeight="1"/>
    <row r="565" ht="14.25" hidden="1" customHeight="1"/>
    <row r="566" ht="14.25" hidden="1" customHeight="1"/>
    <row r="567" ht="14.25" hidden="1" customHeight="1"/>
    <row r="568" ht="14.25" hidden="1" customHeight="1"/>
    <row r="569" ht="14.25" hidden="1" customHeight="1"/>
    <row r="570" ht="14.25" hidden="1" customHeight="1"/>
    <row r="571" ht="14.25" hidden="1" customHeight="1"/>
    <row r="572" ht="14.25" hidden="1" customHeight="1"/>
    <row r="573" ht="14.25" hidden="1" customHeight="1"/>
    <row r="574" ht="14.25" hidden="1" customHeight="1"/>
    <row r="575" ht="14.25" hidden="1" customHeight="1"/>
    <row r="576" ht="14.25" hidden="1" customHeight="1"/>
    <row r="577" ht="14.25" hidden="1" customHeight="1"/>
    <row r="578" ht="14.25" hidden="1" customHeight="1"/>
    <row r="579" ht="14.25" hidden="1" customHeight="1"/>
    <row r="580" ht="14.25" hidden="1" customHeight="1"/>
    <row r="581" ht="14.25" hidden="1" customHeight="1"/>
    <row r="582" ht="14.25" hidden="1" customHeight="1"/>
    <row r="583" ht="14.25" hidden="1" customHeight="1"/>
    <row r="584" ht="14.25" hidden="1" customHeight="1"/>
    <row r="585" ht="14.25" hidden="1" customHeight="1"/>
    <row r="586" ht="14.25" hidden="1" customHeight="1"/>
    <row r="587" ht="14.25" hidden="1" customHeight="1"/>
    <row r="588" ht="14.25" hidden="1" customHeight="1"/>
    <row r="589" ht="14.25" hidden="1" customHeight="1"/>
    <row r="590" ht="14.25" hidden="1" customHeight="1"/>
    <row r="591" ht="14.25" hidden="1" customHeight="1"/>
    <row r="592" ht="14.25" hidden="1" customHeight="1"/>
    <row r="593" ht="14.25" hidden="1" customHeight="1"/>
    <row r="594" ht="14.25" hidden="1" customHeight="1"/>
    <row r="595" ht="14.25" hidden="1" customHeight="1"/>
    <row r="596" ht="14.25" hidden="1" customHeight="1"/>
    <row r="597" ht="14.25" hidden="1" customHeight="1"/>
    <row r="598" ht="14.25" hidden="1" customHeight="1"/>
    <row r="599" ht="14.25" hidden="1" customHeight="1"/>
    <row r="600" ht="14.25" hidden="1" customHeight="1"/>
    <row r="601" ht="14.25" hidden="1" customHeight="1"/>
    <row r="602" ht="14.25" hidden="1" customHeight="1"/>
    <row r="603" ht="14.25" hidden="1" customHeight="1"/>
    <row r="604" ht="14.25" hidden="1" customHeight="1"/>
    <row r="605" ht="14.25" hidden="1" customHeight="1"/>
    <row r="606" ht="14.25" hidden="1" customHeight="1"/>
    <row r="607" ht="14.25" hidden="1" customHeight="1"/>
    <row r="608" ht="14.25" hidden="1" customHeight="1"/>
    <row r="609" ht="14.25" hidden="1" customHeight="1"/>
    <row r="610" ht="14.25" hidden="1" customHeight="1"/>
    <row r="611" ht="14.25" hidden="1" customHeight="1"/>
    <row r="612" ht="14.25" hidden="1" customHeight="1"/>
    <row r="613" ht="14.25" hidden="1" customHeight="1"/>
    <row r="614" ht="14.25" hidden="1" customHeight="1"/>
    <row r="615" ht="14.25" hidden="1" customHeight="1"/>
    <row r="616" ht="14.25" hidden="1" customHeight="1"/>
    <row r="617" ht="14.25" hidden="1" customHeight="1"/>
    <row r="618" ht="14.25" hidden="1" customHeight="1"/>
    <row r="619" ht="14.25" hidden="1" customHeight="1"/>
    <row r="620" ht="14.25" hidden="1" customHeight="1"/>
    <row r="621" ht="14.25" hidden="1" customHeight="1"/>
    <row r="622" ht="14.25" hidden="1" customHeight="1"/>
    <row r="623" ht="14.25" hidden="1" customHeight="1"/>
    <row r="624" ht="14.25" hidden="1" customHeight="1"/>
    <row r="625" ht="14.25" hidden="1" customHeight="1"/>
    <row r="626" ht="14.25" hidden="1" customHeight="1"/>
    <row r="627" ht="14.25" hidden="1" customHeight="1"/>
    <row r="628" ht="14.25" hidden="1" customHeight="1"/>
    <row r="629" ht="14.25" hidden="1" customHeight="1"/>
    <row r="630" ht="14.25" hidden="1" customHeight="1"/>
    <row r="631" ht="14.25" hidden="1" customHeight="1"/>
    <row r="632" ht="14.25" hidden="1" customHeight="1"/>
    <row r="633" ht="14.25" hidden="1" customHeight="1"/>
    <row r="634" ht="14.25" hidden="1" customHeight="1"/>
    <row r="635" ht="14.25" hidden="1" customHeight="1"/>
    <row r="636" ht="14.25" hidden="1" customHeight="1"/>
    <row r="637" ht="14.25" hidden="1" customHeight="1"/>
    <row r="638" ht="14.25" hidden="1" customHeight="1"/>
    <row r="639" ht="14.25" hidden="1" customHeight="1"/>
    <row r="640" ht="14.25" hidden="1" customHeight="1"/>
    <row r="641" ht="14.25" hidden="1" customHeight="1"/>
    <row r="642" ht="14.25" hidden="1" customHeight="1"/>
    <row r="643" ht="14.25" hidden="1" customHeight="1"/>
    <row r="644" ht="14.25" hidden="1" customHeight="1"/>
    <row r="645" ht="14.25" hidden="1" customHeight="1"/>
    <row r="646" ht="14.25" hidden="1" customHeight="1"/>
    <row r="647" ht="14.25" hidden="1" customHeight="1"/>
    <row r="648" ht="14.25" hidden="1" customHeight="1"/>
    <row r="649" ht="14.25" hidden="1" customHeight="1"/>
    <row r="650" ht="14.25" hidden="1" customHeight="1"/>
    <row r="651" ht="14.25" hidden="1" customHeight="1"/>
    <row r="652" ht="14.25" hidden="1" customHeight="1"/>
    <row r="653" ht="14.25" hidden="1" customHeight="1"/>
    <row r="654" ht="14.25" hidden="1" customHeight="1"/>
    <row r="655" ht="14.25" hidden="1" customHeight="1"/>
    <row r="656" ht="14.25" hidden="1" customHeight="1"/>
    <row r="657" ht="14.25" hidden="1" customHeight="1"/>
    <row r="658" ht="14.25" hidden="1" customHeight="1"/>
    <row r="659" ht="14.25" hidden="1" customHeight="1"/>
    <row r="660" ht="14.25" hidden="1" customHeight="1"/>
    <row r="661" ht="14.25" hidden="1" customHeight="1"/>
    <row r="662" ht="14.25" hidden="1" customHeight="1"/>
    <row r="663" ht="14.25" hidden="1" customHeight="1"/>
    <row r="664" ht="14.25" hidden="1" customHeight="1"/>
    <row r="665" ht="14.25" hidden="1" customHeight="1"/>
    <row r="666" ht="14.25" hidden="1" customHeight="1"/>
    <row r="667" ht="14.25" hidden="1" customHeight="1"/>
    <row r="668" ht="14.25" hidden="1" customHeight="1"/>
    <row r="669" ht="14.25" hidden="1" customHeight="1"/>
    <row r="670" ht="14.25" hidden="1" customHeight="1"/>
    <row r="671" ht="14.25" hidden="1" customHeight="1"/>
    <row r="672" ht="14.25" hidden="1" customHeight="1"/>
    <row r="673" ht="14.25" hidden="1" customHeight="1"/>
    <row r="674" ht="14.25" hidden="1" customHeight="1"/>
    <row r="675" ht="14.25" hidden="1" customHeight="1"/>
    <row r="676" ht="14.25" hidden="1" customHeight="1"/>
    <row r="677" ht="14.25" hidden="1" customHeight="1"/>
    <row r="678" ht="14.25" hidden="1" customHeight="1"/>
    <row r="679" ht="14.25" hidden="1" customHeight="1"/>
    <row r="680" ht="14.25" hidden="1" customHeight="1"/>
    <row r="681" ht="14.25" hidden="1" customHeight="1"/>
    <row r="682" ht="14.25" hidden="1" customHeight="1"/>
    <row r="683" ht="14.25" hidden="1" customHeight="1"/>
    <row r="684" ht="14.25" hidden="1" customHeight="1"/>
    <row r="685" ht="14.25" hidden="1" customHeight="1"/>
    <row r="686" ht="14.25" hidden="1" customHeight="1"/>
    <row r="687" ht="14.25" hidden="1" customHeight="1"/>
    <row r="688" ht="14.25" hidden="1" customHeight="1"/>
    <row r="689" ht="14.25" hidden="1" customHeight="1"/>
    <row r="690" ht="14.25" hidden="1" customHeight="1"/>
    <row r="691" ht="14.25" hidden="1" customHeight="1"/>
    <row r="692" ht="14.25" hidden="1" customHeight="1"/>
    <row r="693" ht="14.25" hidden="1" customHeight="1"/>
    <row r="694" ht="14.25" hidden="1" customHeight="1"/>
    <row r="695" ht="14.25" hidden="1" customHeight="1"/>
    <row r="696" ht="14.25" hidden="1" customHeight="1"/>
    <row r="697" ht="14.25" hidden="1" customHeight="1"/>
    <row r="698" ht="14.25" hidden="1" customHeight="1"/>
    <row r="699" ht="14.25" hidden="1" customHeight="1"/>
    <row r="700" ht="14.25" hidden="1" customHeight="1"/>
    <row r="701" ht="14.25" hidden="1" customHeight="1"/>
    <row r="702" ht="14.25" hidden="1" customHeight="1"/>
    <row r="703" ht="14.25" hidden="1" customHeight="1"/>
    <row r="704" ht="14.25" hidden="1" customHeight="1"/>
    <row r="705" ht="14.25" hidden="1" customHeight="1"/>
    <row r="706" ht="14.25" hidden="1" customHeight="1"/>
    <row r="707" ht="14.25" hidden="1" customHeight="1"/>
    <row r="708" ht="14.25" hidden="1" customHeight="1"/>
    <row r="709" ht="14.25" hidden="1" customHeight="1"/>
    <row r="710" ht="14.25" hidden="1" customHeight="1"/>
    <row r="711" ht="14.25" hidden="1" customHeight="1"/>
    <row r="712" ht="14.25" hidden="1" customHeight="1"/>
    <row r="713" ht="14.25" hidden="1" customHeight="1"/>
    <row r="714" ht="14.25" hidden="1" customHeight="1"/>
    <row r="715" ht="14.25" hidden="1" customHeight="1"/>
    <row r="716" ht="14.25" hidden="1" customHeight="1"/>
    <row r="717" ht="14.25" hidden="1" customHeight="1"/>
    <row r="718" ht="14.25" hidden="1" customHeight="1"/>
    <row r="719" ht="14.25" hidden="1" customHeight="1"/>
    <row r="720" ht="14.25" hidden="1" customHeight="1"/>
    <row r="721" ht="14.25" hidden="1" customHeight="1"/>
    <row r="722" ht="14.25" hidden="1" customHeight="1"/>
    <row r="723" ht="14.25" hidden="1" customHeight="1"/>
    <row r="724" ht="14.25" hidden="1" customHeight="1"/>
    <row r="725" ht="14.25" hidden="1" customHeight="1"/>
    <row r="726" ht="14.25" hidden="1" customHeight="1"/>
    <row r="727" ht="14.25" hidden="1" customHeight="1"/>
    <row r="728" ht="14.25" hidden="1" customHeight="1"/>
    <row r="729" ht="14.25" hidden="1" customHeight="1"/>
    <row r="730" ht="14.25" hidden="1" customHeight="1"/>
    <row r="731" ht="14.25" hidden="1" customHeight="1"/>
    <row r="732" ht="14.25" hidden="1" customHeight="1"/>
    <row r="733" ht="14.25" hidden="1" customHeight="1"/>
    <row r="734" ht="14.25" hidden="1" customHeight="1"/>
    <row r="735" ht="14.25" hidden="1" customHeight="1"/>
    <row r="736" ht="14.25" hidden="1" customHeight="1"/>
    <row r="737" ht="14.25" hidden="1" customHeight="1"/>
    <row r="738" ht="14.25" hidden="1" customHeight="1"/>
    <row r="739" ht="14.25" hidden="1" customHeight="1"/>
    <row r="740" ht="14.25" hidden="1" customHeight="1"/>
    <row r="741" ht="14.25" hidden="1" customHeight="1"/>
    <row r="742" ht="14.25" hidden="1" customHeight="1"/>
    <row r="743" ht="14.25" hidden="1" customHeight="1"/>
    <row r="744" ht="14.25" hidden="1" customHeight="1"/>
    <row r="745" ht="14.25" hidden="1" customHeight="1"/>
    <row r="746" ht="14.25" hidden="1" customHeight="1"/>
    <row r="747" ht="14.25" hidden="1" customHeight="1"/>
    <row r="748" ht="14.25" hidden="1" customHeight="1"/>
    <row r="749" ht="14.25" hidden="1" customHeight="1"/>
    <row r="750" ht="14.25" hidden="1" customHeight="1"/>
    <row r="751" ht="14.25" hidden="1" customHeight="1"/>
    <row r="752" ht="14.25" hidden="1" customHeight="1"/>
    <row r="753" ht="14.25" hidden="1" customHeight="1"/>
    <row r="754" ht="14.25" hidden="1" customHeight="1"/>
    <row r="755" ht="14.25" hidden="1" customHeight="1"/>
    <row r="756" ht="14.25" hidden="1" customHeight="1"/>
    <row r="757" ht="14.25" hidden="1" customHeight="1"/>
    <row r="758" ht="14.25" hidden="1" customHeight="1"/>
    <row r="759" ht="14.25" hidden="1" customHeight="1"/>
    <row r="760" ht="14.25" hidden="1" customHeight="1"/>
    <row r="761" ht="14.25" hidden="1" customHeight="1"/>
    <row r="762" ht="14.25" hidden="1" customHeight="1"/>
    <row r="763" ht="14.25" hidden="1" customHeight="1"/>
    <row r="764" ht="14.25" hidden="1" customHeight="1"/>
    <row r="765" ht="14.25" hidden="1" customHeight="1"/>
    <row r="766" ht="14.25" hidden="1" customHeight="1"/>
    <row r="767" ht="14.25" hidden="1" customHeight="1"/>
    <row r="768" ht="14.25" hidden="1" customHeight="1"/>
    <row r="769" ht="14.25" hidden="1" customHeight="1"/>
    <row r="770" ht="14.25" hidden="1" customHeight="1"/>
    <row r="771" ht="14.25" hidden="1" customHeight="1"/>
    <row r="772" ht="14.25" hidden="1" customHeight="1"/>
    <row r="773" ht="14.25" hidden="1" customHeight="1"/>
    <row r="774" ht="14.25" hidden="1" customHeight="1"/>
    <row r="775" ht="14.25" hidden="1" customHeight="1"/>
    <row r="776" ht="14.25" hidden="1" customHeight="1"/>
    <row r="777" ht="14.25" hidden="1" customHeight="1"/>
    <row r="778" ht="14.25" hidden="1" customHeight="1"/>
    <row r="779" ht="14.25" hidden="1" customHeight="1"/>
    <row r="780" ht="14.25" hidden="1" customHeight="1"/>
    <row r="781" ht="14.25" hidden="1" customHeight="1"/>
    <row r="782" ht="14.25" hidden="1" customHeight="1"/>
    <row r="783" ht="14.25" hidden="1" customHeight="1"/>
    <row r="784" ht="14.25" hidden="1" customHeight="1"/>
    <row r="785" ht="14.25" hidden="1" customHeight="1"/>
    <row r="786" ht="14.25" hidden="1" customHeight="1"/>
    <row r="787" ht="14.25" hidden="1" customHeight="1"/>
    <row r="788" ht="14.25" hidden="1" customHeight="1"/>
    <row r="789" ht="14.25" hidden="1" customHeight="1"/>
    <row r="790" ht="14.25" hidden="1" customHeight="1"/>
    <row r="791" ht="14.25" hidden="1" customHeight="1"/>
    <row r="792" ht="14.25" hidden="1" customHeight="1"/>
    <row r="793" ht="14.25" hidden="1" customHeight="1"/>
    <row r="794" ht="14.25" hidden="1" customHeight="1"/>
    <row r="795" ht="14.25" hidden="1" customHeight="1"/>
    <row r="796" ht="14.25" hidden="1" customHeight="1"/>
    <row r="797" ht="14.25" hidden="1" customHeight="1"/>
    <row r="798" ht="14.25" hidden="1" customHeight="1"/>
    <row r="799" ht="14.25" hidden="1" customHeight="1"/>
    <row r="800" ht="14.25" hidden="1" customHeight="1"/>
    <row r="801" ht="14.25" hidden="1" customHeight="1"/>
    <row r="802" ht="14.25" hidden="1" customHeight="1"/>
    <row r="803" ht="14.25" hidden="1" customHeight="1"/>
    <row r="804" ht="14.25" hidden="1" customHeight="1"/>
    <row r="805" ht="14.25" hidden="1" customHeight="1"/>
    <row r="806" ht="14.25" hidden="1" customHeight="1"/>
    <row r="807" ht="14.25" hidden="1" customHeight="1"/>
    <row r="808" ht="14.25" hidden="1" customHeight="1"/>
    <row r="809" ht="14.25" hidden="1" customHeight="1"/>
    <row r="810" ht="14.25" hidden="1" customHeight="1"/>
    <row r="811" ht="14.25" hidden="1" customHeight="1"/>
    <row r="812" ht="14.25" hidden="1" customHeight="1"/>
    <row r="813" ht="14.25" hidden="1" customHeight="1"/>
    <row r="814" ht="14.25" hidden="1" customHeight="1"/>
    <row r="815" ht="14.25" hidden="1" customHeight="1"/>
    <row r="816" ht="14.25" hidden="1" customHeight="1"/>
    <row r="817" ht="14.25" hidden="1" customHeight="1"/>
    <row r="818" ht="14.25" hidden="1" customHeight="1"/>
    <row r="819" ht="14.25" hidden="1" customHeight="1"/>
    <row r="820" ht="14.25" hidden="1" customHeight="1"/>
    <row r="821" ht="14.25" hidden="1" customHeight="1"/>
    <row r="822" ht="14.25" hidden="1" customHeight="1"/>
    <row r="823" ht="14.25" hidden="1" customHeight="1"/>
    <row r="824" ht="14.25" hidden="1" customHeight="1"/>
    <row r="825" ht="14.25" hidden="1" customHeight="1"/>
    <row r="826" ht="14.25" hidden="1" customHeight="1"/>
    <row r="827" ht="14.25" hidden="1" customHeight="1"/>
    <row r="828" ht="14.25" hidden="1" customHeight="1"/>
    <row r="829" ht="14.25" hidden="1" customHeight="1"/>
    <row r="830" ht="14.25" hidden="1" customHeight="1"/>
    <row r="831" ht="14.25" hidden="1" customHeight="1"/>
    <row r="832" ht="14.25" hidden="1" customHeight="1"/>
    <row r="833" ht="14.25" hidden="1" customHeight="1"/>
    <row r="834" ht="14.25" hidden="1" customHeight="1"/>
    <row r="835" ht="14.25" hidden="1" customHeight="1"/>
    <row r="836" ht="14.25" hidden="1" customHeight="1"/>
    <row r="837" ht="14.25" hidden="1" customHeight="1"/>
    <row r="838" ht="14.25" hidden="1" customHeight="1"/>
    <row r="839" ht="14.25" hidden="1" customHeight="1"/>
    <row r="840" ht="14.25" hidden="1" customHeight="1"/>
    <row r="841" ht="14.25" hidden="1" customHeight="1"/>
    <row r="842" ht="14.25" hidden="1" customHeight="1"/>
    <row r="843" ht="14.25" hidden="1" customHeight="1"/>
    <row r="844" ht="14.25" hidden="1" customHeight="1"/>
    <row r="845" ht="14.25" hidden="1" customHeight="1"/>
    <row r="846" ht="14.25" hidden="1" customHeight="1"/>
    <row r="847" ht="14.25" hidden="1" customHeight="1"/>
    <row r="848" ht="14.25" hidden="1" customHeight="1"/>
    <row r="849" ht="14.25" hidden="1" customHeight="1"/>
    <row r="850" ht="14.25" hidden="1" customHeight="1"/>
    <row r="851" ht="14.25" hidden="1" customHeight="1"/>
    <row r="852" ht="14.25" hidden="1" customHeight="1"/>
    <row r="853" ht="14.25" hidden="1" customHeight="1"/>
    <row r="854" ht="14.25" hidden="1" customHeight="1"/>
    <row r="855" ht="14.25" hidden="1" customHeight="1"/>
    <row r="856" ht="14.25" hidden="1" customHeight="1"/>
    <row r="857" ht="14.25" hidden="1" customHeight="1"/>
    <row r="858" ht="14.25" hidden="1" customHeight="1"/>
    <row r="859" ht="14.25" hidden="1" customHeight="1"/>
    <row r="860" ht="14.25" hidden="1" customHeight="1"/>
    <row r="861" ht="14.25" hidden="1" customHeight="1"/>
    <row r="862" ht="14.25" hidden="1" customHeight="1"/>
    <row r="863" ht="14.25" hidden="1" customHeight="1"/>
    <row r="864" ht="14.25" hidden="1" customHeight="1"/>
    <row r="865" ht="14.25" hidden="1" customHeight="1"/>
    <row r="866" ht="14.25" hidden="1" customHeight="1"/>
    <row r="867" ht="14.25" hidden="1" customHeight="1"/>
    <row r="868" ht="14.25" hidden="1" customHeight="1"/>
    <row r="869" ht="14.25" hidden="1" customHeight="1"/>
    <row r="870" ht="14.25" hidden="1" customHeight="1"/>
    <row r="871" ht="14.25" hidden="1" customHeight="1"/>
    <row r="872" ht="14.25" hidden="1" customHeight="1"/>
    <row r="873" ht="14.25" hidden="1" customHeight="1"/>
    <row r="874" ht="14.25" hidden="1" customHeight="1"/>
    <row r="875" ht="14.25" hidden="1" customHeight="1"/>
    <row r="876" ht="14.25" hidden="1" customHeight="1"/>
    <row r="877" ht="14.25" hidden="1" customHeight="1"/>
    <row r="878" ht="14.25" hidden="1" customHeight="1"/>
    <row r="879" ht="14.25" hidden="1" customHeight="1"/>
    <row r="880" ht="14.25" hidden="1" customHeight="1"/>
    <row r="881" ht="14.25" hidden="1" customHeight="1"/>
    <row r="882" ht="14.25" hidden="1" customHeight="1"/>
    <row r="883" ht="14.25" hidden="1" customHeight="1"/>
    <row r="884" ht="14.25" hidden="1" customHeight="1"/>
    <row r="885" ht="14.25" hidden="1" customHeight="1"/>
    <row r="886" ht="14.25" hidden="1" customHeight="1"/>
    <row r="887" ht="14.25" hidden="1" customHeight="1"/>
    <row r="888" ht="14.25" hidden="1" customHeight="1"/>
    <row r="889" ht="14.25" hidden="1" customHeight="1"/>
    <row r="890" ht="14.25" hidden="1" customHeight="1"/>
    <row r="891" ht="14.25" hidden="1" customHeight="1"/>
    <row r="892" ht="14.25" hidden="1" customHeight="1"/>
    <row r="893" ht="14.25" hidden="1" customHeight="1"/>
    <row r="894" ht="14.25" hidden="1" customHeight="1"/>
    <row r="895" ht="14.25" hidden="1" customHeight="1"/>
    <row r="896" ht="14.25" hidden="1" customHeight="1"/>
    <row r="897" ht="14.25" hidden="1" customHeight="1"/>
    <row r="898" ht="14.25" hidden="1" customHeight="1"/>
    <row r="899" ht="14.25" hidden="1" customHeight="1"/>
    <row r="900" ht="14.25" hidden="1" customHeight="1"/>
    <row r="901" ht="14.25" hidden="1" customHeight="1"/>
    <row r="902" ht="14.25" hidden="1" customHeight="1"/>
    <row r="903" ht="14.25" hidden="1" customHeight="1"/>
    <row r="904" ht="14.25" hidden="1" customHeight="1"/>
    <row r="905" ht="14.25" hidden="1" customHeight="1"/>
    <row r="906" ht="14.25" hidden="1" customHeight="1"/>
    <row r="907" ht="14.25" hidden="1" customHeight="1"/>
    <row r="908" ht="14.25" hidden="1" customHeight="1"/>
    <row r="909" ht="14.25" hidden="1" customHeight="1"/>
    <row r="910" ht="14.25" hidden="1" customHeight="1"/>
    <row r="911" ht="14.25" hidden="1" customHeight="1"/>
    <row r="912" ht="14.25" hidden="1" customHeight="1"/>
    <row r="913" ht="14.25" hidden="1" customHeight="1"/>
    <row r="914" ht="14.25" hidden="1" customHeight="1"/>
    <row r="915" ht="14.25" hidden="1" customHeight="1"/>
    <row r="916" ht="14.25" hidden="1" customHeight="1"/>
    <row r="917" ht="14.25" hidden="1" customHeight="1"/>
    <row r="918" ht="14.25" hidden="1" customHeight="1"/>
    <row r="919" ht="14.25" hidden="1" customHeight="1"/>
    <row r="920" ht="14.25" hidden="1" customHeight="1"/>
    <row r="921" ht="14.25" hidden="1" customHeight="1"/>
    <row r="922" ht="14.25" hidden="1" customHeight="1"/>
    <row r="923" ht="14.25" hidden="1" customHeight="1"/>
    <row r="924" ht="14.25" hidden="1" customHeight="1"/>
    <row r="925" ht="14.25" hidden="1" customHeight="1"/>
    <row r="926" ht="14.25" hidden="1" customHeight="1"/>
    <row r="927" ht="14.25" hidden="1" customHeight="1"/>
    <row r="928" ht="14.25" hidden="1" customHeight="1"/>
    <row r="929" ht="14.25" hidden="1" customHeight="1"/>
    <row r="930" ht="14.25" hidden="1" customHeight="1"/>
    <row r="931" ht="14.25" hidden="1" customHeight="1"/>
    <row r="932" ht="14.25" hidden="1" customHeight="1"/>
    <row r="933" ht="14.25" hidden="1" customHeight="1"/>
    <row r="934" ht="14.25" hidden="1" customHeight="1"/>
    <row r="935" ht="14.25" hidden="1" customHeight="1"/>
    <row r="936" ht="14.25" hidden="1" customHeight="1"/>
    <row r="937" ht="14.25" hidden="1" customHeight="1"/>
    <row r="938" ht="14.25" hidden="1" customHeight="1"/>
    <row r="939" ht="14.25" hidden="1" customHeight="1"/>
    <row r="940" ht="14.25" hidden="1" customHeight="1"/>
    <row r="941" ht="14.25" hidden="1" customHeight="1"/>
    <row r="942" ht="14.25" hidden="1" customHeight="1"/>
    <row r="943" ht="14.25" hidden="1" customHeight="1"/>
    <row r="944" ht="14.25" hidden="1" customHeight="1"/>
    <row r="945" ht="14.25" hidden="1" customHeight="1"/>
    <row r="946" ht="14.25" hidden="1" customHeight="1"/>
    <row r="947" ht="14.25" hidden="1" customHeight="1"/>
    <row r="948" ht="14.25" hidden="1" customHeight="1"/>
    <row r="949" ht="14.25" hidden="1" customHeight="1"/>
    <row r="950" ht="14.25" hidden="1" customHeight="1"/>
    <row r="951" ht="14.25" hidden="1" customHeight="1"/>
    <row r="952" ht="14.25" hidden="1" customHeight="1"/>
    <row r="953" ht="14.25" hidden="1" customHeight="1"/>
    <row r="954" ht="14.25" hidden="1" customHeight="1"/>
    <row r="955" ht="14.25" hidden="1" customHeight="1"/>
    <row r="956" ht="14.25" hidden="1" customHeight="1"/>
    <row r="957" ht="14.25" hidden="1" customHeight="1"/>
    <row r="958" ht="14.25" hidden="1" customHeight="1"/>
    <row r="959" ht="14.25" hidden="1" customHeight="1"/>
    <row r="960" ht="14.25" hidden="1" customHeight="1"/>
    <row r="961" ht="14.25" hidden="1" customHeight="1"/>
    <row r="962" ht="14.25" hidden="1" customHeight="1"/>
    <row r="963" ht="14.25" hidden="1" customHeight="1"/>
    <row r="964" ht="14.25" hidden="1" customHeight="1"/>
    <row r="965" ht="14.25" hidden="1" customHeight="1"/>
    <row r="966" ht="14.25" hidden="1" customHeight="1"/>
    <row r="967" ht="14.25" hidden="1" customHeight="1"/>
    <row r="968" ht="14.25" hidden="1" customHeight="1"/>
    <row r="969" ht="14.25" hidden="1" customHeight="1"/>
    <row r="970" ht="14.25" hidden="1" customHeight="1"/>
    <row r="971" ht="14.25" hidden="1" customHeight="1"/>
    <row r="972" ht="14.25" hidden="1" customHeight="1"/>
    <row r="973" ht="14.25" hidden="1" customHeight="1"/>
    <row r="974" ht="14.25" hidden="1" customHeight="1"/>
    <row r="975" ht="14.25" hidden="1" customHeight="1"/>
    <row r="976" ht="14.25" hidden="1" customHeight="1"/>
    <row r="977" ht="14.25" hidden="1" customHeight="1"/>
    <row r="978" ht="14.25" hidden="1" customHeight="1"/>
    <row r="979" ht="14.25" hidden="1" customHeight="1"/>
    <row r="980" ht="14.25" hidden="1" customHeight="1"/>
    <row r="981" ht="14.25" hidden="1" customHeight="1"/>
    <row r="982" ht="14.25" hidden="1" customHeight="1"/>
    <row r="983" ht="14.25" hidden="1" customHeight="1"/>
    <row r="984" ht="14.25" hidden="1" customHeight="1"/>
    <row r="985" ht="14.25" hidden="1" customHeight="1"/>
    <row r="986" ht="14.25" hidden="1" customHeight="1"/>
    <row r="987" ht="14.25" hidden="1" customHeight="1"/>
    <row r="988" ht="14.25" hidden="1" customHeight="1"/>
    <row r="989" ht="14.25" hidden="1" customHeight="1"/>
    <row r="990" ht="14.25" hidden="1" customHeight="1"/>
    <row r="991" ht="14.25" hidden="1" customHeight="1"/>
    <row r="992" ht="14.25" hidden="1" customHeight="1"/>
    <row r="993" ht="14.25" hidden="1" customHeight="1"/>
    <row r="994" ht="14.25" hidden="1" customHeight="1"/>
    <row r="995" ht="14.25" hidden="1" customHeight="1"/>
    <row r="996" ht="14.25" hidden="1" customHeight="1"/>
    <row r="997" ht="14.25" hidden="1" customHeight="1"/>
    <row r="998" ht="14.25" hidden="1" customHeight="1"/>
    <row r="999" ht="14.25" hidden="1" customHeight="1"/>
    <row r="1000" ht="14.25" hidden="1" customHeight="1"/>
    <row r="1001" ht="14.25" hidden="1" customHeight="1"/>
    <row r="1002" ht="14.25" hidden="1" customHeight="1"/>
    <row r="1003" ht="14.25" hidden="1" customHeight="1"/>
    <row r="1004" ht="14.25" hidden="1" customHeight="1"/>
    <row r="1005" ht="14.25" hidden="1" customHeight="1"/>
    <row r="1006" ht="14.25" hidden="1" customHeight="1"/>
    <row r="1007" ht="14.25" hidden="1" customHeight="1"/>
    <row r="1008" ht="14.25" hidden="1" customHeight="1"/>
    <row r="1009" ht="14.25" hidden="1" customHeight="1"/>
    <row r="1010" ht="14.25" hidden="1" customHeight="1"/>
    <row r="1011" ht="14.25" hidden="1" customHeight="1"/>
    <row r="1012" ht="14.25" hidden="1" customHeight="1"/>
    <row r="1013" ht="14.25" hidden="1" customHeight="1"/>
    <row r="1014" ht="14.25" hidden="1" customHeight="1"/>
    <row r="1015" ht="14.25" hidden="1" customHeight="1"/>
    <row r="1016" ht="14.25" hidden="1" customHeight="1"/>
    <row r="1017" ht="14.25" hidden="1" customHeight="1"/>
    <row r="1018" ht="14.25" hidden="1" customHeight="1"/>
    <row r="1019" ht="14.25" hidden="1" customHeight="1"/>
    <row r="1020" ht="14.25" hidden="1" customHeight="1"/>
    <row r="1021" ht="14.25" hidden="1" customHeight="1"/>
    <row r="1022" ht="14.25" hidden="1" customHeight="1"/>
    <row r="1023" ht="14.25" hidden="1" customHeight="1"/>
    <row r="1024" ht="14.25" hidden="1" customHeight="1"/>
    <row r="1025" ht="14.25" hidden="1" customHeight="1"/>
    <row r="1026" ht="14.25" hidden="1" customHeight="1"/>
    <row r="1027" ht="14.25" hidden="1" customHeight="1"/>
    <row r="1028" ht="14.25" hidden="1" customHeight="1"/>
    <row r="1029" ht="14.25" hidden="1" customHeight="1"/>
    <row r="1030" ht="14.25" hidden="1" customHeight="1"/>
    <row r="1031" ht="14.25" hidden="1" customHeight="1"/>
    <row r="1032" ht="14.25" hidden="1" customHeight="1"/>
    <row r="1033" ht="14.25" hidden="1" customHeight="1"/>
    <row r="1034" ht="14.25" hidden="1" customHeight="1"/>
    <row r="1035" ht="14.25" hidden="1" customHeight="1"/>
    <row r="1036" ht="14.25" hidden="1" customHeight="1"/>
    <row r="1037" ht="14.25" hidden="1" customHeight="1"/>
    <row r="1038" ht="14.25" hidden="1" customHeight="1"/>
    <row r="1039" ht="14.25" hidden="1" customHeight="1"/>
    <row r="1040" ht="14.25" hidden="1" customHeight="1"/>
    <row r="1041" ht="14.25" hidden="1" customHeight="1"/>
    <row r="1042" ht="14.25" hidden="1" customHeight="1"/>
    <row r="1043" ht="14.25" hidden="1" customHeight="1"/>
    <row r="1044" ht="14.25" hidden="1" customHeight="1"/>
    <row r="1045" ht="14.25" hidden="1" customHeight="1"/>
    <row r="1046" ht="14.25" hidden="1" customHeight="1"/>
    <row r="1047" ht="14.25" hidden="1" customHeight="1"/>
    <row r="1048" ht="14.25" hidden="1" customHeight="1"/>
    <row r="1049" ht="14.25" hidden="1" customHeight="1"/>
    <row r="1050" ht="14.25" hidden="1" customHeight="1"/>
    <row r="1051" ht="14.25" hidden="1" customHeight="1"/>
    <row r="1052" ht="14.25" hidden="1" customHeight="1"/>
    <row r="1053" ht="14.25" hidden="1" customHeight="1"/>
    <row r="1054" ht="14.25" hidden="1" customHeight="1"/>
    <row r="1055" ht="14.25" hidden="1" customHeight="1"/>
    <row r="1056" ht="14.25" hidden="1" customHeight="1"/>
    <row r="1057" ht="14.25" hidden="1" customHeight="1"/>
    <row r="1058" ht="14.25" hidden="1" customHeight="1"/>
    <row r="1059" ht="14.25" hidden="1" customHeight="1"/>
    <row r="1060" ht="14.25" hidden="1" customHeight="1"/>
    <row r="1061" ht="14.25" hidden="1" customHeight="1"/>
    <row r="1062" ht="14.25" hidden="1" customHeight="1"/>
    <row r="1063" ht="14.25" hidden="1" customHeight="1"/>
    <row r="1064" ht="14.25" hidden="1" customHeight="1"/>
    <row r="1065" ht="14.25" hidden="1" customHeight="1"/>
    <row r="1066" ht="14.25" hidden="1" customHeight="1"/>
    <row r="1067" ht="14.25" hidden="1" customHeight="1"/>
    <row r="1068" ht="14.25" hidden="1" customHeight="1"/>
    <row r="1069" ht="14.25" hidden="1" customHeight="1"/>
    <row r="1070" ht="14.25" hidden="1" customHeight="1"/>
    <row r="1071" ht="14.25" hidden="1" customHeight="1"/>
    <row r="1072" ht="14.25" hidden="1" customHeight="1"/>
    <row r="1073" ht="14.25" hidden="1" customHeight="1"/>
    <row r="1074" ht="14.25" hidden="1" customHeight="1"/>
    <row r="1075" ht="14.25" hidden="1" customHeight="1"/>
    <row r="1076" ht="14.25" hidden="1" customHeight="1"/>
    <row r="1077" ht="14.25" hidden="1" customHeight="1"/>
    <row r="1078" ht="14.25" hidden="1" customHeight="1"/>
    <row r="1079" ht="14.25" hidden="1" customHeight="1"/>
    <row r="1080" ht="14.25" hidden="1" customHeight="1"/>
    <row r="1081" ht="14.25" hidden="1" customHeight="1"/>
    <row r="1082" ht="14.25" hidden="1" customHeight="1"/>
    <row r="1083" ht="14.25" hidden="1" customHeight="1"/>
    <row r="1084" ht="14.25" hidden="1" customHeight="1"/>
    <row r="1085" ht="14.25" hidden="1" customHeight="1"/>
    <row r="1086" ht="14.25" hidden="1" customHeight="1"/>
    <row r="1087" ht="14.25" hidden="1" customHeight="1"/>
    <row r="1088" ht="14.25" hidden="1" customHeight="1"/>
    <row r="1089" ht="14.25" hidden="1" customHeight="1"/>
    <row r="1090" ht="14.25" hidden="1" customHeight="1"/>
    <row r="1091" ht="14.25" hidden="1" customHeight="1"/>
    <row r="1092" ht="14.25" hidden="1" customHeight="1"/>
    <row r="1093" ht="14.25" hidden="1" customHeight="1"/>
    <row r="1094" ht="14.25" hidden="1" customHeight="1"/>
    <row r="1095" ht="14.25" hidden="1" customHeight="1"/>
    <row r="1096" ht="14.25" hidden="1" customHeight="1"/>
    <row r="1097" ht="14.25" hidden="1" customHeight="1"/>
    <row r="1098" ht="14.25" hidden="1" customHeight="1"/>
    <row r="1099" ht="14.25" hidden="1" customHeight="1"/>
    <row r="1100" ht="14.25" hidden="1" customHeight="1"/>
    <row r="1101" ht="14.25" hidden="1" customHeight="1"/>
    <row r="1102" ht="14.25" hidden="1" customHeight="1"/>
    <row r="1103" ht="14.25" hidden="1" customHeight="1"/>
    <row r="1104" ht="14.25" hidden="1" customHeight="1"/>
    <row r="1105" ht="14.25" hidden="1" customHeight="1"/>
    <row r="1106" ht="14.25" hidden="1" customHeight="1"/>
    <row r="1107" ht="14.25" hidden="1" customHeight="1"/>
    <row r="1108" ht="14.25" hidden="1" customHeight="1"/>
    <row r="1109" ht="14.25" hidden="1" customHeight="1"/>
    <row r="1110" ht="14.25" hidden="1" customHeight="1"/>
    <row r="1111" ht="14.25" hidden="1" customHeight="1"/>
    <row r="1112" ht="14.25" hidden="1" customHeight="1"/>
    <row r="1113" ht="14.25" hidden="1" customHeight="1"/>
    <row r="1114" ht="14.25" hidden="1" customHeight="1"/>
    <row r="1115" ht="14.25" hidden="1" customHeight="1"/>
    <row r="1116" ht="14.25" hidden="1" customHeight="1"/>
    <row r="1117" ht="14.25" hidden="1" customHeight="1"/>
    <row r="1118" ht="14.25" hidden="1" customHeight="1"/>
    <row r="1119" ht="14.25" hidden="1" customHeight="1"/>
    <row r="1120" ht="14.25" hidden="1" customHeight="1"/>
    <row r="1121" ht="14.25" hidden="1" customHeight="1"/>
    <row r="1122" ht="14.25" hidden="1" customHeight="1"/>
    <row r="1123" ht="14.25" hidden="1" customHeight="1"/>
    <row r="1124" ht="14.25" hidden="1" customHeight="1"/>
    <row r="1125" ht="14.25" hidden="1" customHeight="1"/>
    <row r="1126" ht="14.25" hidden="1" customHeight="1"/>
    <row r="1127" ht="14.25" hidden="1" customHeight="1"/>
    <row r="1128" ht="14.25" hidden="1" customHeight="1"/>
    <row r="1129" ht="14.25" hidden="1" customHeight="1"/>
    <row r="1130" ht="14.25" hidden="1" customHeight="1"/>
    <row r="1131" ht="14.25" hidden="1" customHeight="1"/>
    <row r="1132" ht="14.25" hidden="1" customHeight="1"/>
    <row r="1133" ht="14.25" hidden="1" customHeight="1"/>
    <row r="1134" ht="14.25" hidden="1" customHeight="1"/>
    <row r="1135" ht="14.25" hidden="1" customHeight="1"/>
    <row r="1136" ht="14.25" hidden="1" customHeight="1"/>
    <row r="1137" ht="14.25" hidden="1" customHeight="1"/>
    <row r="1138" ht="14.25" hidden="1" customHeight="1"/>
    <row r="1139" ht="14.25" hidden="1" customHeight="1"/>
    <row r="1140" ht="14.25" hidden="1" customHeight="1"/>
    <row r="1141" ht="14.25" hidden="1" customHeight="1"/>
    <row r="1142" ht="14.25" hidden="1" customHeight="1"/>
    <row r="1143" ht="14.25" hidden="1" customHeight="1"/>
    <row r="1144" ht="14.25" hidden="1" customHeight="1"/>
    <row r="1145" ht="14.25" hidden="1" customHeight="1"/>
    <row r="1146" ht="14.25" hidden="1" customHeight="1"/>
    <row r="1147" ht="14.25" hidden="1" customHeight="1"/>
    <row r="1148" ht="14.25" hidden="1" customHeight="1"/>
    <row r="1149" ht="14.25" hidden="1" customHeight="1"/>
    <row r="1150" ht="14.25" hidden="1" customHeight="1"/>
    <row r="1151" ht="14.25" hidden="1" customHeight="1"/>
    <row r="1152" ht="14.25" hidden="1" customHeight="1"/>
    <row r="1153" ht="14.25" hidden="1" customHeight="1"/>
    <row r="1154" ht="14.25" hidden="1" customHeight="1"/>
    <row r="1155" ht="14.25" hidden="1" customHeight="1"/>
    <row r="1156" ht="14.25" hidden="1" customHeight="1"/>
    <row r="1157" ht="14.25" hidden="1" customHeight="1"/>
    <row r="1158" ht="14.25" hidden="1" customHeight="1"/>
    <row r="1159" ht="14.25" hidden="1" customHeight="1"/>
    <row r="1160" ht="14.25" hidden="1" customHeight="1"/>
    <row r="1161" ht="14.25" hidden="1" customHeight="1"/>
    <row r="1162" ht="14.25" hidden="1" customHeight="1"/>
    <row r="1163" ht="14.25" hidden="1" customHeight="1"/>
    <row r="1164" ht="14.25" hidden="1" customHeight="1"/>
    <row r="1165" ht="14.25" hidden="1" customHeight="1"/>
    <row r="1166" ht="14.25" hidden="1" customHeight="1"/>
    <row r="1167" ht="14.25" hidden="1" customHeight="1"/>
    <row r="1168" ht="14.25" hidden="1" customHeight="1"/>
    <row r="1169" ht="14.25" hidden="1" customHeight="1"/>
    <row r="1170" ht="14.25" hidden="1" customHeight="1"/>
    <row r="1171" ht="14.25" hidden="1" customHeight="1"/>
    <row r="1172" ht="14.25" hidden="1" customHeight="1"/>
    <row r="1173" ht="14.25" hidden="1" customHeight="1"/>
    <row r="1174" ht="14.25" hidden="1" customHeight="1"/>
    <row r="1175" ht="14.25" hidden="1" customHeight="1"/>
    <row r="1176" ht="14.25" hidden="1" customHeight="1"/>
    <row r="1177" ht="14.25" hidden="1" customHeight="1"/>
    <row r="1178" ht="14.25" hidden="1" customHeight="1"/>
    <row r="1179" ht="14.25" hidden="1" customHeight="1"/>
    <row r="1180" ht="14.25" hidden="1" customHeight="1"/>
    <row r="1181" ht="14.25" hidden="1" customHeight="1"/>
    <row r="1182" ht="14.25" hidden="1" customHeight="1"/>
    <row r="1183" ht="14.25" hidden="1" customHeight="1"/>
    <row r="1184" ht="14.25" hidden="1" customHeight="1"/>
    <row r="1185" ht="14.25" hidden="1" customHeight="1"/>
    <row r="1186" ht="14.25" hidden="1" customHeight="1"/>
    <row r="1187" ht="14.25" hidden="1" customHeight="1"/>
    <row r="1188" ht="14.25" hidden="1" customHeight="1"/>
    <row r="1189" ht="14.25" hidden="1" customHeight="1"/>
    <row r="1190" ht="14.25" hidden="1" customHeight="1"/>
    <row r="1191" ht="14.25" hidden="1" customHeight="1"/>
    <row r="1192" ht="14.25" hidden="1" customHeight="1"/>
    <row r="1193" ht="14.25" hidden="1" customHeight="1"/>
    <row r="1194" ht="14.25" hidden="1" customHeight="1"/>
    <row r="1195" ht="14.25" hidden="1" customHeight="1"/>
    <row r="1196" ht="14.25" hidden="1" customHeight="1"/>
    <row r="1197" ht="14.25" hidden="1" customHeight="1"/>
    <row r="1198" ht="14.25" hidden="1" customHeight="1"/>
    <row r="1199" ht="14.25" hidden="1" customHeight="1"/>
    <row r="1200" ht="14.25" hidden="1" customHeight="1"/>
    <row r="1201" ht="14.25" hidden="1" customHeight="1"/>
    <row r="1202" ht="14.25" hidden="1" customHeight="1"/>
    <row r="1203" ht="14.25" hidden="1" customHeight="1"/>
    <row r="1204" ht="14.25" hidden="1" customHeight="1"/>
    <row r="1205" ht="14.25" hidden="1" customHeight="1"/>
    <row r="1206" ht="14.25" hidden="1" customHeight="1"/>
    <row r="1207" ht="14.25" hidden="1" customHeight="1"/>
    <row r="1208" ht="14.25" hidden="1" customHeight="1"/>
    <row r="1209" ht="14.25" hidden="1" customHeight="1"/>
    <row r="1210" ht="14.25" hidden="1" customHeight="1"/>
    <row r="1211" ht="14.25" hidden="1" customHeight="1"/>
    <row r="1212" ht="14.25" hidden="1" customHeight="1"/>
    <row r="1213" ht="14.25" hidden="1" customHeight="1"/>
    <row r="1214" ht="14.25" hidden="1" customHeight="1"/>
    <row r="1215" ht="14.25" hidden="1" customHeight="1"/>
    <row r="1216" ht="14.25" hidden="1" customHeight="1"/>
    <row r="1217" ht="14.25" hidden="1" customHeight="1"/>
    <row r="1218" ht="14.25" hidden="1" customHeight="1"/>
    <row r="1219" ht="14.25" hidden="1" customHeight="1"/>
    <row r="1220" ht="14.25" hidden="1" customHeight="1"/>
    <row r="1221" ht="14.25" hidden="1" customHeight="1"/>
    <row r="1222" ht="14.25" hidden="1" customHeight="1"/>
    <row r="1223" ht="14.25" hidden="1" customHeight="1"/>
    <row r="1224" ht="14.25" hidden="1" customHeight="1"/>
    <row r="1225" ht="14.25" hidden="1" customHeight="1"/>
    <row r="1226" ht="14.25" hidden="1" customHeight="1"/>
    <row r="1227" ht="14.25" hidden="1" customHeight="1"/>
    <row r="1228" ht="14.25" hidden="1" customHeight="1"/>
    <row r="1229" ht="14.25" hidden="1" customHeight="1"/>
    <row r="1230" ht="14.25" hidden="1" customHeight="1"/>
    <row r="1231" ht="14.25" hidden="1" customHeight="1"/>
    <row r="1232" ht="14.25" hidden="1" customHeight="1"/>
    <row r="1233" ht="14.25" hidden="1" customHeight="1"/>
    <row r="1234" ht="14.25" hidden="1" customHeight="1"/>
    <row r="1235" ht="14.25" hidden="1" customHeight="1"/>
    <row r="1236" ht="14.25" hidden="1" customHeight="1"/>
    <row r="1237" ht="14.25" hidden="1" customHeight="1"/>
    <row r="1238" ht="14.25" hidden="1" customHeight="1"/>
    <row r="1239" ht="14.25" hidden="1" customHeight="1"/>
    <row r="1240" ht="14.25" hidden="1" customHeight="1"/>
    <row r="1241" ht="14.25" hidden="1" customHeight="1"/>
    <row r="1242" ht="14.25" hidden="1" customHeight="1"/>
    <row r="1243" ht="14.25" hidden="1" customHeight="1"/>
    <row r="1244" ht="14.25" hidden="1" customHeight="1"/>
    <row r="1245" ht="14.25" hidden="1" customHeight="1"/>
    <row r="1246" ht="14.25" hidden="1" customHeight="1"/>
    <row r="1247" ht="14.25" hidden="1" customHeight="1"/>
    <row r="1248" ht="14.25" hidden="1" customHeight="1"/>
    <row r="1249" ht="14.25" hidden="1" customHeight="1"/>
    <row r="1250" ht="14.25" hidden="1" customHeight="1"/>
    <row r="1251" ht="14.25" hidden="1" customHeight="1"/>
    <row r="1252" ht="14.25" hidden="1" customHeight="1"/>
    <row r="1253" ht="14.25" hidden="1" customHeight="1"/>
    <row r="1254" ht="14.25" hidden="1" customHeight="1"/>
    <row r="1255" ht="14.25" hidden="1" customHeight="1"/>
    <row r="1256" ht="14.25" hidden="1" customHeight="1"/>
    <row r="1257" ht="14.25" hidden="1" customHeight="1"/>
    <row r="1258" ht="14.25" hidden="1" customHeight="1"/>
    <row r="1259" ht="14.25" hidden="1" customHeight="1"/>
    <row r="1260" ht="14.25" hidden="1" customHeight="1"/>
    <row r="1261" ht="14.25" hidden="1" customHeight="1"/>
    <row r="1262" ht="14.25" hidden="1" customHeight="1"/>
    <row r="1263" ht="14.25" hidden="1" customHeight="1"/>
    <row r="1264" ht="14.25" hidden="1" customHeight="1"/>
    <row r="1265" ht="14.25" hidden="1" customHeight="1"/>
    <row r="1266" ht="14.25" hidden="1" customHeight="1"/>
    <row r="1267" ht="14.25" hidden="1" customHeight="1"/>
    <row r="1268" ht="14.25" hidden="1" customHeight="1"/>
    <row r="1269" ht="14.25" hidden="1" customHeight="1"/>
    <row r="1270" ht="14.25" hidden="1" customHeight="1"/>
    <row r="1271" ht="14.25" hidden="1" customHeight="1"/>
    <row r="1272" ht="14.25" hidden="1" customHeight="1"/>
    <row r="1273" ht="14.25" hidden="1" customHeight="1"/>
    <row r="1274" ht="14.25" hidden="1" customHeight="1"/>
    <row r="1275" ht="14.25" hidden="1" customHeight="1"/>
    <row r="1276" ht="14.25" hidden="1" customHeight="1"/>
    <row r="1277" ht="14.25" hidden="1" customHeight="1"/>
    <row r="1278" ht="14.25" hidden="1" customHeight="1"/>
    <row r="1279" ht="14.25" hidden="1" customHeight="1"/>
    <row r="1280" ht="14.25" hidden="1" customHeight="1"/>
    <row r="1281" ht="14.25" hidden="1" customHeight="1"/>
    <row r="1282" ht="14.25" hidden="1" customHeight="1"/>
    <row r="1283" ht="14.25" hidden="1" customHeight="1"/>
    <row r="1284" ht="14.25" hidden="1" customHeight="1"/>
    <row r="1285" ht="14.25" hidden="1" customHeight="1"/>
    <row r="1286" ht="14.25" hidden="1" customHeight="1"/>
    <row r="1287" ht="14.25" hidden="1" customHeight="1"/>
    <row r="1288" ht="14.25" hidden="1" customHeight="1"/>
    <row r="1289" ht="14.25" hidden="1" customHeight="1"/>
    <row r="1290" ht="14.25" hidden="1" customHeight="1"/>
    <row r="1291" ht="14.25" hidden="1" customHeight="1"/>
    <row r="1292" ht="14.25" hidden="1" customHeight="1"/>
    <row r="1293" ht="14.25" hidden="1" customHeight="1"/>
    <row r="1294" ht="14.25" hidden="1" customHeight="1"/>
    <row r="1295" ht="14.25" hidden="1" customHeight="1"/>
    <row r="1296" ht="14.25" hidden="1" customHeight="1"/>
    <row r="1297" ht="14.25" hidden="1" customHeight="1"/>
    <row r="1298" ht="14.25" hidden="1" customHeight="1"/>
    <row r="1299" ht="14.25" hidden="1" customHeight="1"/>
    <row r="1300" ht="14.25" hidden="1" customHeight="1"/>
    <row r="1301" ht="14.25" hidden="1" customHeight="1"/>
    <row r="1302" ht="14.25" hidden="1" customHeight="1"/>
    <row r="1303" ht="14.25" hidden="1" customHeight="1"/>
    <row r="1304" ht="14.25" hidden="1" customHeight="1"/>
    <row r="1305" ht="14.25" hidden="1" customHeight="1"/>
    <row r="1306" ht="14.25" hidden="1" customHeight="1"/>
    <row r="1307" ht="14.25" hidden="1" customHeight="1"/>
    <row r="1308" ht="14.25" hidden="1" customHeight="1"/>
    <row r="1309" ht="14.25" hidden="1" customHeight="1"/>
    <row r="1310" ht="14.25" hidden="1" customHeight="1"/>
    <row r="1311" ht="14.25" hidden="1" customHeight="1"/>
    <row r="1312" ht="14.25" hidden="1" customHeight="1"/>
    <row r="1313" ht="14.25" hidden="1" customHeight="1"/>
    <row r="1314" ht="14.25" hidden="1" customHeight="1"/>
    <row r="1315" ht="14.25" hidden="1" customHeight="1"/>
    <row r="1316" ht="14.25" hidden="1" customHeight="1"/>
    <row r="1317" ht="14.25" hidden="1" customHeight="1"/>
    <row r="1318" ht="14.25" hidden="1" customHeight="1"/>
    <row r="1319" ht="14.25" hidden="1" customHeight="1"/>
    <row r="1320" ht="14.25" hidden="1" customHeight="1"/>
    <row r="1321" ht="14.25" hidden="1" customHeight="1"/>
    <row r="1322" ht="14.25" hidden="1" customHeight="1"/>
    <row r="1323" ht="14.25" hidden="1" customHeight="1"/>
    <row r="1324" ht="14.25" hidden="1" customHeight="1"/>
    <row r="1325" ht="14.25" hidden="1" customHeight="1"/>
    <row r="1326" ht="14.25" hidden="1" customHeight="1"/>
    <row r="1327" ht="14.25" hidden="1" customHeight="1"/>
    <row r="1328" ht="14.25" hidden="1" customHeight="1"/>
    <row r="1329" ht="14.25" hidden="1" customHeight="1"/>
    <row r="1330" ht="14.25" hidden="1" customHeight="1"/>
    <row r="1331" ht="14.25" hidden="1" customHeight="1"/>
    <row r="1332" ht="14.25" hidden="1" customHeight="1"/>
    <row r="1333" ht="14.25" hidden="1" customHeight="1"/>
    <row r="1334" ht="14.25" hidden="1" customHeight="1"/>
    <row r="1335" ht="14.25" hidden="1" customHeight="1"/>
    <row r="1336" ht="14.25" hidden="1" customHeight="1"/>
    <row r="1337" ht="14.25" hidden="1" customHeight="1"/>
    <row r="1338" ht="14.25" hidden="1" customHeight="1"/>
    <row r="1339" ht="14.25" hidden="1" customHeight="1"/>
    <row r="1340" ht="14.25" hidden="1" customHeight="1"/>
    <row r="1341" ht="14.25" hidden="1" customHeight="1"/>
    <row r="1342" ht="14.25" hidden="1" customHeight="1"/>
    <row r="1343" ht="14.25" hidden="1" customHeight="1"/>
    <row r="1344" ht="14.25" hidden="1" customHeight="1"/>
    <row r="1345" ht="14.25" hidden="1" customHeight="1"/>
    <row r="1346" ht="14.25" hidden="1" customHeight="1"/>
    <row r="1347" ht="14.25" hidden="1" customHeight="1"/>
    <row r="1348" ht="14.25" hidden="1" customHeight="1"/>
    <row r="1349" ht="14.25" hidden="1" customHeight="1"/>
    <row r="1350" ht="14.25" hidden="1" customHeight="1"/>
    <row r="1351" ht="14.25" hidden="1" customHeight="1"/>
    <row r="1352" ht="14.25" hidden="1" customHeight="1"/>
    <row r="1353" ht="14.25" hidden="1" customHeight="1"/>
    <row r="1354" ht="14.25" hidden="1" customHeight="1"/>
    <row r="1355" ht="14.25" hidden="1" customHeight="1"/>
    <row r="1356" ht="14.25" hidden="1" customHeight="1"/>
    <row r="1357" ht="14.25" hidden="1" customHeight="1"/>
    <row r="1358" ht="14.25" hidden="1" customHeight="1"/>
    <row r="1359" ht="14.25" hidden="1" customHeight="1"/>
    <row r="1360" ht="14.25" hidden="1" customHeight="1"/>
    <row r="1361" ht="14.25" hidden="1" customHeight="1"/>
    <row r="1362" ht="14.25" hidden="1" customHeight="1"/>
    <row r="1363" ht="14.25" hidden="1" customHeight="1"/>
    <row r="1364" ht="14.25" hidden="1" customHeight="1"/>
    <row r="1365" ht="14.25" hidden="1" customHeight="1"/>
    <row r="1366" ht="14.25" hidden="1" customHeight="1"/>
    <row r="1367" ht="14.25" hidden="1" customHeight="1"/>
    <row r="1368" ht="14.25" hidden="1" customHeight="1"/>
    <row r="1369" ht="14.25" hidden="1" customHeight="1"/>
    <row r="1370" ht="14.25" hidden="1" customHeight="1"/>
    <row r="1371" ht="14.25" hidden="1" customHeight="1"/>
    <row r="1372" ht="14.25" hidden="1" customHeight="1"/>
    <row r="1373" ht="14.25" hidden="1" customHeight="1"/>
    <row r="1374" ht="14.25" hidden="1" customHeight="1"/>
    <row r="1375" ht="14.25" hidden="1" customHeight="1"/>
    <row r="1376" ht="14.25" hidden="1" customHeight="1"/>
    <row r="1377" ht="14.25" hidden="1" customHeight="1"/>
    <row r="1378" ht="14.25" hidden="1" customHeight="1"/>
    <row r="1379" ht="14.25" hidden="1" customHeight="1"/>
    <row r="1380" ht="14.25" hidden="1" customHeight="1"/>
    <row r="1381" ht="14.25" hidden="1" customHeight="1"/>
    <row r="1382" ht="14.25" hidden="1" customHeight="1"/>
    <row r="1383" ht="14.25" hidden="1" customHeight="1"/>
    <row r="1384" ht="14.25" hidden="1" customHeight="1"/>
    <row r="1385" ht="14.25" hidden="1" customHeight="1"/>
    <row r="1386" ht="14.25" hidden="1" customHeight="1"/>
    <row r="1387" ht="14.25" hidden="1" customHeight="1"/>
    <row r="1388" ht="14.25" hidden="1" customHeight="1"/>
    <row r="1389" ht="14.25" hidden="1" customHeight="1"/>
    <row r="1390" ht="14.25" hidden="1" customHeight="1"/>
    <row r="1391" ht="14.25" hidden="1" customHeight="1"/>
    <row r="1392" ht="14.25" hidden="1" customHeight="1"/>
    <row r="1393" ht="14.25" hidden="1" customHeight="1"/>
    <row r="1394" ht="14.25" hidden="1" customHeight="1"/>
    <row r="1395" ht="14.25" hidden="1" customHeight="1"/>
    <row r="1396" ht="14.25" hidden="1" customHeight="1"/>
    <row r="1397" ht="14.25" hidden="1" customHeight="1"/>
    <row r="1398" ht="14.25" hidden="1" customHeight="1"/>
    <row r="1399" ht="14.25" hidden="1" customHeight="1"/>
    <row r="1400" ht="14.25" hidden="1" customHeight="1"/>
    <row r="1401" ht="14.25" hidden="1" customHeight="1"/>
    <row r="1402" ht="14.25" hidden="1" customHeight="1"/>
    <row r="1403" ht="14.25" hidden="1" customHeight="1"/>
    <row r="1404" ht="14.25" hidden="1" customHeight="1"/>
    <row r="1405" ht="14.25" hidden="1" customHeight="1"/>
    <row r="1406" ht="14.25" hidden="1" customHeight="1"/>
  </sheetData>
  <sheetProtection algorithmName="SHA-512" hashValue="hZgqjJg1LZc25bdrct9cHN9avLT7T6RY5HDs9jKF/Iar1f4GEQziV/jukp9heOXiGhIliJ9XG0Ey5I3ty2yMeQ==" saltValue="nDxcRHRNdUH9WBZWKr1yAw==" spinCount="100000" sheet="1" objects="1" scenarios="1" formatColumns="0" formatRows="0" selectLockedCells="1"/>
  <mergeCells count="1">
    <mergeCell ref="F6:H6"/>
  </mergeCells>
  <dataValidations count="1">
    <dataValidation allowBlank="1" showInputMessage="1" showErrorMessage="1" promptTitle="Perhatian" prompt="Tanggal Lahir diisi dengan Format_x000a_dd/mm/yy_x000a_Contoh: 30/12/2002" sqref="K10:K210"/>
  </dataValidations>
  <pageMargins left="0.7" right="0.7" top="0.75" bottom="0.75" header="0.3" footer="0.3"/>
  <pageSetup paperSize="9" orientation="portrait" horizontalDpi="4294967293" r:id="rId1"/>
  <drawing r:id="rId2"/>
  <legacyDrawing r:id="rId3"/>
  <controls>
    <mc:AlternateContent xmlns:mc="http://schemas.openxmlformats.org/markup-compatibility/2006">
      <mc:Choice Requires="x14">
        <control shapeId="4104" r:id="rId4" name="Image1">
          <controlPr locked="0" defaultSize="0" print="0" autoLine="0" r:id="rId5">
            <anchor moveWithCells="1">
              <from>
                <xdr:col>2</xdr:col>
                <xdr:colOff>161925</xdr:colOff>
                <xdr:row>5</xdr:row>
                <xdr:rowOff>133350</xdr:rowOff>
              </from>
              <to>
                <xdr:col>2</xdr:col>
                <xdr:colOff>504825</xdr:colOff>
                <xdr:row>5</xdr:row>
                <xdr:rowOff>457200</xdr:rowOff>
              </to>
            </anchor>
          </controlPr>
        </control>
      </mc:Choice>
      <mc:Fallback>
        <control shapeId="4104" r:id="rId4" name="Image1"/>
      </mc:Fallback>
    </mc:AlternateContent>
    <mc:AlternateContent xmlns:mc="http://schemas.openxmlformats.org/markup-compatibility/2006">
      <mc:Choice Requires="x14">
        <control shapeId="4099" r:id="rId6" name="Group Box 3">
          <controlPr defaultSize="0" autoFill="0" autoPict="0">
            <anchor moveWithCells="1">
              <from>
                <xdr:col>2</xdr:col>
                <xdr:colOff>838200</xdr:colOff>
                <xdr:row>5</xdr:row>
                <xdr:rowOff>76200</xdr:rowOff>
              </from>
              <to>
                <xdr:col>4</xdr:col>
                <xdr:colOff>847725</xdr:colOff>
                <xdr:row>5</xdr:row>
                <xdr:rowOff>514350</xdr:rowOff>
              </to>
            </anchor>
          </controlPr>
        </control>
      </mc:Choice>
    </mc:AlternateContent>
    <mc:AlternateContent xmlns:mc="http://schemas.openxmlformats.org/markup-compatibility/2006">
      <mc:Choice Requires="x14">
        <control shapeId="4101" r:id="rId7" name="Drop Down 5">
          <controlPr defaultSize="0" autoLine="0" autoPict="0" macro="[0]!JumlahSiswa">
            <anchor moveWithCells="1">
              <from>
                <xdr:col>3</xdr:col>
                <xdr:colOff>0</xdr:colOff>
                <xdr:row>5</xdr:row>
                <xdr:rowOff>200025</xdr:rowOff>
              </from>
              <to>
                <xdr:col>4</xdr:col>
                <xdr:colOff>733425</xdr:colOff>
                <xdr:row>5</xdr:row>
                <xdr:rowOff>457200</xdr:rowOff>
              </to>
            </anchor>
          </controlPr>
        </control>
      </mc:Choice>
    </mc:AlternateContent>
    <mc:AlternateContent xmlns:mc="http://schemas.openxmlformats.org/markup-compatibility/2006">
      <mc:Choice Requires="x14">
        <control shapeId="4102" r:id="rId8" name="Button 6">
          <controlPr defaultSize="0" print="0" autoFill="0" autoPict="0" macro="[0]!nilai_sekolah">
            <anchor moveWithCells="1" sizeWithCells="1">
              <from>
                <xdr:col>4</xdr:col>
                <xdr:colOff>485775</xdr:colOff>
                <xdr:row>1047081</xdr:row>
                <xdr:rowOff>0</xdr:rowOff>
              </from>
              <to>
                <xdr:col>5</xdr:col>
                <xdr:colOff>495300</xdr:colOff>
                <xdr:row>1047081</xdr:row>
                <xdr:rowOff>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XFC39"/>
  <sheetViews>
    <sheetView showGridLines="0" showRowColHeaders="0" topLeftCell="B5" workbookViewId="0">
      <selection activeCell="G10" sqref="G10"/>
    </sheetView>
  </sheetViews>
  <sheetFormatPr defaultColWidth="0" defaultRowHeight="15" zeroHeight="1"/>
  <cols>
    <col min="1" max="1" width="0" style="7" hidden="1" customWidth="1"/>
    <col min="2" max="2" width="7" style="7" customWidth="1"/>
    <col min="3" max="3" width="16" style="7" customWidth="1"/>
    <col min="4" max="4" width="48.140625" style="7" customWidth="1"/>
    <col min="5" max="5" width="5.140625" style="7" customWidth="1"/>
    <col min="6" max="6" width="16" style="7" customWidth="1"/>
    <col min="7" max="7" width="48.140625" style="7" customWidth="1"/>
    <col min="8" max="8" width="7" style="7" customWidth="1"/>
    <col min="9" max="9" width="9.140625" style="7" customWidth="1"/>
    <col min="10" max="16383" width="9.140625" style="7" hidden="1"/>
    <col min="16384" max="16384" width="0.28515625" style="7" hidden="1"/>
  </cols>
  <sheetData>
    <row r="1" spans="1:9" hidden="1">
      <c r="A1" s="13"/>
      <c r="B1" s="13"/>
      <c r="C1" s="13"/>
      <c r="D1" s="13"/>
      <c r="E1" s="13"/>
      <c r="F1" s="13"/>
      <c r="G1" s="13"/>
      <c r="H1" s="13"/>
      <c r="I1" s="13"/>
    </row>
    <row r="2" spans="1:9" hidden="1">
      <c r="A2" s="13"/>
      <c r="B2" s="13"/>
      <c r="C2" s="13"/>
      <c r="D2" s="13"/>
      <c r="E2" s="13"/>
      <c r="F2" s="13"/>
      <c r="G2" s="13"/>
      <c r="H2" s="13"/>
      <c r="I2" s="13"/>
    </row>
    <row r="3" spans="1:9" hidden="1">
      <c r="A3" s="13"/>
      <c r="B3" s="13"/>
      <c r="C3" s="13"/>
      <c r="D3" s="13"/>
      <c r="E3" s="13"/>
      <c r="F3" s="13"/>
      <c r="G3" s="13"/>
      <c r="H3" s="13"/>
      <c r="I3" s="13"/>
    </row>
    <row r="4" spans="1:9" hidden="1">
      <c r="A4" s="13"/>
      <c r="B4" s="13"/>
      <c r="C4" s="13"/>
      <c r="D4" s="13"/>
      <c r="E4" s="13"/>
      <c r="F4" s="13"/>
      <c r="G4" s="13"/>
      <c r="H4" s="13"/>
      <c r="I4" s="13"/>
    </row>
    <row r="5" spans="1:9" ht="7.5" customHeight="1" thickBot="1">
      <c r="A5" s="13"/>
      <c r="B5" s="13"/>
      <c r="C5" s="13"/>
      <c r="D5" s="13"/>
      <c r="E5" s="13"/>
      <c r="F5" s="13"/>
      <c r="G5" s="13"/>
      <c r="H5" s="13"/>
      <c r="I5" s="13"/>
    </row>
    <row r="6" spans="1:9" ht="15.75" customHeight="1" thickTop="1">
      <c r="A6" s="13"/>
      <c r="B6" s="13"/>
      <c r="C6" s="441" t="s">
        <v>173</v>
      </c>
      <c r="D6" s="442"/>
      <c r="E6" s="442"/>
      <c r="F6" s="442"/>
      <c r="G6" s="443"/>
      <c r="H6" s="13"/>
      <c r="I6" s="13"/>
    </row>
    <row r="7" spans="1:9" ht="15" customHeight="1">
      <c r="A7" s="13"/>
      <c r="B7" s="13"/>
      <c r="C7" s="444"/>
      <c r="D7" s="445"/>
      <c r="E7" s="445"/>
      <c r="F7" s="445"/>
      <c r="G7" s="446"/>
      <c r="H7" s="13"/>
      <c r="I7" s="13"/>
    </row>
    <row r="8" spans="1:9" ht="15.75" customHeight="1" thickBot="1">
      <c r="A8" s="13"/>
      <c r="B8" s="13"/>
      <c r="C8" s="447" t="s">
        <v>168</v>
      </c>
      <c r="D8" s="448"/>
      <c r="E8" s="448"/>
      <c r="F8" s="448"/>
      <c r="G8" s="449"/>
      <c r="H8" s="13"/>
      <c r="I8" s="13"/>
    </row>
    <row r="9" spans="1:9" ht="15.75" thickTop="1">
      <c r="A9" s="13"/>
      <c r="B9" s="13"/>
      <c r="C9" s="13"/>
      <c r="D9" s="13"/>
      <c r="E9" s="13"/>
      <c r="F9" s="13"/>
      <c r="G9" s="13"/>
      <c r="H9" s="13"/>
      <c r="I9" s="13"/>
    </row>
    <row r="10" spans="1:9" ht="20.100000000000001" customHeight="1">
      <c r="A10" s="13"/>
      <c r="B10" s="13"/>
      <c r="C10" s="243" t="s">
        <v>17</v>
      </c>
      <c r="D10" s="250" t="s">
        <v>87</v>
      </c>
      <c r="E10" s="13"/>
      <c r="F10" s="5" t="s">
        <v>17</v>
      </c>
      <c r="G10" s="250" t="s">
        <v>88</v>
      </c>
      <c r="H10" s="13"/>
      <c r="I10" s="13"/>
    </row>
    <row r="11" spans="1:9" ht="20.100000000000001" customHeight="1">
      <c r="A11" s="13"/>
      <c r="B11" s="13"/>
      <c r="C11" s="3"/>
      <c r="D11" s="249" t="s">
        <v>154</v>
      </c>
      <c r="E11" s="13"/>
      <c r="F11" s="63"/>
      <c r="G11" s="336" t="s">
        <v>19</v>
      </c>
      <c r="H11" s="13"/>
      <c r="I11" s="13"/>
    </row>
    <row r="12" spans="1:9" ht="20.100000000000001" customHeight="1">
      <c r="A12" s="13"/>
      <c r="B12" s="13"/>
      <c r="C12" s="4"/>
      <c r="D12" s="241" t="s">
        <v>155</v>
      </c>
      <c r="E12" s="13"/>
      <c r="F12" s="3"/>
      <c r="G12" s="69" t="s">
        <v>13</v>
      </c>
      <c r="H12" s="13"/>
      <c r="I12" s="13"/>
    </row>
    <row r="13" spans="1:9" ht="20.100000000000001" customHeight="1">
      <c r="A13" s="13"/>
      <c r="B13" s="13"/>
      <c r="C13" s="4"/>
      <c r="D13" s="242" t="s">
        <v>156</v>
      </c>
      <c r="E13" s="13"/>
      <c r="F13" s="3"/>
      <c r="G13" s="70" t="s">
        <v>18</v>
      </c>
      <c r="H13" s="13"/>
      <c r="I13" s="13"/>
    </row>
    <row r="14" spans="1:9" ht="20.100000000000001" customHeight="1">
      <c r="A14" s="13"/>
      <c r="B14" s="13"/>
      <c r="C14" s="4"/>
      <c r="D14" s="241" t="s">
        <v>19</v>
      </c>
      <c r="E14" s="13"/>
      <c r="F14" s="3"/>
      <c r="G14" s="69" t="s">
        <v>12</v>
      </c>
      <c r="H14" s="13"/>
      <c r="I14" s="13"/>
    </row>
    <row r="15" spans="1:9" ht="20.100000000000001" customHeight="1">
      <c r="A15" s="13"/>
      <c r="B15" s="13"/>
      <c r="C15" s="4"/>
      <c r="D15" s="238" t="s">
        <v>157</v>
      </c>
      <c r="E15" s="13"/>
      <c r="F15" s="5" t="s">
        <v>17</v>
      </c>
      <c r="G15" s="250" t="s">
        <v>175</v>
      </c>
      <c r="H15" s="13"/>
      <c r="I15" s="13"/>
    </row>
    <row r="16" spans="1:9" ht="20.100000000000001" customHeight="1">
      <c r="A16" s="13"/>
      <c r="B16" s="13"/>
      <c r="C16" s="116"/>
      <c r="D16" s="239" t="s">
        <v>158</v>
      </c>
      <c r="E16" s="13"/>
      <c r="F16" s="3"/>
      <c r="G16" s="71" t="s">
        <v>176</v>
      </c>
      <c r="H16" s="13"/>
      <c r="I16" s="13"/>
    </row>
    <row r="17" spans="1:9" ht="20.100000000000001" customHeight="1">
      <c r="A17" s="13"/>
      <c r="B17" s="13"/>
      <c r="C17" s="244" t="s">
        <v>17</v>
      </c>
      <c r="D17" s="247" t="s">
        <v>86</v>
      </c>
      <c r="E17" s="13"/>
      <c r="F17" s="64"/>
      <c r="G17" s="62" t="s">
        <v>177</v>
      </c>
      <c r="H17" s="13"/>
      <c r="I17" s="13"/>
    </row>
    <row r="18" spans="1:9" ht="20.100000000000001" customHeight="1" thickBot="1">
      <c r="A18" s="13"/>
      <c r="B18" s="13"/>
      <c r="C18" s="116"/>
      <c r="D18" s="238" t="s">
        <v>159</v>
      </c>
      <c r="E18" s="13"/>
      <c r="F18" s="13"/>
      <c r="G18" s="13"/>
      <c r="H18" s="13"/>
      <c r="I18" s="13"/>
    </row>
    <row r="19" spans="1:9" ht="20.100000000000001" customHeight="1" thickBot="1">
      <c r="A19" s="13"/>
      <c r="B19" s="13"/>
      <c r="C19" s="4"/>
      <c r="D19" s="239" t="s">
        <v>160</v>
      </c>
      <c r="E19" s="13"/>
      <c r="F19" s="437" t="s">
        <v>81</v>
      </c>
      <c r="G19" s="438"/>
      <c r="H19" s="13"/>
      <c r="I19" s="13"/>
    </row>
    <row r="20" spans="1:9" ht="20.100000000000001" customHeight="1">
      <c r="A20" s="13"/>
      <c r="B20" s="13"/>
      <c r="C20" s="116"/>
      <c r="D20" s="238" t="s">
        <v>161</v>
      </c>
      <c r="E20" s="13"/>
      <c r="F20" s="439" t="s">
        <v>172</v>
      </c>
      <c r="G20" s="439"/>
      <c r="H20" s="13"/>
      <c r="I20" s="13"/>
    </row>
    <row r="21" spans="1:9" ht="20.100000000000001" customHeight="1">
      <c r="A21" s="13"/>
      <c r="B21" s="13"/>
      <c r="C21" s="244" t="s">
        <v>17</v>
      </c>
      <c r="D21" s="248" t="s">
        <v>83</v>
      </c>
      <c r="E21" s="13"/>
      <c r="F21" s="440"/>
      <c r="G21" s="440"/>
      <c r="H21" s="13"/>
      <c r="I21" s="13"/>
    </row>
    <row r="22" spans="1:9" ht="20.100000000000001" customHeight="1">
      <c r="A22" s="13"/>
      <c r="B22" s="13"/>
      <c r="C22" s="245"/>
      <c r="D22" s="238" t="s">
        <v>166</v>
      </c>
      <c r="E22" s="13"/>
      <c r="F22" s="440"/>
      <c r="G22" s="440"/>
      <c r="H22" s="13"/>
      <c r="I22" s="13"/>
    </row>
    <row r="23" spans="1:9" ht="20.100000000000001" customHeight="1">
      <c r="A23" s="13"/>
      <c r="B23" s="13"/>
      <c r="C23" s="246"/>
      <c r="D23" s="237" t="s">
        <v>167</v>
      </c>
      <c r="E23" s="13"/>
      <c r="F23" s="440"/>
      <c r="G23" s="440"/>
      <c r="H23" s="13"/>
      <c r="I23" s="13"/>
    </row>
    <row r="24" spans="1:9" ht="20.100000000000001" customHeight="1">
      <c r="A24" s="13"/>
      <c r="B24" s="13"/>
      <c r="C24" s="13"/>
      <c r="D24" s="13"/>
      <c r="E24" s="13"/>
      <c r="F24" s="13"/>
      <c r="G24" s="46" t="s">
        <v>20</v>
      </c>
      <c r="H24" s="13"/>
      <c r="I24" s="13"/>
    </row>
    <row r="25" spans="1:9" ht="20.100000000000001" customHeight="1">
      <c r="A25" s="13"/>
      <c r="B25" s="13"/>
      <c r="C25" s="13"/>
      <c r="D25" s="13"/>
      <c r="E25" s="13"/>
      <c r="F25" s="13"/>
      <c r="G25" s="13"/>
      <c r="H25" s="13"/>
      <c r="I25" s="13"/>
    </row>
    <row r="26" spans="1:9" ht="20.100000000000001" customHeight="1">
      <c r="A26" s="13"/>
      <c r="B26" s="13"/>
      <c r="C26" s="13"/>
      <c r="D26" s="13"/>
      <c r="E26" s="13"/>
      <c r="F26" s="13"/>
      <c r="G26" s="13"/>
      <c r="H26" s="13"/>
      <c r="I26" s="13"/>
    </row>
    <row r="27" spans="1:9" ht="20.100000000000001" hidden="1" customHeight="1">
      <c r="A27" s="13"/>
      <c r="B27" s="13"/>
      <c r="C27" s="13"/>
      <c r="D27" s="13"/>
      <c r="E27" s="13"/>
      <c r="F27" s="13"/>
      <c r="G27" s="13"/>
      <c r="H27" s="13"/>
      <c r="I27" s="13"/>
    </row>
    <row r="28" spans="1:9" ht="20.100000000000001" hidden="1" customHeight="1">
      <c r="A28" s="13"/>
      <c r="B28" s="13"/>
      <c r="C28" s="13"/>
      <c r="D28" s="13"/>
    </row>
    <row r="29" spans="1:9" ht="20.100000000000001" hidden="1" customHeight="1">
      <c r="A29" s="13"/>
      <c r="B29" s="13"/>
    </row>
    <row r="30" spans="1:9" ht="20.100000000000001" hidden="1" customHeight="1">
      <c r="A30" s="13"/>
      <c r="B30" s="13"/>
    </row>
    <row r="31" spans="1:9" ht="20.100000000000001" hidden="1" customHeight="1"/>
    <row r="32" spans="1:9"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sheetData>
  <sheetProtection algorithmName="SHA-512" hashValue="V0fWQ3Ft8r0/EPi/SxZDuEEWF+g698/tN8UU7/SOv+DDwUMd+KT1IH+9U+mWJAaL0zbbHy3GaH3lJfaeB3mBjw==" saltValue="ei6Wbg8RbxByjet9eK3Mjg==" spinCount="100000" sheet="1" objects="1" scenarios="1" selectLockedCells="1"/>
  <mergeCells count="4">
    <mergeCell ref="F19:G19"/>
    <mergeCell ref="F20:G23"/>
    <mergeCell ref="C6:G7"/>
    <mergeCell ref="C8:G8"/>
  </mergeCells>
  <pageMargins left="0.7" right="0.7" top="0.75" bottom="0.75" header="0.3" footer="0.3"/>
  <drawing r:id="rId1"/>
  <legacyDrawing r:id="rId2"/>
  <controls>
    <mc:AlternateContent xmlns:mc="http://schemas.openxmlformats.org/markup-compatibility/2006">
      <mc:Choice Requires="x14">
        <control shapeId="120856" r:id="rId3" name="Image1">
          <controlPr locked="0" defaultSize="0" print="0" autoLine="0" r:id="rId4">
            <anchor moveWithCells="1">
              <from>
                <xdr:col>2</xdr:col>
                <xdr:colOff>180975</xdr:colOff>
                <xdr:row>5</xdr:row>
                <xdr:rowOff>152400</xdr:rowOff>
              </from>
              <to>
                <xdr:col>2</xdr:col>
                <xdr:colOff>466725</xdr:colOff>
                <xdr:row>7</xdr:row>
                <xdr:rowOff>19050</xdr:rowOff>
              </to>
            </anchor>
          </controlPr>
        </control>
      </mc:Choice>
      <mc:Fallback>
        <control shapeId="120856" r:id="rId3" name="Image1"/>
      </mc:Fallback>
    </mc:AlternateContent>
    <mc:AlternateContent xmlns:mc="http://schemas.openxmlformats.org/markup-compatibility/2006">
      <mc:Choice Requires="x14">
        <control shapeId="120833" r:id="rId5" name="Button 1">
          <controlPr defaultSize="0" print="0" autoFill="0" autoPict="0" macro="[0]!N_A1">
            <anchor moveWithCells="1" sizeWithCells="1">
              <from>
                <xdr:col>2</xdr:col>
                <xdr:colOff>47625</xdr:colOff>
                <xdr:row>10</xdr:row>
                <xdr:rowOff>19050</xdr:rowOff>
              </from>
              <to>
                <xdr:col>2</xdr:col>
                <xdr:colOff>1028700</xdr:colOff>
                <xdr:row>10</xdr:row>
                <xdr:rowOff>219075</xdr:rowOff>
              </to>
            </anchor>
          </controlPr>
        </control>
      </mc:Choice>
    </mc:AlternateContent>
    <mc:AlternateContent xmlns:mc="http://schemas.openxmlformats.org/markup-compatibility/2006">
      <mc:Choice Requires="x14">
        <control shapeId="120834" r:id="rId6" name="Button 2">
          <controlPr defaultSize="0" print="0" autoFill="0" autoPict="0" macro="[0]!N_A2">
            <anchor moveWithCells="1" sizeWithCells="1">
              <from>
                <xdr:col>2</xdr:col>
                <xdr:colOff>47625</xdr:colOff>
                <xdr:row>11</xdr:row>
                <xdr:rowOff>19050</xdr:rowOff>
              </from>
              <to>
                <xdr:col>2</xdr:col>
                <xdr:colOff>1028700</xdr:colOff>
                <xdr:row>11</xdr:row>
                <xdr:rowOff>219075</xdr:rowOff>
              </to>
            </anchor>
          </controlPr>
        </control>
      </mc:Choice>
    </mc:AlternateContent>
    <mc:AlternateContent xmlns:mc="http://schemas.openxmlformats.org/markup-compatibility/2006">
      <mc:Choice Requires="x14">
        <control shapeId="120835" r:id="rId7" name="Button 3">
          <controlPr defaultSize="0" print="0" autoFill="0" autoPict="0" macro="[0]!N_A3">
            <anchor moveWithCells="1" sizeWithCells="1">
              <from>
                <xdr:col>2</xdr:col>
                <xdr:colOff>47625</xdr:colOff>
                <xdr:row>12</xdr:row>
                <xdr:rowOff>19050</xdr:rowOff>
              </from>
              <to>
                <xdr:col>2</xdr:col>
                <xdr:colOff>1028700</xdr:colOff>
                <xdr:row>12</xdr:row>
                <xdr:rowOff>219075</xdr:rowOff>
              </to>
            </anchor>
          </controlPr>
        </control>
      </mc:Choice>
    </mc:AlternateContent>
    <mc:AlternateContent xmlns:mc="http://schemas.openxmlformats.org/markup-compatibility/2006">
      <mc:Choice Requires="x14">
        <control shapeId="120836" r:id="rId8" name="Button 4">
          <controlPr defaultSize="0" print="0" autoFill="0" autoPict="0" macro="[0]!N_A4">
            <anchor moveWithCells="1" sizeWithCells="1">
              <from>
                <xdr:col>2</xdr:col>
                <xdr:colOff>47625</xdr:colOff>
                <xdr:row>13</xdr:row>
                <xdr:rowOff>19050</xdr:rowOff>
              </from>
              <to>
                <xdr:col>2</xdr:col>
                <xdr:colOff>1028700</xdr:colOff>
                <xdr:row>13</xdr:row>
                <xdr:rowOff>219075</xdr:rowOff>
              </to>
            </anchor>
          </controlPr>
        </control>
      </mc:Choice>
    </mc:AlternateContent>
    <mc:AlternateContent xmlns:mc="http://schemas.openxmlformats.org/markup-compatibility/2006">
      <mc:Choice Requires="x14">
        <control shapeId="120837" r:id="rId9" name="Button 5">
          <controlPr defaultSize="0" print="0" autoFill="0" autoPict="0" macro="[0]!N_A5">
            <anchor moveWithCells="1" sizeWithCells="1">
              <from>
                <xdr:col>2</xdr:col>
                <xdr:colOff>47625</xdr:colOff>
                <xdr:row>14</xdr:row>
                <xdr:rowOff>28575</xdr:rowOff>
              </from>
              <to>
                <xdr:col>2</xdr:col>
                <xdr:colOff>1028700</xdr:colOff>
                <xdr:row>14</xdr:row>
                <xdr:rowOff>228600</xdr:rowOff>
              </to>
            </anchor>
          </controlPr>
        </control>
      </mc:Choice>
    </mc:AlternateContent>
    <mc:AlternateContent xmlns:mc="http://schemas.openxmlformats.org/markup-compatibility/2006">
      <mc:Choice Requires="x14">
        <control shapeId="120838" r:id="rId10" name="Button 6">
          <controlPr defaultSize="0" print="0" autoFill="0" autoPict="0" macro="[0]!N_A6">
            <anchor moveWithCells="1" sizeWithCells="1">
              <from>
                <xdr:col>2</xdr:col>
                <xdr:colOff>57150</xdr:colOff>
                <xdr:row>15</xdr:row>
                <xdr:rowOff>19050</xdr:rowOff>
              </from>
              <to>
                <xdr:col>2</xdr:col>
                <xdr:colOff>1038225</xdr:colOff>
                <xdr:row>15</xdr:row>
                <xdr:rowOff>219075</xdr:rowOff>
              </to>
            </anchor>
          </controlPr>
        </control>
      </mc:Choice>
    </mc:AlternateContent>
    <mc:AlternateContent xmlns:mc="http://schemas.openxmlformats.org/markup-compatibility/2006">
      <mc:Choice Requires="x14">
        <control shapeId="120839" r:id="rId11" name="Button 7">
          <controlPr defaultSize="0" print="0" autoFill="0" autoPict="0" macro="[0]!N_B1">
            <anchor moveWithCells="1" sizeWithCells="1">
              <from>
                <xdr:col>2</xdr:col>
                <xdr:colOff>57150</xdr:colOff>
                <xdr:row>17</xdr:row>
                <xdr:rowOff>38100</xdr:rowOff>
              </from>
              <to>
                <xdr:col>2</xdr:col>
                <xdr:colOff>1038225</xdr:colOff>
                <xdr:row>17</xdr:row>
                <xdr:rowOff>228600</xdr:rowOff>
              </to>
            </anchor>
          </controlPr>
        </control>
      </mc:Choice>
    </mc:AlternateContent>
    <mc:AlternateContent xmlns:mc="http://schemas.openxmlformats.org/markup-compatibility/2006">
      <mc:Choice Requires="x14">
        <control shapeId="120840" r:id="rId12" name="Button 8">
          <controlPr defaultSize="0" print="0" autoFill="0" autoPict="0" macro="[0]!N_B2">
            <anchor moveWithCells="1" sizeWithCells="1">
              <from>
                <xdr:col>2</xdr:col>
                <xdr:colOff>47625</xdr:colOff>
                <xdr:row>18</xdr:row>
                <xdr:rowOff>19050</xdr:rowOff>
              </from>
              <to>
                <xdr:col>2</xdr:col>
                <xdr:colOff>1028700</xdr:colOff>
                <xdr:row>18</xdr:row>
                <xdr:rowOff>219075</xdr:rowOff>
              </to>
            </anchor>
          </controlPr>
        </control>
      </mc:Choice>
    </mc:AlternateContent>
    <mc:AlternateContent xmlns:mc="http://schemas.openxmlformats.org/markup-compatibility/2006">
      <mc:Choice Requires="x14">
        <control shapeId="120841" r:id="rId13" name="Button 9">
          <controlPr defaultSize="0" print="0" autoFill="0" autoPict="0" macro="[0]!N_B3">
            <anchor moveWithCells="1" sizeWithCells="1">
              <from>
                <xdr:col>2</xdr:col>
                <xdr:colOff>57150</xdr:colOff>
                <xdr:row>19</xdr:row>
                <xdr:rowOff>19050</xdr:rowOff>
              </from>
              <to>
                <xdr:col>2</xdr:col>
                <xdr:colOff>1038225</xdr:colOff>
                <xdr:row>19</xdr:row>
                <xdr:rowOff>219075</xdr:rowOff>
              </to>
            </anchor>
          </controlPr>
        </control>
      </mc:Choice>
    </mc:AlternateContent>
    <mc:AlternateContent xmlns:mc="http://schemas.openxmlformats.org/markup-compatibility/2006">
      <mc:Choice Requires="x14">
        <control shapeId="120842" r:id="rId14" name="Button 10">
          <controlPr defaultSize="0" print="0" autoFill="0" autoPict="0" macro="[0]!N_B4">
            <anchor moveWithCells="1" sizeWithCells="1">
              <from>
                <xdr:col>2</xdr:col>
                <xdr:colOff>57150</xdr:colOff>
                <xdr:row>21</xdr:row>
                <xdr:rowOff>19050</xdr:rowOff>
              </from>
              <to>
                <xdr:col>2</xdr:col>
                <xdr:colOff>1038225</xdr:colOff>
                <xdr:row>21</xdr:row>
                <xdr:rowOff>219075</xdr:rowOff>
              </to>
            </anchor>
          </controlPr>
        </control>
      </mc:Choice>
    </mc:AlternateContent>
    <mc:AlternateContent xmlns:mc="http://schemas.openxmlformats.org/markup-compatibility/2006">
      <mc:Choice Requires="x14">
        <control shapeId="120843" r:id="rId15" name="Button 11">
          <controlPr defaultSize="0" print="0" autoFill="0" autoPict="0" macro="[0]!N_B5">
            <anchor moveWithCells="1" sizeWithCells="1">
              <from>
                <xdr:col>2</xdr:col>
                <xdr:colOff>47625</xdr:colOff>
                <xdr:row>22</xdr:row>
                <xdr:rowOff>28575</xdr:rowOff>
              </from>
              <to>
                <xdr:col>2</xdr:col>
                <xdr:colOff>1028700</xdr:colOff>
                <xdr:row>22</xdr:row>
                <xdr:rowOff>228600</xdr:rowOff>
              </to>
            </anchor>
          </controlPr>
        </control>
      </mc:Choice>
    </mc:AlternateContent>
    <mc:AlternateContent xmlns:mc="http://schemas.openxmlformats.org/markup-compatibility/2006">
      <mc:Choice Requires="x14">
        <control shapeId="120850" r:id="rId16" name="Button 18">
          <controlPr defaultSize="0" print="0" autoFill="0" autoPict="0" macro="[0]!N_C1">
            <anchor moveWithCells="1" sizeWithCells="1">
              <from>
                <xdr:col>5</xdr:col>
                <xdr:colOff>28575</xdr:colOff>
                <xdr:row>10</xdr:row>
                <xdr:rowOff>28575</xdr:rowOff>
              </from>
              <to>
                <xdr:col>5</xdr:col>
                <xdr:colOff>1009650</xdr:colOff>
                <xdr:row>10</xdr:row>
                <xdr:rowOff>228600</xdr:rowOff>
              </to>
            </anchor>
          </controlPr>
        </control>
      </mc:Choice>
    </mc:AlternateContent>
    <mc:AlternateContent xmlns:mc="http://schemas.openxmlformats.org/markup-compatibility/2006">
      <mc:Choice Requires="x14">
        <control shapeId="120851" r:id="rId17" name="Button 19">
          <controlPr defaultSize="0" print="0" autoFill="0" autoPict="0" macro="[0]!N_C2">
            <anchor moveWithCells="1" sizeWithCells="1">
              <from>
                <xdr:col>5</xdr:col>
                <xdr:colOff>28575</xdr:colOff>
                <xdr:row>11</xdr:row>
                <xdr:rowOff>28575</xdr:rowOff>
              </from>
              <to>
                <xdr:col>5</xdr:col>
                <xdr:colOff>1009650</xdr:colOff>
                <xdr:row>11</xdr:row>
                <xdr:rowOff>228600</xdr:rowOff>
              </to>
            </anchor>
          </controlPr>
        </control>
      </mc:Choice>
    </mc:AlternateContent>
    <mc:AlternateContent xmlns:mc="http://schemas.openxmlformats.org/markup-compatibility/2006">
      <mc:Choice Requires="x14">
        <control shapeId="120852" r:id="rId18" name="Button 20">
          <controlPr defaultSize="0" print="0" autoFill="0" autoPict="0" macro="[0]!N_C3">
            <anchor moveWithCells="1" sizeWithCells="1">
              <from>
                <xdr:col>5</xdr:col>
                <xdr:colOff>28575</xdr:colOff>
                <xdr:row>12</xdr:row>
                <xdr:rowOff>28575</xdr:rowOff>
              </from>
              <to>
                <xdr:col>5</xdr:col>
                <xdr:colOff>1009650</xdr:colOff>
                <xdr:row>12</xdr:row>
                <xdr:rowOff>228600</xdr:rowOff>
              </to>
            </anchor>
          </controlPr>
        </control>
      </mc:Choice>
    </mc:AlternateContent>
    <mc:AlternateContent xmlns:mc="http://schemas.openxmlformats.org/markup-compatibility/2006">
      <mc:Choice Requires="x14">
        <control shapeId="120853" r:id="rId19" name="Button 21">
          <controlPr defaultSize="0" print="0" autoFill="0" autoPict="0" macro="[0]!N_C4">
            <anchor moveWithCells="1" sizeWithCells="1">
              <from>
                <xdr:col>5</xdr:col>
                <xdr:colOff>28575</xdr:colOff>
                <xdr:row>13</xdr:row>
                <xdr:rowOff>28575</xdr:rowOff>
              </from>
              <to>
                <xdr:col>5</xdr:col>
                <xdr:colOff>1009650</xdr:colOff>
                <xdr:row>13</xdr:row>
                <xdr:rowOff>228600</xdr:rowOff>
              </to>
            </anchor>
          </controlPr>
        </control>
      </mc:Choice>
    </mc:AlternateContent>
    <mc:AlternateContent xmlns:mc="http://schemas.openxmlformats.org/markup-compatibility/2006">
      <mc:Choice Requires="x14">
        <control shapeId="120854" r:id="rId20" name="Button 22">
          <controlPr defaultSize="0" print="0" autoFill="0" autoPict="0" macro="[0]!N_C5">
            <anchor moveWithCells="1" sizeWithCells="1">
              <from>
                <xdr:col>5</xdr:col>
                <xdr:colOff>28575</xdr:colOff>
                <xdr:row>15</xdr:row>
                <xdr:rowOff>19050</xdr:rowOff>
              </from>
              <to>
                <xdr:col>5</xdr:col>
                <xdr:colOff>1009650</xdr:colOff>
                <xdr:row>15</xdr:row>
                <xdr:rowOff>219075</xdr:rowOff>
              </to>
            </anchor>
          </controlPr>
        </control>
      </mc:Choice>
    </mc:AlternateContent>
    <mc:AlternateContent xmlns:mc="http://schemas.openxmlformats.org/markup-compatibility/2006">
      <mc:Choice Requires="x14">
        <control shapeId="120855" r:id="rId21" name="Button 23">
          <controlPr defaultSize="0" print="0" autoFill="0" autoPict="0" macro="[0]!N_C6">
            <anchor moveWithCells="1" sizeWithCells="1">
              <from>
                <xdr:col>5</xdr:col>
                <xdr:colOff>28575</xdr:colOff>
                <xdr:row>16</xdr:row>
                <xdr:rowOff>28575</xdr:rowOff>
              </from>
              <to>
                <xdr:col>5</xdr:col>
                <xdr:colOff>1009650</xdr:colOff>
                <xdr:row>16</xdr:row>
                <xdr:rowOff>228600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WWJ413"/>
  <sheetViews>
    <sheetView showGridLines="0" showRowColHeaders="0" zoomScaleNormal="100" workbookViewId="0">
      <pane xSplit="4" ySplit="9" topLeftCell="E10" activePane="bottomRight" state="frozen"/>
      <selection pane="topRight" activeCell="E1" sqref="E1"/>
      <selection pane="bottomLeft" activeCell="A10" sqref="A10"/>
      <selection pane="bottomRight" activeCell="P29" sqref="P29"/>
    </sheetView>
  </sheetViews>
  <sheetFormatPr defaultColWidth="0" defaultRowHeight="0" customHeight="1" zeroHeight="1"/>
  <cols>
    <col min="1" max="1" width="1.140625" style="13" customWidth="1"/>
    <col min="2" max="2" width="7.140625" style="7" customWidth="1"/>
    <col min="3" max="3" width="35" style="7" customWidth="1"/>
    <col min="4" max="4" width="33.140625" style="7" customWidth="1"/>
    <col min="5" max="22" width="6.7109375" style="7" customWidth="1"/>
    <col min="23" max="23" width="1.140625" style="7" customWidth="1"/>
    <col min="24" max="24" width="9.140625" style="7" customWidth="1"/>
    <col min="25" max="261" width="9.140625" style="7" hidden="1"/>
    <col min="262" max="262" width="4.7109375" style="7" hidden="1"/>
    <col min="263" max="263" width="18.7109375" style="7" hidden="1"/>
    <col min="264" max="264" width="33.140625" style="7" hidden="1"/>
    <col min="265" max="265" width="5" style="7" hidden="1"/>
    <col min="266" max="278" width="7.28515625" style="7" hidden="1"/>
    <col min="279" max="279" width="7.5703125" style="7" hidden="1"/>
    <col min="280" max="517" width="9.140625" style="7" hidden="1"/>
    <col min="518" max="518" width="4.7109375" style="7" hidden="1"/>
    <col min="519" max="519" width="18.7109375" style="7" hidden="1"/>
    <col min="520" max="520" width="33.140625" style="7" hidden="1"/>
    <col min="521" max="521" width="5" style="7" hidden="1"/>
    <col min="522" max="534" width="7.28515625" style="7" hidden="1"/>
    <col min="535" max="535" width="7.5703125" style="7" hidden="1"/>
    <col min="536" max="773" width="9.140625" style="7" hidden="1"/>
    <col min="774" max="774" width="4.7109375" style="7" hidden="1"/>
    <col min="775" max="775" width="18.7109375" style="7" hidden="1"/>
    <col min="776" max="776" width="33.140625" style="7" hidden="1"/>
    <col min="777" max="777" width="5" style="7" hidden="1"/>
    <col min="778" max="790" width="7.28515625" style="7" hidden="1"/>
    <col min="791" max="791" width="7.5703125" style="7" hidden="1"/>
    <col min="792" max="1029" width="9.140625" style="7" hidden="1"/>
    <col min="1030" max="1030" width="4.7109375" style="7" hidden="1"/>
    <col min="1031" max="1031" width="18.7109375" style="7" hidden="1"/>
    <col min="1032" max="1032" width="33.140625" style="7" hidden="1"/>
    <col min="1033" max="1033" width="5" style="7" hidden="1"/>
    <col min="1034" max="1046" width="7.28515625" style="7" hidden="1"/>
    <col min="1047" max="1047" width="7.5703125" style="7" hidden="1"/>
    <col min="1048" max="1285" width="9.140625" style="7" hidden="1"/>
    <col min="1286" max="1286" width="4.7109375" style="7" hidden="1"/>
    <col min="1287" max="1287" width="18.7109375" style="7" hidden="1"/>
    <col min="1288" max="1288" width="33.140625" style="7" hidden="1"/>
    <col min="1289" max="1289" width="5" style="7" hidden="1"/>
    <col min="1290" max="1302" width="7.28515625" style="7" hidden="1"/>
    <col min="1303" max="1303" width="7.5703125" style="7" hidden="1"/>
    <col min="1304" max="1541" width="9.140625" style="7" hidden="1"/>
    <col min="1542" max="1542" width="4.7109375" style="7" hidden="1"/>
    <col min="1543" max="1543" width="18.7109375" style="7" hidden="1"/>
    <col min="1544" max="1544" width="33.140625" style="7" hidden="1"/>
    <col min="1545" max="1545" width="5" style="7" hidden="1"/>
    <col min="1546" max="1558" width="7.28515625" style="7" hidden="1"/>
    <col min="1559" max="1559" width="7.5703125" style="7" hidden="1"/>
    <col min="1560" max="1797" width="9.140625" style="7" hidden="1"/>
    <col min="1798" max="1798" width="4.7109375" style="7" hidden="1"/>
    <col min="1799" max="1799" width="18.7109375" style="7" hidden="1"/>
    <col min="1800" max="1800" width="33.140625" style="7" hidden="1"/>
    <col min="1801" max="1801" width="5" style="7" hidden="1"/>
    <col min="1802" max="1814" width="7.28515625" style="7" hidden="1"/>
    <col min="1815" max="1815" width="7.5703125" style="7" hidden="1"/>
    <col min="1816" max="2053" width="9.140625" style="7" hidden="1"/>
    <col min="2054" max="2054" width="4.7109375" style="7" hidden="1"/>
    <col min="2055" max="2055" width="18.7109375" style="7" hidden="1"/>
    <col min="2056" max="2056" width="33.140625" style="7" hidden="1"/>
    <col min="2057" max="2057" width="5" style="7" hidden="1"/>
    <col min="2058" max="2070" width="7.28515625" style="7" hidden="1"/>
    <col min="2071" max="2071" width="7.5703125" style="7" hidden="1"/>
    <col min="2072" max="2309" width="9.140625" style="7" hidden="1"/>
    <col min="2310" max="2310" width="4.7109375" style="7" hidden="1"/>
    <col min="2311" max="2311" width="18.7109375" style="7" hidden="1"/>
    <col min="2312" max="2312" width="33.140625" style="7" hidden="1"/>
    <col min="2313" max="2313" width="5" style="7" hidden="1"/>
    <col min="2314" max="2326" width="7.28515625" style="7" hidden="1"/>
    <col min="2327" max="2327" width="7.5703125" style="7" hidden="1"/>
    <col min="2328" max="2565" width="9.140625" style="7" hidden="1"/>
    <col min="2566" max="2566" width="4.7109375" style="7" hidden="1"/>
    <col min="2567" max="2567" width="18.7109375" style="7" hidden="1"/>
    <col min="2568" max="2568" width="33.140625" style="7" hidden="1"/>
    <col min="2569" max="2569" width="5" style="7" hidden="1"/>
    <col min="2570" max="2582" width="7.28515625" style="7" hidden="1"/>
    <col min="2583" max="2583" width="7.5703125" style="7" hidden="1"/>
    <col min="2584" max="2821" width="9.140625" style="7" hidden="1"/>
    <col min="2822" max="2822" width="4.7109375" style="7" hidden="1"/>
    <col min="2823" max="2823" width="18.7109375" style="7" hidden="1"/>
    <col min="2824" max="2824" width="33.140625" style="7" hidden="1"/>
    <col min="2825" max="2825" width="5" style="7" hidden="1"/>
    <col min="2826" max="2838" width="7.28515625" style="7" hidden="1"/>
    <col min="2839" max="2839" width="7.5703125" style="7" hidden="1"/>
    <col min="2840" max="3077" width="9.140625" style="7" hidden="1"/>
    <col min="3078" max="3078" width="4.7109375" style="7" hidden="1"/>
    <col min="3079" max="3079" width="18.7109375" style="7" hidden="1"/>
    <col min="3080" max="3080" width="33.140625" style="7" hidden="1"/>
    <col min="3081" max="3081" width="5" style="7" hidden="1"/>
    <col min="3082" max="3094" width="7.28515625" style="7" hidden="1"/>
    <col min="3095" max="3095" width="7.5703125" style="7" hidden="1"/>
    <col min="3096" max="3333" width="9.140625" style="7" hidden="1"/>
    <col min="3334" max="3334" width="4.7109375" style="7" hidden="1"/>
    <col min="3335" max="3335" width="18.7109375" style="7" hidden="1"/>
    <col min="3336" max="3336" width="33.140625" style="7" hidden="1"/>
    <col min="3337" max="3337" width="5" style="7" hidden="1"/>
    <col min="3338" max="3350" width="7.28515625" style="7" hidden="1"/>
    <col min="3351" max="3351" width="7.5703125" style="7" hidden="1"/>
    <col min="3352" max="3589" width="9.140625" style="7" hidden="1"/>
    <col min="3590" max="3590" width="4.7109375" style="7" hidden="1"/>
    <col min="3591" max="3591" width="18.7109375" style="7" hidden="1"/>
    <col min="3592" max="3592" width="33.140625" style="7" hidden="1"/>
    <col min="3593" max="3593" width="5" style="7" hidden="1"/>
    <col min="3594" max="3606" width="7.28515625" style="7" hidden="1"/>
    <col min="3607" max="3607" width="7.5703125" style="7" hidden="1"/>
    <col min="3608" max="3845" width="9.140625" style="7" hidden="1"/>
    <col min="3846" max="3846" width="4.7109375" style="7" hidden="1"/>
    <col min="3847" max="3847" width="18.7109375" style="7" hidden="1"/>
    <col min="3848" max="3848" width="33.140625" style="7" hidden="1"/>
    <col min="3849" max="3849" width="5" style="7" hidden="1"/>
    <col min="3850" max="3862" width="7.28515625" style="7" hidden="1"/>
    <col min="3863" max="3863" width="7.5703125" style="7" hidden="1"/>
    <col min="3864" max="4101" width="9.140625" style="7" hidden="1"/>
    <col min="4102" max="4102" width="4.7109375" style="7" hidden="1"/>
    <col min="4103" max="4103" width="18.7109375" style="7" hidden="1"/>
    <col min="4104" max="4104" width="33.140625" style="7" hidden="1"/>
    <col min="4105" max="4105" width="5" style="7" hidden="1"/>
    <col min="4106" max="4118" width="7.28515625" style="7" hidden="1"/>
    <col min="4119" max="4119" width="7.5703125" style="7" hidden="1"/>
    <col min="4120" max="4357" width="9.140625" style="7" hidden="1"/>
    <col min="4358" max="4358" width="4.7109375" style="7" hidden="1"/>
    <col min="4359" max="4359" width="18.7109375" style="7" hidden="1"/>
    <col min="4360" max="4360" width="33.140625" style="7" hidden="1"/>
    <col min="4361" max="4361" width="5" style="7" hidden="1"/>
    <col min="4362" max="4374" width="7.28515625" style="7" hidden="1"/>
    <col min="4375" max="4375" width="7.5703125" style="7" hidden="1"/>
    <col min="4376" max="4613" width="9.140625" style="7" hidden="1"/>
    <col min="4614" max="4614" width="4.7109375" style="7" hidden="1"/>
    <col min="4615" max="4615" width="18.7109375" style="7" hidden="1"/>
    <col min="4616" max="4616" width="33.140625" style="7" hidden="1"/>
    <col min="4617" max="4617" width="5" style="7" hidden="1"/>
    <col min="4618" max="4630" width="7.28515625" style="7" hidden="1"/>
    <col min="4631" max="4631" width="7.5703125" style="7" hidden="1"/>
    <col min="4632" max="4869" width="9.140625" style="7" hidden="1"/>
    <col min="4870" max="4870" width="4.7109375" style="7" hidden="1"/>
    <col min="4871" max="4871" width="18.7109375" style="7" hidden="1"/>
    <col min="4872" max="4872" width="33.140625" style="7" hidden="1"/>
    <col min="4873" max="4873" width="5" style="7" hidden="1"/>
    <col min="4874" max="4886" width="7.28515625" style="7" hidden="1"/>
    <col min="4887" max="4887" width="7.5703125" style="7" hidden="1"/>
    <col min="4888" max="5125" width="9.140625" style="7" hidden="1"/>
    <col min="5126" max="5126" width="4.7109375" style="7" hidden="1"/>
    <col min="5127" max="5127" width="18.7109375" style="7" hidden="1"/>
    <col min="5128" max="5128" width="33.140625" style="7" hidden="1"/>
    <col min="5129" max="5129" width="5" style="7" hidden="1"/>
    <col min="5130" max="5142" width="7.28515625" style="7" hidden="1"/>
    <col min="5143" max="5143" width="7.5703125" style="7" hidden="1"/>
    <col min="5144" max="5381" width="9.140625" style="7" hidden="1"/>
    <col min="5382" max="5382" width="4.7109375" style="7" hidden="1"/>
    <col min="5383" max="5383" width="18.7109375" style="7" hidden="1"/>
    <col min="5384" max="5384" width="33.140625" style="7" hidden="1"/>
    <col min="5385" max="5385" width="5" style="7" hidden="1"/>
    <col min="5386" max="5398" width="7.28515625" style="7" hidden="1"/>
    <col min="5399" max="5399" width="7.5703125" style="7" hidden="1"/>
    <col min="5400" max="5637" width="9.140625" style="7" hidden="1"/>
    <col min="5638" max="5638" width="4.7109375" style="7" hidden="1"/>
    <col min="5639" max="5639" width="18.7109375" style="7" hidden="1"/>
    <col min="5640" max="5640" width="33.140625" style="7" hidden="1"/>
    <col min="5641" max="5641" width="5" style="7" hidden="1"/>
    <col min="5642" max="5654" width="7.28515625" style="7" hidden="1"/>
    <col min="5655" max="5655" width="7.5703125" style="7" hidden="1"/>
    <col min="5656" max="5893" width="9.140625" style="7" hidden="1"/>
    <col min="5894" max="5894" width="4.7109375" style="7" hidden="1"/>
    <col min="5895" max="5895" width="18.7109375" style="7" hidden="1"/>
    <col min="5896" max="5896" width="33.140625" style="7" hidden="1"/>
    <col min="5897" max="5897" width="5" style="7" hidden="1"/>
    <col min="5898" max="5910" width="7.28515625" style="7" hidden="1"/>
    <col min="5911" max="5911" width="7.5703125" style="7" hidden="1"/>
    <col min="5912" max="6149" width="9.140625" style="7" hidden="1"/>
    <col min="6150" max="6150" width="4.7109375" style="7" hidden="1"/>
    <col min="6151" max="6151" width="18.7109375" style="7" hidden="1"/>
    <col min="6152" max="6152" width="33.140625" style="7" hidden="1"/>
    <col min="6153" max="6153" width="5" style="7" hidden="1"/>
    <col min="6154" max="6166" width="7.28515625" style="7" hidden="1"/>
    <col min="6167" max="6167" width="7.5703125" style="7" hidden="1"/>
    <col min="6168" max="6405" width="9.140625" style="7" hidden="1"/>
    <col min="6406" max="6406" width="4.7109375" style="7" hidden="1"/>
    <col min="6407" max="6407" width="18.7109375" style="7" hidden="1"/>
    <col min="6408" max="6408" width="33.140625" style="7" hidden="1"/>
    <col min="6409" max="6409" width="5" style="7" hidden="1"/>
    <col min="6410" max="6422" width="7.28515625" style="7" hidden="1"/>
    <col min="6423" max="6423" width="7.5703125" style="7" hidden="1"/>
    <col min="6424" max="6661" width="9.140625" style="7" hidden="1"/>
    <col min="6662" max="6662" width="4.7109375" style="7" hidden="1"/>
    <col min="6663" max="6663" width="18.7109375" style="7" hidden="1"/>
    <col min="6664" max="6664" width="33.140625" style="7" hidden="1"/>
    <col min="6665" max="6665" width="5" style="7" hidden="1"/>
    <col min="6666" max="6678" width="7.28515625" style="7" hidden="1"/>
    <col min="6679" max="6679" width="7.5703125" style="7" hidden="1"/>
    <col min="6680" max="6917" width="9.140625" style="7" hidden="1"/>
    <col min="6918" max="6918" width="4.7109375" style="7" hidden="1"/>
    <col min="6919" max="6919" width="18.7109375" style="7" hidden="1"/>
    <col min="6920" max="6920" width="33.140625" style="7" hidden="1"/>
    <col min="6921" max="6921" width="5" style="7" hidden="1"/>
    <col min="6922" max="6934" width="7.28515625" style="7" hidden="1"/>
    <col min="6935" max="6935" width="7.5703125" style="7" hidden="1"/>
    <col min="6936" max="7173" width="9.140625" style="7" hidden="1"/>
    <col min="7174" max="7174" width="4.7109375" style="7" hidden="1"/>
    <col min="7175" max="7175" width="18.7109375" style="7" hidden="1"/>
    <col min="7176" max="7176" width="33.140625" style="7" hidden="1"/>
    <col min="7177" max="7177" width="5" style="7" hidden="1"/>
    <col min="7178" max="7190" width="7.28515625" style="7" hidden="1"/>
    <col min="7191" max="7191" width="7.5703125" style="7" hidden="1"/>
    <col min="7192" max="7429" width="9.140625" style="7" hidden="1"/>
    <col min="7430" max="7430" width="4.7109375" style="7" hidden="1"/>
    <col min="7431" max="7431" width="18.7109375" style="7" hidden="1"/>
    <col min="7432" max="7432" width="33.140625" style="7" hidden="1"/>
    <col min="7433" max="7433" width="5" style="7" hidden="1"/>
    <col min="7434" max="7446" width="7.28515625" style="7" hidden="1"/>
    <col min="7447" max="7447" width="7.5703125" style="7" hidden="1"/>
    <col min="7448" max="7685" width="9.140625" style="7" hidden="1"/>
    <col min="7686" max="7686" width="4.7109375" style="7" hidden="1"/>
    <col min="7687" max="7687" width="18.7109375" style="7" hidden="1"/>
    <col min="7688" max="7688" width="33.140625" style="7" hidden="1"/>
    <col min="7689" max="7689" width="5" style="7" hidden="1"/>
    <col min="7690" max="7702" width="7.28515625" style="7" hidden="1"/>
    <col min="7703" max="7703" width="7.5703125" style="7" hidden="1"/>
    <col min="7704" max="7941" width="9.140625" style="7" hidden="1"/>
    <col min="7942" max="7942" width="4.7109375" style="7" hidden="1"/>
    <col min="7943" max="7943" width="18.7109375" style="7" hidden="1"/>
    <col min="7944" max="7944" width="33.140625" style="7" hidden="1"/>
    <col min="7945" max="7945" width="5" style="7" hidden="1"/>
    <col min="7946" max="7958" width="7.28515625" style="7" hidden="1"/>
    <col min="7959" max="7959" width="7.5703125" style="7" hidden="1"/>
    <col min="7960" max="8197" width="9.140625" style="7" hidden="1"/>
    <col min="8198" max="8198" width="4.7109375" style="7" hidden="1"/>
    <col min="8199" max="8199" width="18.7109375" style="7" hidden="1"/>
    <col min="8200" max="8200" width="33.140625" style="7" hidden="1"/>
    <col min="8201" max="8201" width="5" style="7" hidden="1"/>
    <col min="8202" max="8214" width="7.28515625" style="7" hidden="1"/>
    <col min="8215" max="8215" width="7.5703125" style="7" hidden="1"/>
    <col min="8216" max="8453" width="9.140625" style="7" hidden="1"/>
    <col min="8454" max="8454" width="4.7109375" style="7" hidden="1"/>
    <col min="8455" max="8455" width="18.7109375" style="7" hidden="1"/>
    <col min="8456" max="8456" width="33.140625" style="7" hidden="1"/>
    <col min="8457" max="8457" width="5" style="7" hidden="1"/>
    <col min="8458" max="8470" width="7.28515625" style="7" hidden="1"/>
    <col min="8471" max="8471" width="7.5703125" style="7" hidden="1"/>
    <col min="8472" max="8709" width="9.140625" style="7" hidden="1"/>
    <col min="8710" max="8710" width="4.7109375" style="7" hidden="1"/>
    <col min="8711" max="8711" width="18.7109375" style="7" hidden="1"/>
    <col min="8712" max="8712" width="33.140625" style="7" hidden="1"/>
    <col min="8713" max="8713" width="5" style="7" hidden="1"/>
    <col min="8714" max="8726" width="7.28515625" style="7" hidden="1"/>
    <col min="8727" max="8727" width="7.5703125" style="7" hidden="1"/>
    <col min="8728" max="8965" width="9.140625" style="7" hidden="1"/>
    <col min="8966" max="8966" width="4.7109375" style="7" hidden="1"/>
    <col min="8967" max="8967" width="18.7109375" style="7" hidden="1"/>
    <col min="8968" max="8968" width="33.140625" style="7" hidden="1"/>
    <col min="8969" max="8969" width="5" style="7" hidden="1"/>
    <col min="8970" max="8982" width="7.28515625" style="7" hidden="1"/>
    <col min="8983" max="8983" width="7.5703125" style="7" hidden="1"/>
    <col min="8984" max="9221" width="9.140625" style="7" hidden="1"/>
    <col min="9222" max="9222" width="4.7109375" style="7" hidden="1"/>
    <col min="9223" max="9223" width="18.7109375" style="7" hidden="1"/>
    <col min="9224" max="9224" width="33.140625" style="7" hidden="1"/>
    <col min="9225" max="9225" width="5" style="7" hidden="1"/>
    <col min="9226" max="9238" width="7.28515625" style="7" hidden="1"/>
    <col min="9239" max="9239" width="7.5703125" style="7" hidden="1"/>
    <col min="9240" max="9477" width="9.140625" style="7" hidden="1"/>
    <col min="9478" max="9478" width="4.7109375" style="7" hidden="1"/>
    <col min="9479" max="9479" width="18.7109375" style="7" hidden="1"/>
    <col min="9480" max="9480" width="33.140625" style="7" hidden="1"/>
    <col min="9481" max="9481" width="5" style="7" hidden="1"/>
    <col min="9482" max="9494" width="7.28515625" style="7" hidden="1"/>
    <col min="9495" max="9495" width="7.5703125" style="7" hidden="1"/>
    <col min="9496" max="9733" width="9.140625" style="7" hidden="1"/>
    <col min="9734" max="9734" width="4.7109375" style="7" hidden="1"/>
    <col min="9735" max="9735" width="18.7109375" style="7" hidden="1"/>
    <col min="9736" max="9736" width="33.140625" style="7" hidden="1"/>
    <col min="9737" max="9737" width="5" style="7" hidden="1"/>
    <col min="9738" max="9750" width="7.28515625" style="7" hidden="1"/>
    <col min="9751" max="9751" width="7.5703125" style="7" hidden="1"/>
    <col min="9752" max="9989" width="9.140625" style="7" hidden="1"/>
    <col min="9990" max="9990" width="4.7109375" style="7" hidden="1"/>
    <col min="9991" max="9991" width="18.7109375" style="7" hidden="1"/>
    <col min="9992" max="9992" width="33.140625" style="7" hidden="1"/>
    <col min="9993" max="9993" width="5" style="7" hidden="1"/>
    <col min="9994" max="10006" width="7.28515625" style="7" hidden="1"/>
    <col min="10007" max="10007" width="7.5703125" style="7" hidden="1"/>
    <col min="10008" max="10245" width="9.140625" style="7" hidden="1"/>
    <col min="10246" max="10246" width="4.7109375" style="7" hidden="1"/>
    <col min="10247" max="10247" width="18.7109375" style="7" hidden="1"/>
    <col min="10248" max="10248" width="33.140625" style="7" hidden="1"/>
    <col min="10249" max="10249" width="5" style="7" hidden="1"/>
    <col min="10250" max="10262" width="7.28515625" style="7" hidden="1"/>
    <col min="10263" max="10263" width="7.5703125" style="7" hidden="1"/>
    <col min="10264" max="10501" width="9.140625" style="7" hidden="1"/>
    <col min="10502" max="10502" width="4.7109375" style="7" hidden="1"/>
    <col min="10503" max="10503" width="18.7109375" style="7" hidden="1"/>
    <col min="10504" max="10504" width="33.140625" style="7" hidden="1"/>
    <col min="10505" max="10505" width="5" style="7" hidden="1"/>
    <col min="10506" max="10518" width="7.28515625" style="7" hidden="1"/>
    <col min="10519" max="10519" width="7.5703125" style="7" hidden="1"/>
    <col min="10520" max="10757" width="9.140625" style="7" hidden="1"/>
    <col min="10758" max="10758" width="4.7109375" style="7" hidden="1"/>
    <col min="10759" max="10759" width="18.7109375" style="7" hidden="1"/>
    <col min="10760" max="10760" width="33.140625" style="7" hidden="1"/>
    <col min="10761" max="10761" width="5" style="7" hidden="1"/>
    <col min="10762" max="10774" width="7.28515625" style="7" hidden="1"/>
    <col min="10775" max="10775" width="7.5703125" style="7" hidden="1"/>
    <col min="10776" max="11013" width="9.140625" style="7" hidden="1"/>
    <col min="11014" max="11014" width="4.7109375" style="7" hidden="1"/>
    <col min="11015" max="11015" width="18.7109375" style="7" hidden="1"/>
    <col min="11016" max="11016" width="33.140625" style="7" hidden="1"/>
    <col min="11017" max="11017" width="5" style="7" hidden="1"/>
    <col min="11018" max="11030" width="7.28515625" style="7" hidden="1"/>
    <col min="11031" max="11031" width="7.5703125" style="7" hidden="1"/>
    <col min="11032" max="11269" width="9.140625" style="7" hidden="1"/>
    <col min="11270" max="11270" width="4.7109375" style="7" hidden="1"/>
    <col min="11271" max="11271" width="18.7109375" style="7" hidden="1"/>
    <col min="11272" max="11272" width="33.140625" style="7" hidden="1"/>
    <col min="11273" max="11273" width="5" style="7" hidden="1"/>
    <col min="11274" max="11286" width="7.28515625" style="7" hidden="1"/>
    <col min="11287" max="11287" width="7.5703125" style="7" hidden="1"/>
    <col min="11288" max="11525" width="9.140625" style="7" hidden="1"/>
    <col min="11526" max="11526" width="4.7109375" style="7" hidden="1"/>
    <col min="11527" max="11527" width="18.7109375" style="7" hidden="1"/>
    <col min="11528" max="11528" width="33.140625" style="7" hidden="1"/>
    <col min="11529" max="11529" width="5" style="7" hidden="1"/>
    <col min="11530" max="11542" width="7.28515625" style="7" hidden="1"/>
    <col min="11543" max="11543" width="7.5703125" style="7" hidden="1"/>
    <col min="11544" max="11781" width="9.140625" style="7" hidden="1"/>
    <col min="11782" max="11782" width="4.7109375" style="7" hidden="1"/>
    <col min="11783" max="11783" width="18.7109375" style="7" hidden="1"/>
    <col min="11784" max="11784" width="33.140625" style="7" hidden="1"/>
    <col min="11785" max="11785" width="5" style="7" hidden="1"/>
    <col min="11786" max="11798" width="7.28515625" style="7" hidden="1"/>
    <col min="11799" max="11799" width="7.5703125" style="7" hidden="1"/>
    <col min="11800" max="12037" width="9.140625" style="7" hidden="1"/>
    <col min="12038" max="12038" width="4.7109375" style="7" hidden="1"/>
    <col min="12039" max="12039" width="18.7109375" style="7" hidden="1"/>
    <col min="12040" max="12040" width="33.140625" style="7" hidden="1"/>
    <col min="12041" max="12041" width="5" style="7" hidden="1"/>
    <col min="12042" max="12054" width="7.28515625" style="7" hidden="1"/>
    <col min="12055" max="12055" width="7.5703125" style="7" hidden="1"/>
    <col min="12056" max="12293" width="9.140625" style="7" hidden="1"/>
    <col min="12294" max="12294" width="4.7109375" style="7" hidden="1"/>
    <col min="12295" max="12295" width="18.7109375" style="7" hidden="1"/>
    <col min="12296" max="12296" width="33.140625" style="7" hidden="1"/>
    <col min="12297" max="12297" width="5" style="7" hidden="1"/>
    <col min="12298" max="12310" width="7.28515625" style="7" hidden="1"/>
    <col min="12311" max="12311" width="7.5703125" style="7" hidden="1"/>
    <col min="12312" max="12549" width="9.140625" style="7" hidden="1"/>
    <col min="12550" max="12550" width="4.7109375" style="7" hidden="1"/>
    <col min="12551" max="12551" width="18.7109375" style="7" hidden="1"/>
    <col min="12552" max="12552" width="33.140625" style="7" hidden="1"/>
    <col min="12553" max="12553" width="5" style="7" hidden="1"/>
    <col min="12554" max="12566" width="7.28515625" style="7" hidden="1"/>
    <col min="12567" max="12567" width="7.5703125" style="7" hidden="1"/>
    <col min="12568" max="12805" width="9.140625" style="7" hidden="1"/>
    <col min="12806" max="12806" width="4.7109375" style="7" hidden="1"/>
    <col min="12807" max="12807" width="18.7109375" style="7" hidden="1"/>
    <col min="12808" max="12808" width="33.140625" style="7" hidden="1"/>
    <col min="12809" max="12809" width="5" style="7" hidden="1"/>
    <col min="12810" max="12822" width="7.28515625" style="7" hidden="1"/>
    <col min="12823" max="12823" width="7.5703125" style="7" hidden="1"/>
    <col min="12824" max="13061" width="9.140625" style="7" hidden="1"/>
    <col min="13062" max="13062" width="4.7109375" style="7" hidden="1"/>
    <col min="13063" max="13063" width="18.7109375" style="7" hidden="1"/>
    <col min="13064" max="13064" width="33.140625" style="7" hidden="1"/>
    <col min="13065" max="13065" width="5" style="7" hidden="1"/>
    <col min="13066" max="13078" width="7.28515625" style="7" hidden="1"/>
    <col min="13079" max="13079" width="7.5703125" style="7" hidden="1"/>
    <col min="13080" max="13317" width="9.140625" style="7" hidden="1"/>
    <col min="13318" max="13318" width="4.7109375" style="7" hidden="1"/>
    <col min="13319" max="13319" width="18.7109375" style="7" hidden="1"/>
    <col min="13320" max="13320" width="33.140625" style="7" hidden="1"/>
    <col min="13321" max="13321" width="5" style="7" hidden="1"/>
    <col min="13322" max="13334" width="7.28515625" style="7" hidden="1"/>
    <col min="13335" max="13335" width="7.5703125" style="7" hidden="1"/>
    <col min="13336" max="13573" width="9.140625" style="7" hidden="1"/>
    <col min="13574" max="13574" width="4.7109375" style="7" hidden="1"/>
    <col min="13575" max="13575" width="18.7109375" style="7" hidden="1"/>
    <col min="13576" max="13576" width="33.140625" style="7" hidden="1"/>
    <col min="13577" max="13577" width="5" style="7" hidden="1"/>
    <col min="13578" max="13590" width="7.28515625" style="7" hidden="1"/>
    <col min="13591" max="13591" width="7.5703125" style="7" hidden="1"/>
    <col min="13592" max="13829" width="9.140625" style="7" hidden="1"/>
    <col min="13830" max="13830" width="4.7109375" style="7" hidden="1"/>
    <col min="13831" max="13831" width="18.7109375" style="7" hidden="1"/>
    <col min="13832" max="13832" width="33.140625" style="7" hidden="1"/>
    <col min="13833" max="13833" width="5" style="7" hidden="1"/>
    <col min="13834" max="13846" width="7.28515625" style="7" hidden="1"/>
    <col min="13847" max="13847" width="7.5703125" style="7" hidden="1"/>
    <col min="13848" max="14085" width="9.140625" style="7" hidden="1"/>
    <col min="14086" max="14086" width="4.7109375" style="7" hidden="1"/>
    <col min="14087" max="14087" width="18.7109375" style="7" hidden="1"/>
    <col min="14088" max="14088" width="33.140625" style="7" hidden="1"/>
    <col min="14089" max="14089" width="5" style="7" hidden="1"/>
    <col min="14090" max="14102" width="7.28515625" style="7" hidden="1"/>
    <col min="14103" max="14103" width="7.5703125" style="7" hidden="1"/>
    <col min="14104" max="14341" width="9.140625" style="7" hidden="1"/>
    <col min="14342" max="14342" width="4.7109375" style="7" hidden="1"/>
    <col min="14343" max="14343" width="18.7109375" style="7" hidden="1"/>
    <col min="14344" max="14344" width="33.140625" style="7" hidden="1"/>
    <col min="14345" max="14345" width="5" style="7" hidden="1"/>
    <col min="14346" max="14358" width="7.28515625" style="7" hidden="1"/>
    <col min="14359" max="14359" width="7.5703125" style="7" hidden="1"/>
    <col min="14360" max="14597" width="9.140625" style="7" hidden="1"/>
    <col min="14598" max="14598" width="4.7109375" style="7" hidden="1"/>
    <col min="14599" max="14599" width="18.7109375" style="7" hidden="1"/>
    <col min="14600" max="14600" width="33.140625" style="7" hidden="1"/>
    <col min="14601" max="14601" width="5" style="7" hidden="1"/>
    <col min="14602" max="14614" width="7.28515625" style="7" hidden="1"/>
    <col min="14615" max="14615" width="7.5703125" style="7" hidden="1"/>
    <col min="14616" max="14853" width="9.140625" style="7" hidden="1"/>
    <col min="14854" max="14854" width="4.7109375" style="7" hidden="1"/>
    <col min="14855" max="14855" width="18.7109375" style="7" hidden="1"/>
    <col min="14856" max="14856" width="33.140625" style="7" hidden="1"/>
    <col min="14857" max="14857" width="5" style="7" hidden="1"/>
    <col min="14858" max="14870" width="7.28515625" style="7" hidden="1"/>
    <col min="14871" max="14871" width="7.5703125" style="7" hidden="1"/>
    <col min="14872" max="15109" width="9.140625" style="7" hidden="1"/>
    <col min="15110" max="15110" width="4.7109375" style="7" hidden="1"/>
    <col min="15111" max="15111" width="18.7109375" style="7" hidden="1"/>
    <col min="15112" max="15112" width="33.140625" style="7" hidden="1"/>
    <col min="15113" max="15113" width="5" style="7" hidden="1"/>
    <col min="15114" max="15126" width="7.28515625" style="7" hidden="1"/>
    <col min="15127" max="15127" width="7.5703125" style="7" hidden="1"/>
    <col min="15128" max="15365" width="9.140625" style="7" hidden="1"/>
    <col min="15366" max="15366" width="4.7109375" style="7" hidden="1"/>
    <col min="15367" max="15367" width="18.7109375" style="7" hidden="1"/>
    <col min="15368" max="15368" width="33.140625" style="7" hidden="1"/>
    <col min="15369" max="15369" width="5" style="7" hidden="1"/>
    <col min="15370" max="15382" width="7.28515625" style="7" hidden="1"/>
    <col min="15383" max="15383" width="7.5703125" style="7" hidden="1"/>
    <col min="15384" max="15621" width="9.140625" style="7" hidden="1"/>
    <col min="15622" max="15622" width="4.7109375" style="7" hidden="1"/>
    <col min="15623" max="15623" width="18.7109375" style="7" hidden="1"/>
    <col min="15624" max="15624" width="33.140625" style="7" hidden="1"/>
    <col min="15625" max="15625" width="5" style="7" hidden="1"/>
    <col min="15626" max="15638" width="7.28515625" style="7" hidden="1"/>
    <col min="15639" max="15639" width="7.5703125" style="7" hidden="1"/>
    <col min="15640" max="15877" width="9.140625" style="7" hidden="1"/>
    <col min="15878" max="15878" width="4.7109375" style="7" hidden="1"/>
    <col min="15879" max="15879" width="18.7109375" style="7" hidden="1"/>
    <col min="15880" max="15880" width="33.140625" style="7" hidden="1"/>
    <col min="15881" max="15881" width="5" style="7" hidden="1"/>
    <col min="15882" max="15894" width="7.28515625" style="7" hidden="1"/>
    <col min="15895" max="15895" width="7.5703125" style="7" hidden="1"/>
    <col min="15896" max="16133" width="9.140625" style="7" hidden="1"/>
    <col min="16134" max="16134" width="4.7109375" style="7" hidden="1"/>
    <col min="16135" max="16135" width="18.7109375" style="7" hidden="1"/>
    <col min="16136" max="16136" width="33.140625" style="7" hidden="1"/>
    <col min="16137" max="16137" width="5" style="7" hidden="1"/>
    <col min="16138" max="16150" width="7.28515625" style="7" hidden="1"/>
    <col min="16151" max="16156" width="7.5703125" style="7" hidden="1"/>
    <col min="16157" max="16384" width="9.140625" style="7" hidden="1"/>
  </cols>
  <sheetData>
    <row r="1" spans="1:24" ht="11.25" hidden="1" customHeight="1">
      <c r="B1" s="335">
        <v>86</v>
      </c>
      <c r="C1" s="13"/>
      <c r="D1" s="13"/>
      <c r="E1" s="13"/>
      <c r="F1" s="13"/>
      <c r="G1" s="13"/>
      <c r="H1" s="13"/>
      <c r="I1" s="13"/>
      <c r="J1" s="13"/>
      <c r="K1" s="13"/>
      <c r="L1" s="13"/>
      <c r="M1" s="13"/>
      <c r="N1" s="13"/>
      <c r="O1" s="13"/>
      <c r="P1" s="13"/>
      <c r="Q1" s="13"/>
      <c r="R1" s="13"/>
      <c r="S1" s="13"/>
      <c r="T1" s="13"/>
      <c r="U1" s="13"/>
      <c r="V1" s="13"/>
      <c r="W1" s="13"/>
      <c r="X1" s="13"/>
    </row>
    <row r="2" spans="1:24" ht="7.5" customHeight="1">
      <c r="B2" s="13"/>
      <c r="C2" s="13"/>
      <c r="D2" s="13"/>
      <c r="E2" s="13"/>
      <c r="F2" s="13"/>
      <c r="G2" s="13"/>
      <c r="H2" s="13"/>
      <c r="I2" s="13"/>
      <c r="J2" s="13"/>
      <c r="K2" s="13"/>
      <c r="L2" s="13"/>
      <c r="M2" s="13"/>
      <c r="N2" s="13"/>
      <c r="O2" s="13"/>
      <c r="P2" s="13"/>
      <c r="Q2" s="13"/>
      <c r="R2" s="13"/>
      <c r="S2" s="13"/>
      <c r="T2" s="13"/>
      <c r="U2" s="13"/>
      <c r="V2" s="13"/>
      <c r="W2" s="13"/>
      <c r="X2" s="13"/>
    </row>
    <row r="3" spans="1:24" ht="5.25" customHeight="1" thickBot="1">
      <c r="A3" s="79"/>
      <c r="B3" s="79"/>
      <c r="C3" s="79"/>
      <c r="D3" s="79"/>
      <c r="E3" s="79"/>
      <c r="F3" s="79"/>
      <c r="G3" s="79"/>
      <c r="H3" s="79"/>
      <c r="I3" s="79"/>
      <c r="J3" s="79"/>
      <c r="K3" s="79"/>
      <c r="L3" s="79"/>
      <c r="M3" s="79"/>
      <c r="N3" s="79"/>
      <c r="O3" s="79"/>
      <c r="P3" s="79"/>
      <c r="Q3" s="79"/>
      <c r="R3" s="79"/>
      <c r="S3" s="79"/>
      <c r="T3" s="79"/>
      <c r="U3" s="79"/>
      <c r="V3" s="79"/>
      <c r="W3" s="79"/>
      <c r="X3" s="85"/>
    </row>
    <row r="4" spans="1:24" ht="44.25" customHeight="1" thickTop="1" thickBot="1">
      <c r="A4" s="79"/>
      <c r="B4" s="451" t="str">
        <f>"INPUT NILAI US/USBN TAHUN AJARAN "&amp;MENU!F25</f>
        <v>INPUT NILAI US/USBN TAHUN AJARAN 2018/2019</v>
      </c>
      <c r="C4" s="452"/>
      <c r="D4" s="453"/>
      <c r="E4" s="339"/>
      <c r="F4" s="339"/>
      <c r="G4" s="339"/>
      <c r="H4" s="339"/>
      <c r="I4" s="339"/>
      <c r="J4" s="339"/>
      <c r="K4" s="339"/>
      <c r="L4" s="339"/>
      <c r="M4" s="339"/>
      <c r="N4" s="339"/>
      <c r="O4" s="339"/>
      <c r="P4" s="339"/>
      <c r="Q4" s="339"/>
      <c r="R4" s="339"/>
      <c r="S4" s="339"/>
      <c r="T4" s="339"/>
      <c r="U4" s="339"/>
      <c r="V4" s="13"/>
      <c r="W4" s="79"/>
      <c r="X4" s="13"/>
    </row>
    <row r="5" spans="1:24" ht="7.5" customHeight="1" thickTop="1">
      <c r="A5" s="79"/>
      <c r="B5" s="340"/>
      <c r="C5" s="340"/>
      <c r="D5" s="340"/>
      <c r="E5" s="340"/>
      <c r="F5" s="340"/>
      <c r="G5" s="340"/>
      <c r="H5" s="340"/>
      <c r="I5" s="340"/>
      <c r="J5" s="340"/>
      <c r="K5" s="340"/>
      <c r="L5" s="340"/>
      <c r="M5" s="340"/>
      <c r="N5" s="340"/>
      <c r="O5" s="340"/>
      <c r="P5" s="340"/>
      <c r="Q5" s="340"/>
      <c r="R5" s="340"/>
      <c r="S5" s="340"/>
      <c r="T5" s="340"/>
      <c r="U5" s="340"/>
      <c r="V5" s="13"/>
      <c r="W5" s="79"/>
      <c r="X5" s="13"/>
    </row>
    <row r="6" spans="1:24" ht="24.95" customHeight="1">
      <c r="A6" s="79"/>
      <c r="B6" s="457" t="s">
        <v>41</v>
      </c>
      <c r="C6" s="457"/>
      <c r="D6" s="457" t="s">
        <v>4</v>
      </c>
      <c r="E6" s="460" t="str">
        <f>IF(NRAPOR!D10="","",NRAPOR!D10)</f>
        <v>KELOMPOK A</v>
      </c>
      <c r="F6" s="460"/>
      <c r="G6" s="460"/>
      <c r="H6" s="460"/>
      <c r="I6" s="460"/>
      <c r="J6" s="460"/>
      <c r="K6" s="450" t="str">
        <f>IF(NRAPOR!D17="","",NRAPOR!D17)</f>
        <v>KELOMPOK B</v>
      </c>
      <c r="L6" s="450"/>
      <c r="M6" s="450"/>
      <c r="N6" s="450" t="str">
        <f>IF(NRAPOR!D21="","",NRAPOR!D21)</f>
        <v>Muatan Lokal</v>
      </c>
      <c r="O6" s="450"/>
      <c r="P6" s="450" t="str">
        <f>IF(NRAPOR!G10="","",NRAPOR!G10)</f>
        <v>KELOMPOK C (Peminatan)</v>
      </c>
      <c r="Q6" s="450"/>
      <c r="R6" s="450"/>
      <c r="S6" s="450"/>
      <c r="T6" s="450" t="str">
        <f>IF(NRAPOR!G15="","",NRAPOR!G15)</f>
        <v>Pilihan Lintas Minat/Pendalaman Minat</v>
      </c>
      <c r="U6" s="450"/>
      <c r="V6" s="454" t="s">
        <v>42</v>
      </c>
      <c r="W6" s="79"/>
      <c r="X6" s="13"/>
    </row>
    <row r="7" spans="1:24" ht="35.25" customHeight="1">
      <c r="A7" s="79"/>
      <c r="B7" s="458"/>
      <c r="C7" s="458"/>
      <c r="D7" s="459"/>
      <c r="E7" s="463" t="str">
        <f>IF(NRAPOR!D11="","",NRAPOR!D11)</f>
        <v>Pendidikan Agama Islam</v>
      </c>
      <c r="F7" s="463" t="str">
        <f>IF(NRAPOR!D12="","",NRAPOR!D12)</f>
        <v>Pendidikan Kewarganegaraan</v>
      </c>
      <c r="G7" s="463" t="str">
        <f>IF(NRAPOR!D13="","",NRAPOR!D13)</f>
        <v>Bahasa Indonesia</v>
      </c>
      <c r="H7" s="463" t="str">
        <f>IF(NRAPOR!D14="","",NRAPOR!D14)</f>
        <v>Matematika</v>
      </c>
      <c r="I7" s="463" t="str">
        <f>IF(NRAPOR!D15="","",NRAPOR!D15)</f>
        <v>Bahasa Inggris</v>
      </c>
      <c r="J7" s="463" t="str">
        <f>IF(NRAPOR!D16="","",NRAPOR!D16)</f>
        <v>Sejarah Indonesia</v>
      </c>
      <c r="K7" s="463" t="str">
        <f>IF(NRAPOR!D18="","",NRAPOR!D18)</f>
        <v>Seni Budaya</v>
      </c>
      <c r="L7" s="461" t="str">
        <f>IF(NRAPOR!D19="","",NRAPOR!D19)</f>
        <v>Pend. Jasmani Olahraga dan Kesehatan</v>
      </c>
      <c r="M7" s="461" t="str">
        <f>IF(NRAPOR!D20="","",NRAPOR!D20)</f>
        <v>Prakarya dan Kewirausahaan</v>
      </c>
      <c r="N7" s="461" t="str">
        <f>IF(NRAPOR!D22="","",NRAPOR!D22)</f>
        <v>Molok 1</v>
      </c>
      <c r="O7" s="461" t="str">
        <f>IF(NRAPOR!D23="","",NRAPOR!D23)</f>
        <v>Mulok 2</v>
      </c>
      <c r="P7" s="461" t="str">
        <f>IF(NRAPOR!G11="","",NRAPOR!G11)</f>
        <v>Matematika</v>
      </c>
      <c r="Q7" s="461" t="str">
        <f>IF(NRAPOR!G12="","",NRAPOR!G12)</f>
        <v>Biologi</v>
      </c>
      <c r="R7" s="461" t="str">
        <f>IF(NRAPOR!G13="","",NRAPOR!G13)</f>
        <v>Fisika</v>
      </c>
      <c r="S7" s="461" t="str">
        <f>IF(NRAPOR!G14="","",NRAPOR!G14)</f>
        <v>Kimia</v>
      </c>
      <c r="T7" s="461" t="str">
        <f>IF(NRAPOR!G16="","",NRAPOR!G16)</f>
        <v>Sosiologi</v>
      </c>
      <c r="U7" s="461" t="str">
        <f>IF(NRAPOR!G17="","",NRAPOR!G17)</f>
        <v>Ekonomi</v>
      </c>
      <c r="V7" s="455"/>
      <c r="W7" s="80"/>
      <c r="X7" s="13"/>
    </row>
    <row r="8" spans="1:24" ht="51.75" customHeight="1">
      <c r="A8" s="79"/>
      <c r="B8" s="297" t="s">
        <v>43</v>
      </c>
      <c r="C8" s="297" t="s">
        <v>44</v>
      </c>
      <c r="D8" s="458"/>
      <c r="E8" s="464"/>
      <c r="F8" s="464"/>
      <c r="G8" s="464"/>
      <c r="H8" s="464"/>
      <c r="I8" s="464"/>
      <c r="J8" s="464"/>
      <c r="K8" s="464"/>
      <c r="L8" s="462"/>
      <c r="M8" s="462"/>
      <c r="N8" s="462"/>
      <c r="O8" s="462"/>
      <c r="P8" s="462"/>
      <c r="Q8" s="462"/>
      <c r="R8" s="462"/>
      <c r="S8" s="462"/>
      <c r="T8" s="462"/>
      <c r="U8" s="462"/>
      <c r="V8" s="456"/>
      <c r="W8" s="80"/>
      <c r="X8" s="13"/>
    </row>
    <row r="9" spans="1:24" ht="15">
      <c r="A9" s="79"/>
      <c r="B9" s="61">
        <v>1</v>
      </c>
      <c r="C9" s="61">
        <v>2</v>
      </c>
      <c r="D9" s="61">
        <v>3</v>
      </c>
      <c r="E9" s="61">
        <v>4</v>
      </c>
      <c r="F9" s="60">
        <v>5</v>
      </c>
      <c r="G9" s="61">
        <v>6</v>
      </c>
      <c r="H9" s="60">
        <v>7</v>
      </c>
      <c r="I9" s="61">
        <v>8</v>
      </c>
      <c r="J9" s="60">
        <v>9</v>
      </c>
      <c r="K9" s="61">
        <v>10</v>
      </c>
      <c r="L9" s="60">
        <v>11</v>
      </c>
      <c r="M9" s="61">
        <v>12</v>
      </c>
      <c r="N9" s="60">
        <v>13</v>
      </c>
      <c r="O9" s="61">
        <v>14</v>
      </c>
      <c r="P9" s="60">
        <v>15</v>
      </c>
      <c r="Q9" s="61">
        <v>16</v>
      </c>
      <c r="R9" s="60">
        <v>17</v>
      </c>
      <c r="S9" s="61">
        <v>18</v>
      </c>
      <c r="T9" s="60">
        <v>19</v>
      </c>
      <c r="U9" s="61">
        <v>20</v>
      </c>
      <c r="V9" s="60">
        <v>21</v>
      </c>
      <c r="W9" s="81"/>
      <c r="X9" s="13"/>
    </row>
    <row r="10" spans="1:24" ht="15.75">
      <c r="A10" s="79"/>
      <c r="B10" s="251">
        <f>IF(BIODATA!B10="","", BIODATA!B10)</f>
        <v>1</v>
      </c>
      <c r="C10" s="252" t="str">
        <f>IF(BIODATA!E10="","", BIODATA!E10)</f>
        <v/>
      </c>
      <c r="D10" s="253" t="str">
        <f>IF(BIODATA!F10="","", BIODATA!F10)</f>
        <v/>
      </c>
      <c r="E10" s="66"/>
      <c r="F10" s="66"/>
      <c r="G10" s="66"/>
      <c r="H10" s="66"/>
      <c r="I10" s="66"/>
      <c r="J10" s="66"/>
      <c r="K10" s="66"/>
      <c r="L10" s="66"/>
      <c r="M10" s="66"/>
      <c r="N10" s="66"/>
      <c r="O10" s="66"/>
      <c r="P10" s="66"/>
      <c r="Q10" s="66"/>
      <c r="R10" s="66"/>
      <c r="S10" s="66"/>
      <c r="T10" s="66"/>
      <c r="U10" s="66"/>
      <c r="V10" s="67" t="str">
        <f t="shared" ref="V10:V209" si="0">IFERROR(AVERAGE(E10:U10),"  ")</f>
        <v xml:space="preserve">  </v>
      </c>
      <c r="W10" s="82"/>
      <c r="X10" s="13"/>
    </row>
    <row r="11" spans="1:24" ht="15.75">
      <c r="A11" s="79"/>
      <c r="B11" s="251">
        <f>IF(BIODATA!B11="","", BIODATA!B11)</f>
        <v>2</v>
      </c>
      <c r="C11" s="252" t="str">
        <f>IF(BIODATA!E11="","", BIODATA!E11)</f>
        <v/>
      </c>
      <c r="D11" s="253" t="str">
        <f>IF(BIODATA!F11="","", BIODATA!F11)</f>
        <v/>
      </c>
      <c r="E11" s="66"/>
      <c r="F11" s="66"/>
      <c r="G11" s="66"/>
      <c r="H11" s="66"/>
      <c r="I11" s="66"/>
      <c r="J11" s="66"/>
      <c r="K11" s="66"/>
      <c r="L11" s="66"/>
      <c r="M11" s="66"/>
      <c r="N11" s="66"/>
      <c r="O11" s="66"/>
      <c r="P11" s="66"/>
      <c r="Q11" s="66"/>
      <c r="R11" s="66"/>
      <c r="S11" s="66"/>
      <c r="T11" s="66"/>
      <c r="U11" s="66"/>
      <c r="V11" s="67" t="str">
        <f t="shared" si="0"/>
        <v xml:space="preserve">  </v>
      </c>
      <c r="W11" s="82"/>
      <c r="X11" s="13"/>
    </row>
    <row r="12" spans="1:24" ht="15.75">
      <c r="A12" s="79"/>
      <c r="B12" s="251">
        <f>IF(BIODATA!B12="","", BIODATA!B12)</f>
        <v>3</v>
      </c>
      <c r="C12" s="252" t="str">
        <f>IF(BIODATA!E12="","", BIODATA!E12)</f>
        <v/>
      </c>
      <c r="D12" s="253" t="str">
        <f>IF(BIODATA!F12="","", BIODATA!F12)</f>
        <v/>
      </c>
      <c r="E12" s="66"/>
      <c r="F12" s="66"/>
      <c r="G12" s="66"/>
      <c r="H12" s="66"/>
      <c r="I12" s="66"/>
      <c r="J12" s="66"/>
      <c r="K12" s="66"/>
      <c r="L12" s="66"/>
      <c r="M12" s="66"/>
      <c r="N12" s="66"/>
      <c r="O12" s="66"/>
      <c r="P12" s="66"/>
      <c r="Q12" s="66"/>
      <c r="R12" s="66"/>
      <c r="S12" s="66"/>
      <c r="T12" s="66"/>
      <c r="U12" s="66"/>
      <c r="V12" s="67" t="str">
        <f t="shared" si="0"/>
        <v xml:space="preserve">  </v>
      </c>
      <c r="W12" s="82"/>
      <c r="X12" s="13"/>
    </row>
    <row r="13" spans="1:24" ht="15.75">
      <c r="A13" s="79"/>
      <c r="B13" s="251">
        <f>IF(BIODATA!B13="","", BIODATA!B13)</f>
        <v>4</v>
      </c>
      <c r="C13" s="252" t="str">
        <f>IF(BIODATA!E13="","", BIODATA!E13)</f>
        <v/>
      </c>
      <c r="D13" s="253" t="str">
        <f>IF(BIODATA!F13="","", BIODATA!F13)</f>
        <v/>
      </c>
      <c r="E13" s="66"/>
      <c r="F13" s="66"/>
      <c r="G13" s="66"/>
      <c r="H13" s="66"/>
      <c r="I13" s="66"/>
      <c r="J13" s="66"/>
      <c r="K13" s="66"/>
      <c r="L13" s="66"/>
      <c r="M13" s="66"/>
      <c r="N13" s="66"/>
      <c r="O13" s="66"/>
      <c r="P13" s="66"/>
      <c r="Q13" s="66"/>
      <c r="R13" s="66"/>
      <c r="S13" s="66"/>
      <c r="T13" s="66"/>
      <c r="U13" s="66"/>
      <c r="V13" s="67" t="str">
        <f t="shared" si="0"/>
        <v xml:space="preserve">  </v>
      </c>
      <c r="W13" s="82"/>
      <c r="X13" s="13"/>
    </row>
    <row r="14" spans="1:24" ht="15.75">
      <c r="A14" s="79"/>
      <c r="B14" s="251">
        <f>IF(BIODATA!B14="","", BIODATA!B14)</f>
        <v>5</v>
      </c>
      <c r="C14" s="252" t="str">
        <f>IF(BIODATA!E14="","", BIODATA!E14)</f>
        <v/>
      </c>
      <c r="D14" s="253" t="str">
        <f>IF(BIODATA!F14="","", BIODATA!F14)</f>
        <v/>
      </c>
      <c r="E14" s="66"/>
      <c r="F14" s="66"/>
      <c r="G14" s="66"/>
      <c r="H14" s="66"/>
      <c r="I14" s="66"/>
      <c r="J14" s="66"/>
      <c r="K14" s="66"/>
      <c r="L14" s="66"/>
      <c r="M14" s="66"/>
      <c r="N14" s="66"/>
      <c r="O14" s="66"/>
      <c r="P14" s="66"/>
      <c r="Q14" s="66"/>
      <c r="R14" s="66"/>
      <c r="S14" s="66"/>
      <c r="T14" s="66"/>
      <c r="U14" s="66"/>
      <c r="V14" s="67" t="str">
        <f t="shared" si="0"/>
        <v xml:space="preserve">  </v>
      </c>
      <c r="W14" s="82"/>
      <c r="X14" s="13"/>
    </row>
    <row r="15" spans="1:24" ht="15.75">
      <c r="A15" s="79"/>
      <c r="B15" s="251">
        <f>IF(BIODATA!B15="","", BIODATA!B15)</f>
        <v>6</v>
      </c>
      <c r="C15" s="252" t="str">
        <f>IF(BIODATA!E15="","", BIODATA!E15)</f>
        <v/>
      </c>
      <c r="D15" s="253" t="str">
        <f>IF(BIODATA!F15="","", BIODATA!F15)</f>
        <v/>
      </c>
      <c r="E15" s="66"/>
      <c r="F15" s="66"/>
      <c r="G15" s="66"/>
      <c r="H15" s="66"/>
      <c r="I15" s="66"/>
      <c r="J15" s="66"/>
      <c r="K15" s="66"/>
      <c r="L15" s="66"/>
      <c r="M15" s="66"/>
      <c r="N15" s="66"/>
      <c r="O15" s="66"/>
      <c r="P15" s="66"/>
      <c r="Q15" s="66"/>
      <c r="R15" s="66"/>
      <c r="S15" s="66"/>
      <c r="T15" s="66"/>
      <c r="U15" s="66"/>
      <c r="V15" s="67" t="str">
        <f t="shared" si="0"/>
        <v xml:space="preserve">  </v>
      </c>
      <c r="W15" s="82"/>
      <c r="X15" s="13"/>
    </row>
    <row r="16" spans="1:24" ht="15.75">
      <c r="A16" s="79"/>
      <c r="B16" s="251">
        <f>IF(BIODATA!B16="","", BIODATA!B16)</f>
        <v>7</v>
      </c>
      <c r="C16" s="252" t="str">
        <f>IF(BIODATA!E16="","", BIODATA!E16)</f>
        <v/>
      </c>
      <c r="D16" s="253" t="str">
        <f>IF(BIODATA!F16="","", BIODATA!F16)</f>
        <v/>
      </c>
      <c r="E16" s="66"/>
      <c r="F16" s="66"/>
      <c r="G16" s="66"/>
      <c r="H16" s="66"/>
      <c r="I16" s="66"/>
      <c r="J16" s="66"/>
      <c r="K16" s="66"/>
      <c r="L16" s="66"/>
      <c r="M16" s="66"/>
      <c r="N16" s="66"/>
      <c r="O16" s="66"/>
      <c r="P16" s="66"/>
      <c r="Q16" s="66"/>
      <c r="R16" s="66"/>
      <c r="S16" s="66"/>
      <c r="T16" s="66"/>
      <c r="U16" s="66"/>
      <c r="V16" s="67" t="str">
        <f t="shared" si="0"/>
        <v xml:space="preserve">  </v>
      </c>
      <c r="W16" s="82"/>
      <c r="X16" s="13"/>
    </row>
    <row r="17" spans="1:24" ht="15.75">
      <c r="A17" s="79"/>
      <c r="B17" s="251">
        <f>IF(BIODATA!B17="","", BIODATA!B17)</f>
        <v>8</v>
      </c>
      <c r="C17" s="252" t="str">
        <f>IF(BIODATA!E17="","", BIODATA!E17)</f>
        <v/>
      </c>
      <c r="D17" s="253" t="str">
        <f>IF(BIODATA!F17="","", BIODATA!F17)</f>
        <v/>
      </c>
      <c r="E17" s="66"/>
      <c r="F17" s="66"/>
      <c r="G17" s="66"/>
      <c r="H17" s="66"/>
      <c r="I17" s="66"/>
      <c r="J17" s="66"/>
      <c r="K17" s="66"/>
      <c r="L17" s="66"/>
      <c r="M17" s="66"/>
      <c r="N17" s="66"/>
      <c r="O17" s="66"/>
      <c r="P17" s="66"/>
      <c r="Q17" s="66"/>
      <c r="R17" s="66"/>
      <c r="S17" s="66"/>
      <c r="T17" s="66"/>
      <c r="U17" s="66"/>
      <c r="V17" s="67" t="str">
        <f t="shared" si="0"/>
        <v xml:space="preserve">  </v>
      </c>
      <c r="W17" s="82"/>
      <c r="X17" s="13"/>
    </row>
    <row r="18" spans="1:24" ht="15.75">
      <c r="A18" s="79"/>
      <c r="B18" s="251">
        <f>IF(BIODATA!B18="","", BIODATA!B18)</f>
        <v>9</v>
      </c>
      <c r="C18" s="252" t="str">
        <f>IF(BIODATA!E18="","", BIODATA!E18)</f>
        <v/>
      </c>
      <c r="D18" s="253" t="str">
        <f>IF(BIODATA!F18="","", BIODATA!F18)</f>
        <v/>
      </c>
      <c r="E18" s="66"/>
      <c r="F18" s="66"/>
      <c r="G18" s="66"/>
      <c r="H18" s="66"/>
      <c r="I18" s="66"/>
      <c r="J18" s="66"/>
      <c r="K18" s="66"/>
      <c r="L18" s="66"/>
      <c r="M18" s="66"/>
      <c r="N18" s="66"/>
      <c r="O18" s="66"/>
      <c r="P18" s="66"/>
      <c r="Q18" s="66"/>
      <c r="R18" s="66"/>
      <c r="S18" s="66"/>
      <c r="T18" s="66"/>
      <c r="U18" s="66"/>
      <c r="V18" s="67" t="str">
        <f t="shared" si="0"/>
        <v xml:space="preserve">  </v>
      </c>
      <c r="W18" s="82"/>
      <c r="X18" s="13"/>
    </row>
    <row r="19" spans="1:24" ht="15.75">
      <c r="A19" s="79"/>
      <c r="B19" s="251">
        <f>IF(BIODATA!B19="","", BIODATA!B19)</f>
        <v>10</v>
      </c>
      <c r="C19" s="252" t="str">
        <f>IF(BIODATA!E19="","", BIODATA!E19)</f>
        <v/>
      </c>
      <c r="D19" s="253" t="str">
        <f>IF(BIODATA!F19="","", BIODATA!F19)</f>
        <v/>
      </c>
      <c r="E19" s="66"/>
      <c r="F19" s="66"/>
      <c r="G19" s="66"/>
      <c r="H19" s="66"/>
      <c r="I19" s="66"/>
      <c r="J19" s="66"/>
      <c r="K19" s="66"/>
      <c r="L19" s="66"/>
      <c r="M19" s="66"/>
      <c r="N19" s="66"/>
      <c r="O19" s="66"/>
      <c r="P19" s="66"/>
      <c r="Q19" s="66"/>
      <c r="R19" s="66"/>
      <c r="S19" s="66"/>
      <c r="T19" s="66"/>
      <c r="U19" s="66"/>
      <c r="V19" s="67" t="str">
        <f t="shared" si="0"/>
        <v xml:space="preserve">  </v>
      </c>
      <c r="W19" s="82"/>
      <c r="X19" s="13"/>
    </row>
    <row r="20" spans="1:24" ht="15.75">
      <c r="A20" s="79"/>
      <c r="B20" s="251">
        <f>IF(BIODATA!B20="","", BIODATA!B20)</f>
        <v>11</v>
      </c>
      <c r="C20" s="252" t="str">
        <f>IF(BIODATA!E20="","", BIODATA!E20)</f>
        <v/>
      </c>
      <c r="D20" s="253" t="str">
        <f>IF(BIODATA!F20="","", BIODATA!F20)</f>
        <v/>
      </c>
      <c r="E20" s="66"/>
      <c r="F20" s="66"/>
      <c r="G20" s="66"/>
      <c r="H20" s="66"/>
      <c r="I20" s="66"/>
      <c r="J20" s="66"/>
      <c r="K20" s="66"/>
      <c r="L20" s="66"/>
      <c r="M20" s="66"/>
      <c r="N20" s="66"/>
      <c r="O20" s="66"/>
      <c r="P20" s="66"/>
      <c r="Q20" s="66"/>
      <c r="R20" s="66"/>
      <c r="S20" s="66"/>
      <c r="T20" s="66"/>
      <c r="U20" s="66"/>
      <c r="V20" s="67" t="str">
        <f t="shared" si="0"/>
        <v xml:space="preserve">  </v>
      </c>
      <c r="W20" s="82"/>
      <c r="X20" s="13"/>
    </row>
    <row r="21" spans="1:24" ht="15.75">
      <c r="A21" s="79"/>
      <c r="B21" s="251">
        <f>IF(BIODATA!B21="","", BIODATA!B21)</f>
        <v>12</v>
      </c>
      <c r="C21" s="252" t="str">
        <f>IF(BIODATA!E21="","", BIODATA!E21)</f>
        <v/>
      </c>
      <c r="D21" s="253" t="str">
        <f>IF(BIODATA!F21="","", BIODATA!F21)</f>
        <v/>
      </c>
      <c r="E21" s="66"/>
      <c r="F21" s="66"/>
      <c r="G21" s="66"/>
      <c r="H21" s="66"/>
      <c r="I21" s="66"/>
      <c r="J21" s="66"/>
      <c r="K21" s="66"/>
      <c r="L21" s="66"/>
      <c r="M21" s="66"/>
      <c r="N21" s="66"/>
      <c r="O21" s="66"/>
      <c r="P21" s="66"/>
      <c r="Q21" s="66"/>
      <c r="R21" s="66"/>
      <c r="S21" s="66"/>
      <c r="T21" s="66"/>
      <c r="U21" s="66"/>
      <c r="V21" s="67" t="str">
        <f t="shared" si="0"/>
        <v xml:space="preserve">  </v>
      </c>
      <c r="W21" s="82"/>
      <c r="X21" s="13"/>
    </row>
    <row r="22" spans="1:24" ht="15.75">
      <c r="A22" s="79"/>
      <c r="B22" s="251">
        <f>IF(BIODATA!B22="","", BIODATA!B22)</f>
        <v>13</v>
      </c>
      <c r="C22" s="252" t="str">
        <f>IF(BIODATA!E22="","", BIODATA!E22)</f>
        <v/>
      </c>
      <c r="D22" s="253" t="str">
        <f>IF(BIODATA!F22="","", BIODATA!F22)</f>
        <v/>
      </c>
      <c r="E22" s="66"/>
      <c r="F22" s="66"/>
      <c r="G22" s="66"/>
      <c r="H22" s="66"/>
      <c r="I22" s="66"/>
      <c r="J22" s="66"/>
      <c r="K22" s="66"/>
      <c r="L22" s="66"/>
      <c r="M22" s="66"/>
      <c r="N22" s="66"/>
      <c r="O22" s="66"/>
      <c r="P22" s="66"/>
      <c r="Q22" s="66"/>
      <c r="R22" s="66"/>
      <c r="S22" s="66"/>
      <c r="T22" s="66"/>
      <c r="U22" s="66"/>
      <c r="V22" s="67" t="str">
        <f t="shared" si="0"/>
        <v xml:space="preserve">  </v>
      </c>
      <c r="W22" s="82"/>
      <c r="X22" s="13"/>
    </row>
    <row r="23" spans="1:24" ht="15.75">
      <c r="A23" s="79"/>
      <c r="B23" s="251">
        <f>IF(BIODATA!B23="","", BIODATA!B23)</f>
        <v>14</v>
      </c>
      <c r="C23" s="252" t="str">
        <f>IF(BIODATA!E23="","", BIODATA!E23)</f>
        <v/>
      </c>
      <c r="D23" s="253" t="str">
        <f>IF(BIODATA!F23="","", BIODATA!F23)</f>
        <v/>
      </c>
      <c r="E23" s="66"/>
      <c r="F23" s="66"/>
      <c r="G23" s="66"/>
      <c r="H23" s="66"/>
      <c r="I23" s="66"/>
      <c r="J23" s="66"/>
      <c r="K23" s="66"/>
      <c r="L23" s="66"/>
      <c r="M23" s="66"/>
      <c r="N23" s="66"/>
      <c r="O23" s="66"/>
      <c r="P23" s="66"/>
      <c r="Q23" s="66"/>
      <c r="R23" s="66"/>
      <c r="S23" s="66"/>
      <c r="T23" s="66"/>
      <c r="U23" s="66"/>
      <c r="V23" s="67" t="str">
        <f t="shared" si="0"/>
        <v xml:space="preserve">  </v>
      </c>
      <c r="W23" s="82"/>
      <c r="X23" s="13"/>
    </row>
    <row r="24" spans="1:24" ht="15.75">
      <c r="A24" s="79"/>
      <c r="B24" s="251">
        <f>IF(BIODATA!B24="","", BIODATA!B24)</f>
        <v>15</v>
      </c>
      <c r="C24" s="252" t="str">
        <f>IF(BIODATA!E24="","", BIODATA!E24)</f>
        <v/>
      </c>
      <c r="D24" s="253" t="str">
        <f>IF(BIODATA!F24="","", BIODATA!F24)</f>
        <v/>
      </c>
      <c r="E24" s="66"/>
      <c r="F24" s="66"/>
      <c r="G24" s="66"/>
      <c r="H24" s="66"/>
      <c r="I24" s="66"/>
      <c r="J24" s="66"/>
      <c r="K24" s="66"/>
      <c r="L24" s="66"/>
      <c r="M24" s="66"/>
      <c r="N24" s="66"/>
      <c r="O24" s="66"/>
      <c r="P24" s="66"/>
      <c r="Q24" s="66"/>
      <c r="R24" s="66"/>
      <c r="S24" s="66"/>
      <c r="T24" s="66"/>
      <c r="U24" s="66"/>
      <c r="V24" s="67" t="str">
        <f t="shared" si="0"/>
        <v xml:space="preserve">  </v>
      </c>
      <c r="W24" s="82"/>
      <c r="X24" s="13"/>
    </row>
    <row r="25" spans="1:24" ht="15.75">
      <c r="A25" s="79"/>
      <c r="B25" s="251">
        <f>IF(BIODATA!B25="","", BIODATA!B25)</f>
        <v>16</v>
      </c>
      <c r="C25" s="252" t="str">
        <f>IF(BIODATA!E25="","", BIODATA!E25)</f>
        <v/>
      </c>
      <c r="D25" s="253" t="str">
        <f>IF(BIODATA!F25="","", BIODATA!F25)</f>
        <v/>
      </c>
      <c r="E25" s="66"/>
      <c r="F25" s="66"/>
      <c r="G25" s="66"/>
      <c r="H25" s="66"/>
      <c r="I25" s="66"/>
      <c r="J25" s="66"/>
      <c r="K25" s="66"/>
      <c r="L25" s="66"/>
      <c r="M25" s="66"/>
      <c r="N25" s="66"/>
      <c r="O25" s="66"/>
      <c r="P25" s="66"/>
      <c r="Q25" s="66"/>
      <c r="R25" s="66"/>
      <c r="S25" s="66"/>
      <c r="T25" s="66"/>
      <c r="U25" s="66"/>
      <c r="V25" s="67" t="str">
        <f t="shared" si="0"/>
        <v xml:space="preserve">  </v>
      </c>
      <c r="W25" s="82"/>
      <c r="X25" s="13"/>
    </row>
    <row r="26" spans="1:24" ht="15.75">
      <c r="A26" s="79"/>
      <c r="B26" s="251">
        <f>IF(BIODATA!B26="","", BIODATA!B26)</f>
        <v>17</v>
      </c>
      <c r="C26" s="252" t="str">
        <f>IF(BIODATA!E26="","", BIODATA!E26)</f>
        <v/>
      </c>
      <c r="D26" s="253" t="str">
        <f>IF(BIODATA!F26="","", BIODATA!F26)</f>
        <v/>
      </c>
      <c r="E26" s="66"/>
      <c r="F26" s="66"/>
      <c r="G26" s="66"/>
      <c r="H26" s="66"/>
      <c r="I26" s="66"/>
      <c r="J26" s="66"/>
      <c r="K26" s="66"/>
      <c r="L26" s="66"/>
      <c r="M26" s="66"/>
      <c r="N26" s="66"/>
      <c r="O26" s="66"/>
      <c r="P26" s="66"/>
      <c r="Q26" s="66"/>
      <c r="R26" s="66"/>
      <c r="S26" s="66"/>
      <c r="T26" s="66"/>
      <c r="U26" s="66"/>
      <c r="V26" s="67" t="str">
        <f t="shared" si="0"/>
        <v xml:space="preserve">  </v>
      </c>
      <c r="W26" s="82"/>
      <c r="X26" s="13"/>
    </row>
    <row r="27" spans="1:24" ht="15.75">
      <c r="A27" s="79"/>
      <c r="B27" s="251">
        <f>IF(BIODATA!B27="","", BIODATA!B27)</f>
        <v>18</v>
      </c>
      <c r="C27" s="252" t="str">
        <f>IF(BIODATA!E27="","", BIODATA!E27)</f>
        <v/>
      </c>
      <c r="D27" s="253" t="str">
        <f>IF(BIODATA!F27="","", BIODATA!F27)</f>
        <v/>
      </c>
      <c r="E27" s="66"/>
      <c r="F27" s="66"/>
      <c r="G27" s="66"/>
      <c r="H27" s="66"/>
      <c r="I27" s="66"/>
      <c r="J27" s="66"/>
      <c r="K27" s="66"/>
      <c r="L27" s="66"/>
      <c r="M27" s="66"/>
      <c r="N27" s="66"/>
      <c r="O27" s="66"/>
      <c r="P27" s="66"/>
      <c r="Q27" s="66"/>
      <c r="R27" s="66"/>
      <c r="S27" s="66"/>
      <c r="T27" s="66"/>
      <c r="U27" s="66"/>
      <c r="V27" s="67" t="str">
        <f t="shared" si="0"/>
        <v xml:space="preserve">  </v>
      </c>
      <c r="W27" s="82"/>
      <c r="X27" s="13"/>
    </row>
    <row r="28" spans="1:24" ht="15.75">
      <c r="A28" s="79"/>
      <c r="B28" s="251">
        <f>IF(BIODATA!B28="","", BIODATA!B28)</f>
        <v>19</v>
      </c>
      <c r="C28" s="252" t="str">
        <f>IF(BIODATA!E28="","", BIODATA!E28)</f>
        <v/>
      </c>
      <c r="D28" s="253" t="str">
        <f>IF(BIODATA!F28="","", BIODATA!F28)</f>
        <v/>
      </c>
      <c r="E28" s="66"/>
      <c r="F28" s="66"/>
      <c r="G28" s="66"/>
      <c r="H28" s="66"/>
      <c r="I28" s="66"/>
      <c r="J28" s="66"/>
      <c r="K28" s="66"/>
      <c r="L28" s="66"/>
      <c r="M28" s="66"/>
      <c r="N28" s="66"/>
      <c r="O28" s="66"/>
      <c r="P28" s="66"/>
      <c r="Q28" s="66"/>
      <c r="R28" s="66"/>
      <c r="S28" s="66"/>
      <c r="T28" s="66"/>
      <c r="U28" s="66"/>
      <c r="V28" s="67" t="str">
        <f t="shared" si="0"/>
        <v xml:space="preserve">  </v>
      </c>
      <c r="W28" s="82"/>
      <c r="X28" s="13"/>
    </row>
    <row r="29" spans="1:24" ht="15.75">
      <c r="A29" s="79"/>
      <c r="B29" s="251">
        <f>IF(BIODATA!B29="","", BIODATA!B29)</f>
        <v>20</v>
      </c>
      <c r="C29" s="252" t="str">
        <f>IF(BIODATA!E29="","", BIODATA!E29)</f>
        <v/>
      </c>
      <c r="D29" s="253" t="str">
        <f>IF(BIODATA!F29="","", BIODATA!F29)</f>
        <v/>
      </c>
      <c r="E29" s="66"/>
      <c r="F29" s="66"/>
      <c r="G29" s="66"/>
      <c r="H29" s="66"/>
      <c r="I29" s="66"/>
      <c r="J29" s="66"/>
      <c r="K29" s="66"/>
      <c r="L29" s="66"/>
      <c r="M29" s="66"/>
      <c r="N29" s="66"/>
      <c r="O29" s="66"/>
      <c r="P29" s="66"/>
      <c r="Q29" s="66"/>
      <c r="R29" s="66"/>
      <c r="S29" s="66"/>
      <c r="T29" s="66"/>
      <c r="U29" s="66"/>
      <c r="V29" s="67" t="str">
        <f t="shared" si="0"/>
        <v xml:space="preserve">  </v>
      </c>
      <c r="W29" s="82"/>
      <c r="X29" s="13"/>
    </row>
    <row r="30" spans="1:24" ht="15.75">
      <c r="A30" s="79"/>
      <c r="B30" s="251">
        <f>IF(BIODATA!B30="","", BIODATA!B30)</f>
        <v>21</v>
      </c>
      <c r="C30" s="252" t="str">
        <f>IF(BIODATA!E30="","", BIODATA!E30)</f>
        <v/>
      </c>
      <c r="D30" s="253" t="str">
        <f>IF(BIODATA!F30="","", BIODATA!F30)</f>
        <v/>
      </c>
      <c r="E30" s="66"/>
      <c r="F30" s="66"/>
      <c r="G30" s="66"/>
      <c r="H30" s="66"/>
      <c r="I30" s="66"/>
      <c r="J30" s="66"/>
      <c r="K30" s="66"/>
      <c r="L30" s="66"/>
      <c r="M30" s="66"/>
      <c r="N30" s="66"/>
      <c r="O30" s="66"/>
      <c r="P30" s="66"/>
      <c r="Q30" s="66"/>
      <c r="R30" s="66"/>
      <c r="S30" s="66"/>
      <c r="T30" s="66"/>
      <c r="U30" s="66"/>
      <c r="V30" s="67" t="str">
        <f t="shared" si="0"/>
        <v xml:space="preserve">  </v>
      </c>
      <c r="W30" s="82"/>
      <c r="X30" s="13"/>
    </row>
    <row r="31" spans="1:24" ht="15.75">
      <c r="A31" s="79"/>
      <c r="B31" s="251">
        <f>IF(BIODATA!B31="","", BIODATA!B31)</f>
        <v>22</v>
      </c>
      <c r="C31" s="252" t="str">
        <f>IF(BIODATA!E31="","", BIODATA!E31)</f>
        <v/>
      </c>
      <c r="D31" s="253" t="str">
        <f>IF(BIODATA!F31="","", BIODATA!F31)</f>
        <v/>
      </c>
      <c r="E31" s="66"/>
      <c r="F31" s="66"/>
      <c r="G31" s="66"/>
      <c r="H31" s="66"/>
      <c r="I31" s="66"/>
      <c r="J31" s="66"/>
      <c r="K31" s="66"/>
      <c r="L31" s="66"/>
      <c r="M31" s="66"/>
      <c r="N31" s="66"/>
      <c r="O31" s="66"/>
      <c r="P31" s="66"/>
      <c r="Q31" s="66"/>
      <c r="R31" s="66"/>
      <c r="S31" s="66"/>
      <c r="T31" s="66"/>
      <c r="U31" s="66"/>
      <c r="V31" s="67" t="str">
        <f t="shared" si="0"/>
        <v xml:space="preserve">  </v>
      </c>
      <c r="W31" s="82"/>
      <c r="X31" s="13"/>
    </row>
    <row r="32" spans="1:24" ht="15.75">
      <c r="A32" s="79"/>
      <c r="B32" s="251">
        <f>IF(BIODATA!B32="","", BIODATA!B32)</f>
        <v>23</v>
      </c>
      <c r="C32" s="252" t="str">
        <f>IF(BIODATA!E32="","", BIODATA!E32)</f>
        <v/>
      </c>
      <c r="D32" s="253" t="str">
        <f>IF(BIODATA!F32="","", BIODATA!F32)</f>
        <v/>
      </c>
      <c r="E32" s="66"/>
      <c r="F32" s="66"/>
      <c r="G32" s="66"/>
      <c r="H32" s="66"/>
      <c r="I32" s="66"/>
      <c r="J32" s="66"/>
      <c r="K32" s="66"/>
      <c r="L32" s="66"/>
      <c r="M32" s="66"/>
      <c r="N32" s="66"/>
      <c r="O32" s="66"/>
      <c r="P32" s="66"/>
      <c r="Q32" s="66"/>
      <c r="R32" s="66"/>
      <c r="S32" s="66"/>
      <c r="T32" s="66"/>
      <c r="U32" s="66"/>
      <c r="V32" s="67" t="str">
        <f t="shared" si="0"/>
        <v xml:space="preserve">  </v>
      </c>
      <c r="W32" s="82"/>
      <c r="X32" s="13"/>
    </row>
    <row r="33" spans="1:24" ht="15.75">
      <c r="A33" s="79"/>
      <c r="B33" s="251">
        <f>IF(BIODATA!B33="","", BIODATA!B33)</f>
        <v>24</v>
      </c>
      <c r="C33" s="252" t="str">
        <f>IF(BIODATA!E33="","", BIODATA!E33)</f>
        <v/>
      </c>
      <c r="D33" s="253" t="str">
        <f>IF(BIODATA!F33="","", BIODATA!F33)</f>
        <v/>
      </c>
      <c r="E33" s="66"/>
      <c r="F33" s="66"/>
      <c r="G33" s="66"/>
      <c r="H33" s="66"/>
      <c r="I33" s="66"/>
      <c r="J33" s="66"/>
      <c r="K33" s="66"/>
      <c r="L33" s="66"/>
      <c r="M33" s="66"/>
      <c r="N33" s="66"/>
      <c r="O33" s="66"/>
      <c r="P33" s="66"/>
      <c r="Q33" s="66"/>
      <c r="R33" s="66"/>
      <c r="S33" s="66"/>
      <c r="T33" s="66"/>
      <c r="U33" s="66"/>
      <c r="V33" s="67" t="str">
        <f t="shared" si="0"/>
        <v xml:space="preserve">  </v>
      </c>
      <c r="W33" s="82"/>
      <c r="X33" s="13"/>
    </row>
    <row r="34" spans="1:24" ht="15.75">
      <c r="A34" s="79"/>
      <c r="B34" s="251">
        <f>IF(BIODATA!B34="","", BIODATA!B34)</f>
        <v>25</v>
      </c>
      <c r="C34" s="252" t="str">
        <f>IF(BIODATA!E34="","", BIODATA!E34)</f>
        <v/>
      </c>
      <c r="D34" s="253" t="str">
        <f>IF(BIODATA!F34="","", BIODATA!F34)</f>
        <v/>
      </c>
      <c r="E34" s="66"/>
      <c r="F34" s="66"/>
      <c r="G34" s="66"/>
      <c r="H34" s="66"/>
      <c r="I34" s="66"/>
      <c r="J34" s="66"/>
      <c r="K34" s="66"/>
      <c r="L34" s="66"/>
      <c r="M34" s="66"/>
      <c r="N34" s="66"/>
      <c r="O34" s="66"/>
      <c r="P34" s="66"/>
      <c r="Q34" s="66"/>
      <c r="R34" s="66"/>
      <c r="S34" s="66"/>
      <c r="T34" s="66"/>
      <c r="U34" s="66"/>
      <c r="V34" s="67" t="str">
        <f t="shared" si="0"/>
        <v xml:space="preserve">  </v>
      </c>
      <c r="W34" s="82"/>
      <c r="X34" s="13"/>
    </row>
    <row r="35" spans="1:24" ht="15.75">
      <c r="A35" s="79"/>
      <c r="B35" s="251">
        <f>IF(BIODATA!B35="","", BIODATA!B35)</f>
        <v>26</v>
      </c>
      <c r="C35" s="252" t="str">
        <f>IF(BIODATA!E35="","", BIODATA!E35)</f>
        <v/>
      </c>
      <c r="D35" s="253" t="str">
        <f>IF(BIODATA!F35="","", BIODATA!F35)</f>
        <v/>
      </c>
      <c r="E35" s="66"/>
      <c r="F35" s="66"/>
      <c r="G35" s="66"/>
      <c r="H35" s="66"/>
      <c r="I35" s="66"/>
      <c r="J35" s="66"/>
      <c r="K35" s="66"/>
      <c r="L35" s="66"/>
      <c r="M35" s="66"/>
      <c r="N35" s="66"/>
      <c r="O35" s="66"/>
      <c r="P35" s="66"/>
      <c r="Q35" s="66"/>
      <c r="R35" s="66"/>
      <c r="S35" s="66"/>
      <c r="T35" s="66"/>
      <c r="U35" s="66"/>
      <c r="V35" s="67" t="str">
        <f t="shared" si="0"/>
        <v xml:space="preserve">  </v>
      </c>
      <c r="W35" s="82"/>
      <c r="X35" s="13"/>
    </row>
    <row r="36" spans="1:24" ht="15.75">
      <c r="A36" s="79"/>
      <c r="B36" s="251">
        <f>IF(BIODATA!B36="","", BIODATA!B36)</f>
        <v>27</v>
      </c>
      <c r="C36" s="252" t="str">
        <f>IF(BIODATA!E36="","", BIODATA!E36)</f>
        <v/>
      </c>
      <c r="D36" s="253" t="str">
        <f>IF(BIODATA!F36="","", BIODATA!F36)</f>
        <v/>
      </c>
      <c r="E36" s="66"/>
      <c r="F36" s="66"/>
      <c r="G36" s="66"/>
      <c r="H36" s="66"/>
      <c r="I36" s="66"/>
      <c r="J36" s="66"/>
      <c r="K36" s="66"/>
      <c r="L36" s="66"/>
      <c r="M36" s="66"/>
      <c r="N36" s="66"/>
      <c r="O36" s="66"/>
      <c r="P36" s="66"/>
      <c r="Q36" s="66"/>
      <c r="R36" s="66"/>
      <c r="S36" s="66"/>
      <c r="T36" s="66"/>
      <c r="U36" s="66"/>
      <c r="V36" s="67" t="str">
        <f t="shared" si="0"/>
        <v xml:space="preserve">  </v>
      </c>
      <c r="W36" s="82"/>
      <c r="X36" s="13"/>
    </row>
    <row r="37" spans="1:24" ht="15.75">
      <c r="A37" s="79"/>
      <c r="B37" s="251">
        <f>IF(BIODATA!B37="","", BIODATA!B37)</f>
        <v>28</v>
      </c>
      <c r="C37" s="252" t="str">
        <f>IF(BIODATA!E37="","", BIODATA!E37)</f>
        <v/>
      </c>
      <c r="D37" s="253" t="str">
        <f>IF(BIODATA!F37="","", BIODATA!F37)</f>
        <v/>
      </c>
      <c r="E37" s="66"/>
      <c r="F37" s="66"/>
      <c r="G37" s="66"/>
      <c r="H37" s="66"/>
      <c r="I37" s="66"/>
      <c r="J37" s="66"/>
      <c r="K37" s="66"/>
      <c r="L37" s="66"/>
      <c r="M37" s="66"/>
      <c r="N37" s="66"/>
      <c r="O37" s="66"/>
      <c r="P37" s="66"/>
      <c r="Q37" s="66"/>
      <c r="R37" s="66"/>
      <c r="S37" s="66"/>
      <c r="T37" s="66"/>
      <c r="U37" s="66"/>
      <c r="V37" s="67" t="str">
        <f t="shared" si="0"/>
        <v xml:space="preserve">  </v>
      </c>
      <c r="W37" s="82"/>
      <c r="X37" s="13"/>
    </row>
    <row r="38" spans="1:24" ht="15.75">
      <c r="A38" s="79"/>
      <c r="B38" s="251">
        <f>IF(BIODATA!B38="","", BIODATA!B38)</f>
        <v>29</v>
      </c>
      <c r="C38" s="252" t="str">
        <f>IF(BIODATA!E38="","", BIODATA!E38)</f>
        <v/>
      </c>
      <c r="D38" s="253" t="str">
        <f>IF(BIODATA!F38="","", BIODATA!F38)</f>
        <v/>
      </c>
      <c r="E38" s="66"/>
      <c r="F38" s="66"/>
      <c r="G38" s="66"/>
      <c r="H38" s="66"/>
      <c r="I38" s="66"/>
      <c r="J38" s="66"/>
      <c r="K38" s="66"/>
      <c r="L38" s="66"/>
      <c r="M38" s="66"/>
      <c r="N38" s="66"/>
      <c r="O38" s="66"/>
      <c r="P38" s="66"/>
      <c r="Q38" s="66"/>
      <c r="R38" s="66"/>
      <c r="S38" s="66"/>
      <c r="T38" s="66"/>
      <c r="U38" s="66"/>
      <c r="V38" s="67" t="str">
        <f t="shared" si="0"/>
        <v xml:space="preserve">  </v>
      </c>
      <c r="W38" s="82"/>
      <c r="X38" s="13"/>
    </row>
    <row r="39" spans="1:24" ht="15.75">
      <c r="A39" s="79"/>
      <c r="B39" s="251">
        <f>IF(BIODATA!B39="","", BIODATA!B39)</f>
        <v>30</v>
      </c>
      <c r="C39" s="252" t="str">
        <f>IF(BIODATA!E39="","", BIODATA!E39)</f>
        <v/>
      </c>
      <c r="D39" s="253" t="str">
        <f>IF(BIODATA!F39="","", BIODATA!F39)</f>
        <v/>
      </c>
      <c r="E39" s="66"/>
      <c r="F39" s="66"/>
      <c r="G39" s="66"/>
      <c r="H39" s="66"/>
      <c r="I39" s="66"/>
      <c r="J39" s="66"/>
      <c r="K39" s="66"/>
      <c r="L39" s="66"/>
      <c r="M39" s="66"/>
      <c r="N39" s="66"/>
      <c r="O39" s="66"/>
      <c r="P39" s="66"/>
      <c r="Q39" s="66"/>
      <c r="R39" s="66"/>
      <c r="S39" s="66"/>
      <c r="T39" s="66"/>
      <c r="U39" s="66"/>
      <c r="V39" s="67" t="str">
        <f t="shared" si="0"/>
        <v xml:space="preserve">  </v>
      </c>
      <c r="W39" s="82"/>
      <c r="X39" s="13"/>
    </row>
    <row r="40" spans="1:24" ht="15.75">
      <c r="A40" s="79"/>
      <c r="B40" s="251">
        <f>IF(BIODATA!B40="","", BIODATA!B40)</f>
        <v>31</v>
      </c>
      <c r="C40" s="252" t="str">
        <f>IF(BIODATA!E40="","", BIODATA!E40)</f>
        <v/>
      </c>
      <c r="D40" s="253" t="str">
        <f>IF(BIODATA!F40="","", BIODATA!F40)</f>
        <v/>
      </c>
      <c r="E40" s="66"/>
      <c r="F40" s="66"/>
      <c r="G40" s="66"/>
      <c r="H40" s="66"/>
      <c r="I40" s="66"/>
      <c r="J40" s="66"/>
      <c r="K40" s="66"/>
      <c r="L40" s="66"/>
      <c r="M40" s="66"/>
      <c r="N40" s="66"/>
      <c r="O40" s="66"/>
      <c r="P40" s="66"/>
      <c r="Q40" s="66"/>
      <c r="R40" s="66"/>
      <c r="S40" s="66"/>
      <c r="T40" s="66"/>
      <c r="U40" s="66"/>
      <c r="V40" s="67" t="str">
        <f t="shared" si="0"/>
        <v xml:space="preserve">  </v>
      </c>
      <c r="W40" s="82"/>
      <c r="X40" s="13"/>
    </row>
    <row r="41" spans="1:24" ht="15.75">
      <c r="A41" s="79"/>
      <c r="B41" s="251">
        <f>IF(BIODATA!B41="","", BIODATA!B41)</f>
        <v>32</v>
      </c>
      <c r="C41" s="252" t="str">
        <f>IF(BIODATA!E41="","", BIODATA!E41)</f>
        <v/>
      </c>
      <c r="D41" s="253" t="str">
        <f>IF(BIODATA!F41="","", BIODATA!F41)</f>
        <v/>
      </c>
      <c r="E41" s="66"/>
      <c r="F41" s="66"/>
      <c r="G41" s="66"/>
      <c r="H41" s="66"/>
      <c r="I41" s="66"/>
      <c r="J41" s="66"/>
      <c r="K41" s="66"/>
      <c r="L41" s="66"/>
      <c r="M41" s="66"/>
      <c r="N41" s="66"/>
      <c r="O41" s="66"/>
      <c r="P41" s="66"/>
      <c r="Q41" s="66"/>
      <c r="R41" s="66"/>
      <c r="S41" s="66"/>
      <c r="T41" s="66"/>
      <c r="U41" s="66"/>
      <c r="V41" s="67" t="str">
        <f t="shared" si="0"/>
        <v xml:space="preserve">  </v>
      </c>
      <c r="W41" s="82"/>
      <c r="X41" s="13"/>
    </row>
    <row r="42" spans="1:24" ht="15.75">
      <c r="A42" s="79"/>
      <c r="B42" s="251">
        <f>IF(BIODATA!B42="","", BIODATA!B42)</f>
        <v>33</v>
      </c>
      <c r="C42" s="252" t="str">
        <f>IF(BIODATA!E42="","", BIODATA!E42)</f>
        <v/>
      </c>
      <c r="D42" s="253" t="str">
        <f>IF(BIODATA!F42="","", BIODATA!F42)</f>
        <v/>
      </c>
      <c r="E42" s="66"/>
      <c r="F42" s="66"/>
      <c r="G42" s="66"/>
      <c r="H42" s="66"/>
      <c r="I42" s="66"/>
      <c r="J42" s="66"/>
      <c r="K42" s="66"/>
      <c r="L42" s="66"/>
      <c r="M42" s="66"/>
      <c r="N42" s="66"/>
      <c r="O42" s="66"/>
      <c r="P42" s="66"/>
      <c r="Q42" s="66"/>
      <c r="R42" s="66"/>
      <c r="S42" s="66"/>
      <c r="T42" s="66"/>
      <c r="U42" s="66"/>
      <c r="V42" s="67" t="str">
        <f t="shared" si="0"/>
        <v xml:space="preserve">  </v>
      </c>
      <c r="W42" s="82"/>
      <c r="X42" s="13"/>
    </row>
    <row r="43" spans="1:24" ht="15.75">
      <c r="A43" s="79"/>
      <c r="B43" s="251">
        <f>IF(BIODATA!B43="","", BIODATA!B43)</f>
        <v>34</v>
      </c>
      <c r="C43" s="252" t="str">
        <f>IF(BIODATA!E43="","", BIODATA!E43)</f>
        <v/>
      </c>
      <c r="D43" s="253" t="str">
        <f>IF(BIODATA!F43="","", BIODATA!F43)</f>
        <v/>
      </c>
      <c r="E43" s="66"/>
      <c r="F43" s="66"/>
      <c r="G43" s="66"/>
      <c r="H43" s="66"/>
      <c r="I43" s="66"/>
      <c r="J43" s="66"/>
      <c r="K43" s="66"/>
      <c r="L43" s="66"/>
      <c r="M43" s="66"/>
      <c r="N43" s="66"/>
      <c r="O43" s="66"/>
      <c r="P43" s="66"/>
      <c r="Q43" s="66"/>
      <c r="R43" s="66"/>
      <c r="S43" s="66"/>
      <c r="T43" s="66"/>
      <c r="U43" s="66"/>
      <c r="V43" s="67" t="str">
        <f t="shared" si="0"/>
        <v xml:space="preserve">  </v>
      </c>
      <c r="W43" s="82"/>
      <c r="X43" s="13"/>
    </row>
    <row r="44" spans="1:24" ht="15.75">
      <c r="A44" s="79"/>
      <c r="B44" s="251">
        <f>IF(BIODATA!B44="","", BIODATA!B44)</f>
        <v>35</v>
      </c>
      <c r="C44" s="252" t="str">
        <f>IF(BIODATA!E44="","", BIODATA!E44)</f>
        <v/>
      </c>
      <c r="D44" s="253" t="str">
        <f>IF(BIODATA!F44="","", BIODATA!F44)</f>
        <v/>
      </c>
      <c r="E44" s="66"/>
      <c r="F44" s="66"/>
      <c r="G44" s="66"/>
      <c r="H44" s="66"/>
      <c r="I44" s="66"/>
      <c r="J44" s="66"/>
      <c r="K44" s="66"/>
      <c r="L44" s="66"/>
      <c r="M44" s="66"/>
      <c r="N44" s="66"/>
      <c r="O44" s="66"/>
      <c r="P44" s="66"/>
      <c r="Q44" s="66"/>
      <c r="R44" s="66"/>
      <c r="S44" s="66"/>
      <c r="T44" s="66"/>
      <c r="U44" s="66"/>
      <c r="V44" s="67" t="str">
        <f t="shared" si="0"/>
        <v xml:space="preserve">  </v>
      </c>
      <c r="W44" s="82"/>
      <c r="X44" s="13"/>
    </row>
    <row r="45" spans="1:24" ht="15.75">
      <c r="A45" s="79"/>
      <c r="B45" s="251">
        <f>IF(BIODATA!B45="","", BIODATA!B45)</f>
        <v>36</v>
      </c>
      <c r="C45" s="252" t="str">
        <f>IF(BIODATA!E45="","", BIODATA!E45)</f>
        <v/>
      </c>
      <c r="D45" s="253" t="str">
        <f>IF(BIODATA!F45="","", BIODATA!F45)</f>
        <v/>
      </c>
      <c r="E45" s="66"/>
      <c r="F45" s="66"/>
      <c r="G45" s="66"/>
      <c r="H45" s="66"/>
      <c r="I45" s="66"/>
      <c r="J45" s="66"/>
      <c r="K45" s="66"/>
      <c r="L45" s="66"/>
      <c r="M45" s="66"/>
      <c r="N45" s="66"/>
      <c r="O45" s="66"/>
      <c r="P45" s="66"/>
      <c r="Q45" s="66"/>
      <c r="R45" s="66"/>
      <c r="S45" s="66"/>
      <c r="T45" s="66"/>
      <c r="U45" s="66"/>
      <c r="V45" s="67" t="str">
        <f t="shared" si="0"/>
        <v xml:space="preserve">  </v>
      </c>
      <c r="W45" s="82"/>
      <c r="X45" s="13"/>
    </row>
    <row r="46" spans="1:24" ht="15.75">
      <c r="A46" s="79"/>
      <c r="B46" s="251">
        <f>IF(BIODATA!B46="","", BIODATA!B46)</f>
        <v>37</v>
      </c>
      <c r="C46" s="252" t="str">
        <f>IF(BIODATA!E46="","", BIODATA!E46)</f>
        <v/>
      </c>
      <c r="D46" s="253" t="str">
        <f>IF(BIODATA!F46="","", BIODATA!F46)</f>
        <v/>
      </c>
      <c r="E46" s="66"/>
      <c r="F46" s="66"/>
      <c r="G46" s="66"/>
      <c r="H46" s="66"/>
      <c r="I46" s="66"/>
      <c r="J46" s="66"/>
      <c r="K46" s="66"/>
      <c r="L46" s="66"/>
      <c r="M46" s="66"/>
      <c r="N46" s="66"/>
      <c r="O46" s="66"/>
      <c r="P46" s="66"/>
      <c r="Q46" s="66"/>
      <c r="R46" s="66"/>
      <c r="S46" s="66"/>
      <c r="T46" s="66"/>
      <c r="U46" s="66"/>
      <c r="V46" s="67" t="str">
        <f t="shared" si="0"/>
        <v xml:space="preserve">  </v>
      </c>
      <c r="W46" s="82"/>
      <c r="X46" s="13"/>
    </row>
    <row r="47" spans="1:24" ht="15.75">
      <c r="A47" s="79"/>
      <c r="B47" s="251">
        <f>IF(BIODATA!B47="","", BIODATA!B47)</f>
        <v>38</v>
      </c>
      <c r="C47" s="252" t="str">
        <f>IF(BIODATA!E47="","", BIODATA!E47)</f>
        <v/>
      </c>
      <c r="D47" s="253" t="str">
        <f>IF(BIODATA!F47="","", BIODATA!F47)</f>
        <v/>
      </c>
      <c r="E47" s="66"/>
      <c r="F47" s="66"/>
      <c r="G47" s="66"/>
      <c r="H47" s="66"/>
      <c r="I47" s="66"/>
      <c r="J47" s="66"/>
      <c r="K47" s="66"/>
      <c r="L47" s="66"/>
      <c r="M47" s="66"/>
      <c r="N47" s="66"/>
      <c r="O47" s="66"/>
      <c r="P47" s="66"/>
      <c r="Q47" s="66"/>
      <c r="R47" s="66"/>
      <c r="S47" s="66"/>
      <c r="T47" s="66"/>
      <c r="U47" s="66"/>
      <c r="V47" s="67" t="str">
        <f t="shared" si="0"/>
        <v xml:space="preserve">  </v>
      </c>
      <c r="W47" s="82"/>
      <c r="X47" s="13"/>
    </row>
    <row r="48" spans="1:24" ht="15.75">
      <c r="A48" s="79"/>
      <c r="B48" s="251">
        <f>IF(BIODATA!B48="","", BIODATA!B48)</f>
        <v>39</v>
      </c>
      <c r="C48" s="252" t="str">
        <f>IF(BIODATA!E48="","", BIODATA!E48)</f>
        <v/>
      </c>
      <c r="D48" s="253" t="str">
        <f>IF(BIODATA!F48="","", BIODATA!F48)</f>
        <v/>
      </c>
      <c r="E48" s="66"/>
      <c r="F48" s="66"/>
      <c r="G48" s="66"/>
      <c r="H48" s="66"/>
      <c r="I48" s="66"/>
      <c r="J48" s="66"/>
      <c r="K48" s="66"/>
      <c r="L48" s="66"/>
      <c r="M48" s="66"/>
      <c r="N48" s="66"/>
      <c r="O48" s="66"/>
      <c r="P48" s="66"/>
      <c r="Q48" s="66"/>
      <c r="R48" s="66"/>
      <c r="S48" s="66"/>
      <c r="T48" s="66"/>
      <c r="U48" s="66"/>
      <c r="V48" s="67" t="str">
        <f t="shared" si="0"/>
        <v xml:space="preserve">  </v>
      </c>
      <c r="W48" s="82"/>
      <c r="X48" s="13"/>
    </row>
    <row r="49" spans="1:24" ht="15.75">
      <c r="A49" s="79"/>
      <c r="B49" s="251">
        <f>IF(BIODATA!B49="","", BIODATA!B49)</f>
        <v>40</v>
      </c>
      <c r="C49" s="252" t="str">
        <f>IF(BIODATA!E49="","", BIODATA!E49)</f>
        <v/>
      </c>
      <c r="D49" s="253" t="str">
        <f>IF(BIODATA!F49="","", BIODATA!F49)</f>
        <v/>
      </c>
      <c r="E49" s="66"/>
      <c r="F49" s="66"/>
      <c r="G49" s="66"/>
      <c r="H49" s="66"/>
      <c r="I49" s="66"/>
      <c r="J49" s="66"/>
      <c r="K49" s="66"/>
      <c r="L49" s="66"/>
      <c r="M49" s="66"/>
      <c r="N49" s="66"/>
      <c r="O49" s="66"/>
      <c r="P49" s="66"/>
      <c r="Q49" s="66"/>
      <c r="R49" s="66"/>
      <c r="S49" s="66"/>
      <c r="T49" s="66"/>
      <c r="U49" s="66"/>
      <c r="V49" s="67" t="str">
        <f t="shared" si="0"/>
        <v xml:space="preserve">  </v>
      </c>
      <c r="W49" s="82"/>
      <c r="X49" s="13"/>
    </row>
    <row r="50" spans="1:24" ht="15.75">
      <c r="A50" s="79"/>
      <c r="B50" s="251">
        <f>IF(BIODATA!B50="","", BIODATA!B50)</f>
        <v>41</v>
      </c>
      <c r="C50" s="252" t="str">
        <f>IF(BIODATA!E50="","", BIODATA!E50)</f>
        <v/>
      </c>
      <c r="D50" s="253" t="str">
        <f>IF(BIODATA!F50="","", BIODATA!F50)</f>
        <v/>
      </c>
      <c r="E50" s="66"/>
      <c r="F50" s="66"/>
      <c r="G50" s="66"/>
      <c r="H50" s="66"/>
      <c r="I50" s="66"/>
      <c r="J50" s="66"/>
      <c r="K50" s="66"/>
      <c r="L50" s="66"/>
      <c r="M50" s="66"/>
      <c r="N50" s="66"/>
      <c r="O50" s="66"/>
      <c r="P50" s="66"/>
      <c r="Q50" s="66"/>
      <c r="R50" s="66"/>
      <c r="S50" s="66"/>
      <c r="T50" s="66"/>
      <c r="U50" s="66"/>
      <c r="V50" s="67" t="str">
        <f t="shared" si="0"/>
        <v xml:space="preserve">  </v>
      </c>
      <c r="W50" s="82"/>
      <c r="X50" s="13"/>
    </row>
    <row r="51" spans="1:24" ht="15.75">
      <c r="A51" s="79"/>
      <c r="B51" s="251">
        <f>IF(BIODATA!B51="","", BIODATA!B51)</f>
        <v>42</v>
      </c>
      <c r="C51" s="252" t="str">
        <f>IF(BIODATA!E51="","", BIODATA!E51)</f>
        <v/>
      </c>
      <c r="D51" s="253" t="str">
        <f>IF(BIODATA!F51="","", BIODATA!F51)</f>
        <v/>
      </c>
      <c r="E51" s="66"/>
      <c r="F51" s="66"/>
      <c r="G51" s="66"/>
      <c r="H51" s="66"/>
      <c r="I51" s="66"/>
      <c r="J51" s="66"/>
      <c r="K51" s="66"/>
      <c r="L51" s="66"/>
      <c r="M51" s="66"/>
      <c r="N51" s="66"/>
      <c r="O51" s="66"/>
      <c r="P51" s="66"/>
      <c r="Q51" s="66"/>
      <c r="R51" s="66"/>
      <c r="S51" s="66"/>
      <c r="T51" s="66"/>
      <c r="U51" s="66"/>
      <c r="V51" s="67" t="str">
        <f t="shared" si="0"/>
        <v xml:space="preserve">  </v>
      </c>
      <c r="W51" s="82"/>
      <c r="X51" s="13"/>
    </row>
    <row r="52" spans="1:24" ht="15.75">
      <c r="A52" s="79"/>
      <c r="B52" s="251">
        <f>IF(BIODATA!B52="","", BIODATA!B52)</f>
        <v>43</v>
      </c>
      <c r="C52" s="252" t="str">
        <f>IF(BIODATA!E52="","", BIODATA!E52)</f>
        <v/>
      </c>
      <c r="D52" s="253" t="str">
        <f>IF(BIODATA!F52="","", BIODATA!F52)</f>
        <v/>
      </c>
      <c r="E52" s="66"/>
      <c r="F52" s="66"/>
      <c r="G52" s="66"/>
      <c r="H52" s="66"/>
      <c r="I52" s="66"/>
      <c r="J52" s="66"/>
      <c r="K52" s="66"/>
      <c r="L52" s="66"/>
      <c r="M52" s="66"/>
      <c r="N52" s="66"/>
      <c r="O52" s="66"/>
      <c r="P52" s="66"/>
      <c r="Q52" s="66"/>
      <c r="R52" s="66"/>
      <c r="S52" s="66"/>
      <c r="T52" s="66"/>
      <c r="U52" s="66"/>
      <c r="V52" s="67" t="str">
        <f t="shared" si="0"/>
        <v xml:space="preserve">  </v>
      </c>
      <c r="W52" s="82"/>
      <c r="X52" s="13"/>
    </row>
    <row r="53" spans="1:24" ht="15.75">
      <c r="A53" s="79"/>
      <c r="B53" s="251">
        <f>IF(BIODATA!B53="","", BIODATA!B53)</f>
        <v>44</v>
      </c>
      <c r="C53" s="252" t="str">
        <f>IF(BIODATA!E53="","", BIODATA!E53)</f>
        <v/>
      </c>
      <c r="D53" s="253" t="str">
        <f>IF(BIODATA!F53="","", BIODATA!F53)</f>
        <v/>
      </c>
      <c r="E53" s="66"/>
      <c r="F53" s="66"/>
      <c r="G53" s="66"/>
      <c r="H53" s="66"/>
      <c r="I53" s="66"/>
      <c r="J53" s="66"/>
      <c r="K53" s="66"/>
      <c r="L53" s="66"/>
      <c r="M53" s="66"/>
      <c r="N53" s="66"/>
      <c r="O53" s="66"/>
      <c r="P53" s="66"/>
      <c r="Q53" s="66"/>
      <c r="R53" s="66"/>
      <c r="S53" s="66"/>
      <c r="T53" s="66"/>
      <c r="U53" s="66"/>
      <c r="V53" s="67" t="str">
        <f t="shared" si="0"/>
        <v xml:space="preserve">  </v>
      </c>
      <c r="W53" s="82"/>
      <c r="X53" s="13"/>
    </row>
    <row r="54" spans="1:24" ht="15.75">
      <c r="A54" s="79"/>
      <c r="B54" s="251">
        <f>IF(BIODATA!B54="","", BIODATA!B54)</f>
        <v>45</v>
      </c>
      <c r="C54" s="252" t="str">
        <f>IF(BIODATA!E54="","", BIODATA!E54)</f>
        <v/>
      </c>
      <c r="D54" s="253" t="str">
        <f>IF(BIODATA!F54="","", BIODATA!F54)</f>
        <v/>
      </c>
      <c r="E54" s="66"/>
      <c r="F54" s="66"/>
      <c r="G54" s="66"/>
      <c r="H54" s="66"/>
      <c r="I54" s="66"/>
      <c r="J54" s="66"/>
      <c r="K54" s="66"/>
      <c r="L54" s="66"/>
      <c r="M54" s="66"/>
      <c r="N54" s="66"/>
      <c r="O54" s="66"/>
      <c r="P54" s="66"/>
      <c r="Q54" s="66"/>
      <c r="R54" s="66"/>
      <c r="S54" s="66"/>
      <c r="T54" s="66"/>
      <c r="U54" s="66"/>
      <c r="V54" s="67" t="str">
        <f t="shared" si="0"/>
        <v xml:space="preserve">  </v>
      </c>
      <c r="W54" s="82"/>
      <c r="X54" s="13"/>
    </row>
    <row r="55" spans="1:24" ht="15.75">
      <c r="A55" s="79"/>
      <c r="B55" s="251">
        <f>IF(BIODATA!B55="","", BIODATA!B55)</f>
        <v>46</v>
      </c>
      <c r="C55" s="252" t="str">
        <f>IF(BIODATA!E55="","", BIODATA!E55)</f>
        <v/>
      </c>
      <c r="D55" s="253" t="str">
        <f>IF(BIODATA!F55="","", BIODATA!F55)</f>
        <v/>
      </c>
      <c r="E55" s="66"/>
      <c r="F55" s="66"/>
      <c r="G55" s="66"/>
      <c r="H55" s="66"/>
      <c r="I55" s="66"/>
      <c r="J55" s="66"/>
      <c r="K55" s="66"/>
      <c r="L55" s="66"/>
      <c r="M55" s="66"/>
      <c r="N55" s="66"/>
      <c r="O55" s="66"/>
      <c r="P55" s="66"/>
      <c r="Q55" s="66"/>
      <c r="R55" s="66"/>
      <c r="S55" s="66"/>
      <c r="T55" s="66"/>
      <c r="U55" s="66"/>
      <c r="V55" s="67" t="str">
        <f t="shared" si="0"/>
        <v xml:space="preserve">  </v>
      </c>
      <c r="W55" s="82"/>
      <c r="X55" s="13"/>
    </row>
    <row r="56" spans="1:24" ht="15.75">
      <c r="A56" s="79"/>
      <c r="B56" s="251">
        <f>IF(BIODATA!B56="","", BIODATA!B56)</f>
        <v>47</v>
      </c>
      <c r="C56" s="252" t="str">
        <f>IF(BIODATA!E56="","", BIODATA!E56)</f>
        <v/>
      </c>
      <c r="D56" s="253" t="str">
        <f>IF(BIODATA!F56="","", BIODATA!F56)</f>
        <v/>
      </c>
      <c r="E56" s="66"/>
      <c r="F56" s="66"/>
      <c r="G56" s="66"/>
      <c r="H56" s="66"/>
      <c r="I56" s="66"/>
      <c r="J56" s="66"/>
      <c r="K56" s="66"/>
      <c r="L56" s="66"/>
      <c r="M56" s="66"/>
      <c r="N56" s="66"/>
      <c r="O56" s="66"/>
      <c r="P56" s="66"/>
      <c r="Q56" s="66"/>
      <c r="R56" s="66"/>
      <c r="S56" s="66"/>
      <c r="T56" s="66"/>
      <c r="U56" s="66"/>
      <c r="V56" s="67" t="str">
        <f t="shared" si="0"/>
        <v xml:space="preserve">  </v>
      </c>
      <c r="W56" s="82"/>
      <c r="X56" s="13"/>
    </row>
    <row r="57" spans="1:24" ht="15.75">
      <c r="A57" s="79"/>
      <c r="B57" s="251">
        <f>IF(BIODATA!B57="","", BIODATA!B57)</f>
        <v>48</v>
      </c>
      <c r="C57" s="252" t="str">
        <f>IF(BIODATA!E57="","", BIODATA!E57)</f>
        <v/>
      </c>
      <c r="D57" s="253" t="str">
        <f>IF(BIODATA!F57="","", BIODATA!F57)</f>
        <v/>
      </c>
      <c r="E57" s="66"/>
      <c r="F57" s="66"/>
      <c r="G57" s="66"/>
      <c r="H57" s="66"/>
      <c r="I57" s="66"/>
      <c r="J57" s="66"/>
      <c r="K57" s="66"/>
      <c r="L57" s="66"/>
      <c r="M57" s="66"/>
      <c r="N57" s="66"/>
      <c r="O57" s="66"/>
      <c r="P57" s="66"/>
      <c r="Q57" s="66"/>
      <c r="R57" s="66"/>
      <c r="S57" s="66"/>
      <c r="T57" s="66"/>
      <c r="U57" s="66"/>
      <c r="V57" s="67" t="str">
        <f t="shared" si="0"/>
        <v xml:space="preserve">  </v>
      </c>
      <c r="W57" s="82"/>
      <c r="X57" s="13"/>
    </row>
    <row r="58" spans="1:24" ht="15.75">
      <c r="A58" s="79"/>
      <c r="B58" s="251">
        <f>IF(BIODATA!B58="","", BIODATA!B58)</f>
        <v>49</v>
      </c>
      <c r="C58" s="252" t="str">
        <f>IF(BIODATA!E58="","", BIODATA!E58)</f>
        <v/>
      </c>
      <c r="D58" s="253" t="str">
        <f>IF(BIODATA!F58="","", BIODATA!F58)</f>
        <v/>
      </c>
      <c r="E58" s="66"/>
      <c r="F58" s="66"/>
      <c r="G58" s="66"/>
      <c r="H58" s="66"/>
      <c r="I58" s="66"/>
      <c r="J58" s="66"/>
      <c r="K58" s="66"/>
      <c r="L58" s="66"/>
      <c r="M58" s="66"/>
      <c r="N58" s="66"/>
      <c r="O58" s="66"/>
      <c r="P58" s="66"/>
      <c r="Q58" s="66"/>
      <c r="R58" s="66"/>
      <c r="S58" s="66"/>
      <c r="T58" s="66"/>
      <c r="U58" s="66"/>
      <c r="V58" s="67" t="str">
        <f t="shared" si="0"/>
        <v xml:space="preserve">  </v>
      </c>
      <c r="W58" s="82"/>
      <c r="X58" s="13"/>
    </row>
    <row r="59" spans="1:24" ht="15.75">
      <c r="A59" s="79"/>
      <c r="B59" s="251">
        <f>IF(BIODATA!B59="","", BIODATA!B59)</f>
        <v>50</v>
      </c>
      <c r="C59" s="252" t="str">
        <f>IF(BIODATA!E59="","", BIODATA!E59)</f>
        <v/>
      </c>
      <c r="D59" s="253" t="str">
        <f>IF(BIODATA!F59="","", BIODATA!F59)</f>
        <v/>
      </c>
      <c r="E59" s="66"/>
      <c r="F59" s="66"/>
      <c r="G59" s="66"/>
      <c r="H59" s="66"/>
      <c r="I59" s="66"/>
      <c r="J59" s="66"/>
      <c r="K59" s="66"/>
      <c r="L59" s="66"/>
      <c r="M59" s="66"/>
      <c r="N59" s="66"/>
      <c r="O59" s="66"/>
      <c r="P59" s="66"/>
      <c r="Q59" s="66"/>
      <c r="R59" s="66"/>
      <c r="S59" s="66"/>
      <c r="T59" s="66"/>
      <c r="U59" s="66"/>
      <c r="V59" s="67" t="str">
        <f t="shared" si="0"/>
        <v xml:space="preserve">  </v>
      </c>
      <c r="W59" s="82"/>
      <c r="X59" s="13"/>
    </row>
    <row r="60" spans="1:24" ht="15.75">
      <c r="A60" s="79"/>
      <c r="B60" s="251">
        <f>IF(BIODATA!B60="","", BIODATA!B60)</f>
        <v>51</v>
      </c>
      <c r="C60" s="252" t="str">
        <f>IF(BIODATA!E60="","", BIODATA!E60)</f>
        <v/>
      </c>
      <c r="D60" s="253" t="str">
        <f>IF(BIODATA!F60="","", BIODATA!F60)</f>
        <v/>
      </c>
      <c r="E60" s="66"/>
      <c r="F60" s="66"/>
      <c r="G60" s="66"/>
      <c r="H60" s="66"/>
      <c r="I60" s="66"/>
      <c r="J60" s="66"/>
      <c r="K60" s="66"/>
      <c r="L60" s="66"/>
      <c r="M60" s="66"/>
      <c r="N60" s="66"/>
      <c r="O60" s="66"/>
      <c r="P60" s="66"/>
      <c r="Q60" s="66"/>
      <c r="R60" s="66"/>
      <c r="S60" s="66"/>
      <c r="T60" s="66"/>
      <c r="U60" s="66"/>
      <c r="V60" s="67" t="str">
        <f t="shared" si="0"/>
        <v xml:space="preserve">  </v>
      </c>
      <c r="W60" s="82"/>
      <c r="X60" s="13"/>
    </row>
    <row r="61" spans="1:24" ht="15.75">
      <c r="A61" s="79"/>
      <c r="B61" s="251">
        <f>IF(BIODATA!B61="","", BIODATA!B61)</f>
        <v>52</v>
      </c>
      <c r="C61" s="252" t="str">
        <f>IF(BIODATA!E61="","", BIODATA!E61)</f>
        <v/>
      </c>
      <c r="D61" s="253" t="str">
        <f>IF(BIODATA!F61="","", BIODATA!F61)</f>
        <v/>
      </c>
      <c r="E61" s="66"/>
      <c r="F61" s="66"/>
      <c r="G61" s="66"/>
      <c r="H61" s="66"/>
      <c r="I61" s="66"/>
      <c r="J61" s="66"/>
      <c r="K61" s="66"/>
      <c r="L61" s="66"/>
      <c r="M61" s="66"/>
      <c r="N61" s="66"/>
      <c r="O61" s="66"/>
      <c r="P61" s="66"/>
      <c r="Q61" s="66"/>
      <c r="R61" s="66"/>
      <c r="S61" s="66"/>
      <c r="T61" s="66"/>
      <c r="U61" s="66"/>
      <c r="V61" s="67" t="str">
        <f t="shared" si="0"/>
        <v xml:space="preserve">  </v>
      </c>
      <c r="W61" s="82"/>
      <c r="X61" s="13"/>
    </row>
    <row r="62" spans="1:24" ht="15.75">
      <c r="A62" s="79"/>
      <c r="B62" s="251">
        <f>IF(BIODATA!B62="","", BIODATA!B62)</f>
        <v>53</v>
      </c>
      <c r="C62" s="252" t="str">
        <f>IF(BIODATA!E62="","", BIODATA!E62)</f>
        <v/>
      </c>
      <c r="D62" s="253" t="str">
        <f>IF(BIODATA!F62="","", BIODATA!F62)</f>
        <v/>
      </c>
      <c r="E62" s="66"/>
      <c r="F62" s="66"/>
      <c r="G62" s="66"/>
      <c r="H62" s="66"/>
      <c r="I62" s="66"/>
      <c r="J62" s="66"/>
      <c r="K62" s="66"/>
      <c r="L62" s="66"/>
      <c r="M62" s="66"/>
      <c r="N62" s="66"/>
      <c r="O62" s="66"/>
      <c r="P62" s="66"/>
      <c r="Q62" s="66"/>
      <c r="R62" s="66"/>
      <c r="S62" s="66"/>
      <c r="T62" s="66"/>
      <c r="U62" s="66"/>
      <c r="V62" s="67" t="str">
        <f t="shared" si="0"/>
        <v xml:space="preserve">  </v>
      </c>
      <c r="W62" s="82"/>
      <c r="X62" s="13"/>
    </row>
    <row r="63" spans="1:24" ht="15.75">
      <c r="A63" s="79"/>
      <c r="B63" s="251">
        <f>IF(BIODATA!B63="","", BIODATA!B63)</f>
        <v>54</v>
      </c>
      <c r="C63" s="252" t="str">
        <f>IF(BIODATA!E63="","", BIODATA!E63)</f>
        <v/>
      </c>
      <c r="D63" s="253" t="str">
        <f>IF(BIODATA!F63="","", BIODATA!F63)</f>
        <v/>
      </c>
      <c r="E63" s="66"/>
      <c r="F63" s="66"/>
      <c r="G63" s="66"/>
      <c r="H63" s="66"/>
      <c r="I63" s="66"/>
      <c r="J63" s="66"/>
      <c r="K63" s="66"/>
      <c r="L63" s="66"/>
      <c r="M63" s="66"/>
      <c r="N63" s="66"/>
      <c r="O63" s="66"/>
      <c r="P63" s="66"/>
      <c r="Q63" s="66"/>
      <c r="R63" s="66"/>
      <c r="S63" s="66"/>
      <c r="T63" s="66"/>
      <c r="U63" s="66"/>
      <c r="V63" s="67" t="str">
        <f t="shared" si="0"/>
        <v xml:space="preserve">  </v>
      </c>
      <c r="W63" s="82"/>
      <c r="X63" s="13"/>
    </row>
    <row r="64" spans="1:24" ht="15.75">
      <c r="A64" s="79"/>
      <c r="B64" s="251">
        <f>IF(BIODATA!B64="","", BIODATA!B64)</f>
        <v>55</v>
      </c>
      <c r="C64" s="252" t="str">
        <f>IF(BIODATA!E64="","", BIODATA!E64)</f>
        <v/>
      </c>
      <c r="D64" s="253" t="str">
        <f>IF(BIODATA!F64="","", BIODATA!F64)</f>
        <v/>
      </c>
      <c r="E64" s="66"/>
      <c r="F64" s="66"/>
      <c r="G64" s="66"/>
      <c r="H64" s="66"/>
      <c r="I64" s="66"/>
      <c r="J64" s="66"/>
      <c r="K64" s="66"/>
      <c r="L64" s="66"/>
      <c r="M64" s="66"/>
      <c r="N64" s="66"/>
      <c r="O64" s="66"/>
      <c r="P64" s="66"/>
      <c r="Q64" s="66"/>
      <c r="R64" s="66"/>
      <c r="S64" s="66"/>
      <c r="T64" s="66"/>
      <c r="U64" s="66"/>
      <c r="V64" s="67" t="str">
        <f t="shared" si="0"/>
        <v xml:space="preserve">  </v>
      </c>
      <c r="W64" s="82"/>
      <c r="X64" s="13"/>
    </row>
    <row r="65" spans="1:24" ht="15.75">
      <c r="A65" s="79"/>
      <c r="B65" s="251">
        <f>IF(BIODATA!B65="","", BIODATA!B65)</f>
        <v>56</v>
      </c>
      <c r="C65" s="252" t="str">
        <f>IF(BIODATA!E65="","", BIODATA!E65)</f>
        <v/>
      </c>
      <c r="D65" s="253" t="str">
        <f>IF(BIODATA!F65="","", BIODATA!F65)</f>
        <v/>
      </c>
      <c r="E65" s="66"/>
      <c r="F65" s="66"/>
      <c r="G65" s="66"/>
      <c r="H65" s="66"/>
      <c r="I65" s="66"/>
      <c r="J65" s="66"/>
      <c r="K65" s="66"/>
      <c r="L65" s="66"/>
      <c r="M65" s="66"/>
      <c r="N65" s="66"/>
      <c r="O65" s="66"/>
      <c r="P65" s="66"/>
      <c r="Q65" s="66"/>
      <c r="R65" s="66"/>
      <c r="S65" s="66"/>
      <c r="T65" s="66"/>
      <c r="U65" s="66"/>
      <c r="V65" s="67" t="str">
        <f t="shared" si="0"/>
        <v xml:space="preserve">  </v>
      </c>
      <c r="W65" s="82"/>
      <c r="X65" s="13"/>
    </row>
    <row r="66" spans="1:24" ht="15.75">
      <c r="A66" s="79"/>
      <c r="B66" s="251">
        <f>IF(BIODATA!B66="","", BIODATA!B66)</f>
        <v>57</v>
      </c>
      <c r="C66" s="252" t="str">
        <f>IF(BIODATA!E66="","", BIODATA!E66)</f>
        <v/>
      </c>
      <c r="D66" s="253" t="str">
        <f>IF(BIODATA!F66="","", BIODATA!F66)</f>
        <v/>
      </c>
      <c r="E66" s="66"/>
      <c r="F66" s="66"/>
      <c r="G66" s="66"/>
      <c r="H66" s="66"/>
      <c r="I66" s="66"/>
      <c r="J66" s="66"/>
      <c r="K66" s="66"/>
      <c r="L66" s="66"/>
      <c r="M66" s="66"/>
      <c r="N66" s="66"/>
      <c r="O66" s="66"/>
      <c r="P66" s="66"/>
      <c r="Q66" s="66"/>
      <c r="R66" s="66"/>
      <c r="S66" s="66"/>
      <c r="T66" s="66"/>
      <c r="U66" s="66"/>
      <c r="V66" s="67" t="str">
        <f t="shared" si="0"/>
        <v xml:space="preserve">  </v>
      </c>
      <c r="W66" s="82"/>
      <c r="X66" s="13"/>
    </row>
    <row r="67" spans="1:24" ht="15.75">
      <c r="A67" s="79"/>
      <c r="B67" s="251">
        <f>IF(BIODATA!B67="","", BIODATA!B67)</f>
        <v>58</v>
      </c>
      <c r="C67" s="252" t="str">
        <f>IF(BIODATA!E67="","", BIODATA!E67)</f>
        <v/>
      </c>
      <c r="D67" s="253" t="str">
        <f>IF(BIODATA!F67="","", BIODATA!F67)</f>
        <v/>
      </c>
      <c r="E67" s="66"/>
      <c r="F67" s="66"/>
      <c r="G67" s="66"/>
      <c r="H67" s="66"/>
      <c r="I67" s="66"/>
      <c r="J67" s="66"/>
      <c r="K67" s="66"/>
      <c r="L67" s="66"/>
      <c r="M67" s="66"/>
      <c r="N67" s="66"/>
      <c r="O67" s="66"/>
      <c r="P67" s="66"/>
      <c r="Q67" s="66"/>
      <c r="R67" s="66"/>
      <c r="S67" s="66"/>
      <c r="T67" s="66"/>
      <c r="U67" s="66"/>
      <c r="V67" s="67" t="str">
        <f t="shared" si="0"/>
        <v xml:space="preserve">  </v>
      </c>
      <c r="W67" s="82"/>
      <c r="X67" s="13"/>
    </row>
    <row r="68" spans="1:24" ht="15.75">
      <c r="A68" s="79"/>
      <c r="B68" s="251">
        <f>IF(BIODATA!B68="","", BIODATA!B68)</f>
        <v>59</v>
      </c>
      <c r="C68" s="252" t="str">
        <f>IF(BIODATA!E68="","", BIODATA!E68)</f>
        <v/>
      </c>
      <c r="D68" s="253" t="str">
        <f>IF(BIODATA!F68="","", BIODATA!F68)</f>
        <v/>
      </c>
      <c r="E68" s="66"/>
      <c r="F68" s="66"/>
      <c r="G68" s="66"/>
      <c r="H68" s="66"/>
      <c r="I68" s="66"/>
      <c r="J68" s="66"/>
      <c r="K68" s="66"/>
      <c r="L68" s="66"/>
      <c r="M68" s="66"/>
      <c r="N68" s="66"/>
      <c r="O68" s="66"/>
      <c r="P68" s="66"/>
      <c r="Q68" s="66"/>
      <c r="R68" s="66"/>
      <c r="S68" s="66"/>
      <c r="T68" s="66"/>
      <c r="U68" s="66"/>
      <c r="V68" s="67" t="str">
        <f t="shared" si="0"/>
        <v xml:space="preserve">  </v>
      </c>
      <c r="W68" s="82"/>
      <c r="X68" s="13"/>
    </row>
    <row r="69" spans="1:24" ht="15.75">
      <c r="A69" s="79"/>
      <c r="B69" s="251">
        <f>IF(BIODATA!B69="","", BIODATA!B69)</f>
        <v>60</v>
      </c>
      <c r="C69" s="252" t="str">
        <f>IF(BIODATA!E69="","", BIODATA!E69)</f>
        <v/>
      </c>
      <c r="D69" s="253" t="str">
        <f>IF(BIODATA!F69="","", BIODATA!F69)</f>
        <v/>
      </c>
      <c r="E69" s="66"/>
      <c r="F69" s="66"/>
      <c r="G69" s="66"/>
      <c r="H69" s="66"/>
      <c r="I69" s="66"/>
      <c r="J69" s="66"/>
      <c r="K69" s="66"/>
      <c r="L69" s="66"/>
      <c r="M69" s="66"/>
      <c r="N69" s="66"/>
      <c r="O69" s="66"/>
      <c r="P69" s="66"/>
      <c r="Q69" s="66"/>
      <c r="R69" s="66"/>
      <c r="S69" s="66"/>
      <c r="T69" s="66"/>
      <c r="U69" s="66"/>
      <c r="V69" s="67" t="str">
        <f t="shared" si="0"/>
        <v xml:space="preserve">  </v>
      </c>
      <c r="W69" s="82"/>
      <c r="X69" s="13"/>
    </row>
    <row r="70" spans="1:24" ht="15.75">
      <c r="A70" s="79"/>
      <c r="B70" s="251">
        <f>IF(BIODATA!B70="","", BIODATA!B70)</f>
        <v>61</v>
      </c>
      <c r="C70" s="252" t="str">
        <f>IF(BIODATA!E70="","", BIODATA!E70)</f>
        <v/>
      </c>
      <c r="D70" s="253" t="str">
        <f>IF(BIODATA!F70="","", BIODATA!F70)</f>
        <v/>
      </c>
      <c r="E70" s="66"/>
      <c r="F70" s="66"/>
      <c r="G70" s="66"/>
      <c r="H70" s="66"/>
      <c r="I70" s="66"/>
      <c r="J70" s="66"/>
      <c r="K70" s="66"/>
      <c r="L70" s="66"/>
      <c r="M70" s="66"/>
      <c r="N70" s="66"/>
      <c r="O70" s="66"/>
      <c r="P70" s="66"/>
      <c r="Q70" s="66"/>
      <c r="R70" s="66"/>
      <c r="S70" s="66"/>
      <c r="T70" s="66"/>
      <c r="U70" s="66"/>
      <c r="V70" s="67" t="str">
        <f t="shared" si="0"/>
        <v xml:space="preserve">  </v>
      </c>
      <c r="W70" s="82"/>
      <c r="X70" s="13"/>
    </row>
    <row r="71" spans="1:24" ht="15.75">
      <c r="A71" s="79"/>
      <c r="B71" s="251">
        <f>IF(BIODATA!B71="","", BIODATA!B71)</f>
        <v>62</v>
      </c>
      <c r="C71" s="252" t="str">
        <f>IF(BIODATA!E71="","", BIODATA!E71)</f>
        <v/>
      </c>
      <c r="D71" s="253" t="str">
        <f>IF(BIODATA!F71="","", BIODATA!F71)</f>
        <v/>
      </c>
      <c r="E71" s="66"/>
      <c r="F71" s="66"/>
      <c r="G71" s="66"/>
      <c r="H71" s="66"/>
      <c r="I71" s="66"/>
      <c r="J71" s="66"/>
      <c r="K71" s="66"/>
      <c r="L71" s="66"/>
      <c r="M71" s="66"/>
      <c r="N71" s="66"/>
      <c r="O71" s="66"/>
      <c r="P71" s="66"/>
      <c r="Q71" s="66"/>
      <c r="R71" s="66"/>
      <c r="S71" s="66"/>
      <c r="T71" s="66"/>
      <c r="U71" s="66"/>
      <c r="V71" s="67" t="str">
        <f t="shared" si="0"/>
        <v xml:space="preserve">  </v>
      </c>
      <c r="W71" s="82"/>
      <c r="X71" s="13"/>
    </row>
    <row r="72" spans="1:24" ht="15.75">
      <c r="A72" s="79"/>
      <c r="B72" s="251">
        <f>IF(BIODATA!B72="","", BIODATA!B72)</f>
        <v>63</v>
      </c>
      <c r="C72" s="252" t="str">
        <f>IF(BIODATA!E72="","", BIODATA!E72)</f>
        <v/>
      </c>
      <c r="D72" s="253" t="str">
        <f>IF(BIODATA!F72="","", BIODATA!F72)</f>
        <v/>
      </c>
      <c r="E72" s="66"/>
      <c r="F72" s="66"/>
      <c r="G72" s="66"/>
      <c r="H72" s="66"/>
      <c r="I72" s="66"/>
      <c r="J72" s="66"/>
      <c r="K72" s="66"/>
      <c r="L72" s="66"/>
      <c r="M72" s="66"/>
      <c r="N72" s="66"/>
      <c r="O72" s="66"/>
      <c r="P72" s="66"/>
      <c r="Q72" s="66"/>
      <c r="R72" s="66"/>
      <c r="S72" s="66"/>
      <c r="T72" s="66"/>
      <c r="U72" s="66"/>
      <c r="V72" s="67" t="str">
        <f t="shared" si="0"/>
        <v xml:space="preserve">  </v>
      </c>
      <c r="W72" s="82"/>
      <c r="X72" s="13"/>
    </row>
    <row r="73" spans="1:24" ht="15.75">
      <c r="A73" s="79"/>
      <c r="B73" s="251">
        <f>IF(BIODATA!B73="","", BIODATA!B73)</f>
        <v>64</v>
      </c>
      <c r="C73" s="252" t="str">
        <f>IF(BIODATA!E73="","", BIODATA!E73)</f>
        <v/>
      </c>
      <c r="D73" s="253" t="str">
        <f>IF(BIODATA!F73="","", BIODATA!F73)</f>
        <v/>
      </c>
      <c r="E73" s="66"/>
      <c r="F73" s="66"/>
      <c r="G73" s="66"/>
      <c r="H73" s="66"/>
      <c r="I73" s="66"/>
      <c r="J73" s="66"/>
      <c r="K73" s="66"/>
      <c r="L73" s="66"/>
      <c r="M73" s="66"/>
      <c r="N73" s="66"/>
      <c r="O73" s="66"/>
      <c r="P73" s="66"/>
      <c r="Q73" s="66"/>
      <c r="R73" s="66"/>
      <c r="S73" s="66"/>
      <c r="T73" s="66"/>
      <c r="U73" s="66"/>
      <c r="V73" s="67" t="str">
        <f t="shared" si="0"/>
        <v xml:space="preserve">  </v>
      </c>
      <c r="W73" s="82"/>
      <c r="X73" s="13"/>
    </row>
    <row r="74" spans="1:24" ht="15.75">
      <c r="A74" s="79"/>
      <c r="B74" s="251">
        <f>IF(BIODATA!B74="","", BIODATA!B74)</f>
        <v>65</v>
      </c>
      <c r="C74" s="252" t="str">
        <f>IF(BIODATA!E74="","", BIODATA!E74)</f>
        <v/>
      </c>
      <c r="D74" s="253" t="str">
        <f>IF(BIODATA!F74="","", BIODATA!F74)</f>
        <v/>
      </c>
      <c r="E74" s="66"/>
      <c r="F74" s="66"/>
      <c r="G74" s="66"/>
      <c r="H74" s="66"/>
      <c r="I74" s="66"/>
      <c r="J74" s="66"/>
      <c r="K74" s="66"/>
      <c r="L74" s="66"/>
      <c r="M74" s="66"/>
      <c r="N74" s="66"/>
      <c r="O74" s="66"/>
      <c r="P74" s="66"/>
      <c r="Q74" s="66"/>
      <c r="R74" s="66"/>
      <c r="S74" s="66"/>
      <c r="T74" s="66"/>
      <c r="U74" s="66"/>
      <c r="V74" s="67" t="str">
        <f t="shared" si="0"/>
        <v xml:space="preserve">  </v>
      </c>
      <c r="W74" s="82"/>
      <c r="X74" s="13"/>
    </row>
    <row r="75" spans="1:24" ht="15.75">
      <c r="A75" s="79"/>
      <c r="B75" s="251">
        <f>IF(BIODATA!B75="","", BIODATA!B75)</f>
        <v>66</v>
      </c>
      <c r="C75" s="252" t="str">
        <f>IF(BIODATA!E75="","", BIODATA!E75)</f>
        <v/>
      </c>
      <c r="D75" s="253" t="str">
        <f>IF(BIODATA!F75="","", BIODATA!F75)</f>
        <v/>
      </c>
      <c r="E75" s="66"/>
      <c r="F75" s="66"/>
      <c r="G75" s="66"/>
      <c r="H75" s="66"/>
      <c r="I75" s="66"/>
      <c r="J75" s="66"/>
      <c r="K75" s="66"/>
      <c r="L75" s="66"/>
      <c r="M75" s="66"/>
      <c r="N75" s="66"/>
      <c r="O75" s="66"/>
      <c r="P75" s="66"/>
      <c r="Q75" s="66"/>
      <c r="R75" s="66"/>
      <c r="S75" s="66"/>
      <c r="T75" s="66"/>
      <c r="U75" s="66"/>
      <c r="V75" s="67" t="str">
        <f t="shared" si="0"/>
        <v xml:space="preserve">  </v>
      </c>
      <c r="W75" s="82"/>
      <c r="X75" s="13"/>
    </row>
    <row r="76" spans="1:24" ht="15.75">
      <c r="A76" s="79"/>
      <c r="B76" s="251">
        <f>IF(BIODATA!B76="","", BIODATA!B76)</f>
        <v>67</v>
      </c>
      <c r="C76" s="252" t="str">
        <f>IF(BIODATA!E76="","", BIODATA!E76)</f>
        <v/>
      </c>
      <c r="D76" s="253" t="str">
        <f>IF(BIODATA!F76="","", BIODATA!F76)</f>
        <v/>
      </c>
      <c r="E76" s="66"/>
      <c r="F76" s="66"/>
      <c r="G76" s="66"/>
      <c r="H76" s="66"/>
      <c r="I76" s="66"/>
      <c r="J76" s="66"/>
      <c r="K76" s="66"/>
      <c r="L76" s="66"/>
      <c r="M76" s="66"/>
      <c r="N76" s="66"/>
      <c r="O76" s="66"/>
      <c r="P76" s="66"/>
      <c r="Q76" s="66"/>
      <c r="R76" s="66"/>
      <c r="S76" s="66"/>
      <c r="T76" s="66"/>
      <c r="U76" s="66"/>
      <c r="V76" s="67" t="str">
        <f t="shared" si="0"/>
        <v xml:space="preserve">  </v>
      </c>
      <c r="W76" s="82"/>
      <c r="X76" s="13"/>
    </row>
    <row r="77" spans="1:24" ht="15.75">
      <c r="A77" s="79"/>
      <c r="B77" s="251">
        <f>IF(BIODATA!B77="","", BIODATA!B77)</f>
        <v>68</v>
      </c>
      <c r="C77" s="252" t="str">
        <f>IF(BIODATA!E77="","", BIODATA!E77)</f>
        <v/>
      </c>
      <c r="D77" s="253" t="str">
        <f>IF(BIODATA!F77="","", BIODATA!F77)</f>
        <v/>
      </c>
      <c r="E77" s="66"/>
      <c r="F77" s="66"/>
      <c r="G77" s="66"/>
      <c r="H77" s="66"/>
      <c r="I77" s="66"/>
      <c r="J77" s="66"/>
      <c r="K77" s="66"/>
      <c r="L77" s="66"/>
      <c r="M77" s="66"/>
      <c r="N77" s="66"/>
      <c r="O77" s="66"/>
      <c r="P77" s="66"/>
      <c r="Q77" s="66"/>
      <c r="R77" s="66"/>
      <c r="S77" s="66"/>
      <c r="T77" s="66"/>
      <c r="U77" s="66"/>
      <c r="V77" s="67" t="str">
        <f t="shared" si="0"/>
        <v xml:space="preserve">  </v>
      </c>
      <c r="W77" s="82"/>
      <c r="X77" s="13"/>
    </row>
    <row r="78" spans="1:24" ht="15.75">
      <c r="A78" s="79"/>
      <c r="B78" s="251">
        <f>IF(BIODATA!B78="","", BIODATA!B78)</f>
        <v>69</v>
      </c>
      <c r="C78" s="252" t="str">
        <f>IF(BIODATA!E78="","", BIODATA!E78)</f>
        <v/>
      </c>
      <c r="D78" s="253" t="str">
        <f>IF(BIODATA!F78="","", BIODATA!F78)</f>
        <v/>
      </c>
      <c r="E78" s="66"/>
      <c r="F78" s="66"/>
      <c r="G78" s="66"/>
      <c r="H78" s="66"/>
      <c r="I78" s="66"/>
      <c r="J78" s="66"/>
      <c r="K78" s="66"/>
      <c r="L78" s="66"/>
      <c r="M78" s="66"/>
      <c r="N78" s="66"/>
      <c r="O78" s="66"/>
      <c r="P78" s="66"/>
      <c r="Q78" s="66"/>
      <c r="R78" s="66"/>
      <c r="S78" s="66"/>
      <c r="T78" s="66"/>
      <c r="U78" s="66"/>
      <c r="V78" s="67" t="str">
        <f t="shared" si="0"/>
        <v xml:space="preserve">  </v>
      </c>
      <c r="W78" s="82"/>
      <c r="X78" s="13"/>
    </row>
    <row r="79" spans="1:24" ht="15.75">
      <c r="A79" s="79"/>
      <c r="B79" s="251">
        <f>IF(BIODATA!B79="","", BIODATA!B79)</f>
        <v>70</v>
      </c>
      <c r="C79" s="252" t="str">
        <f>IF(BIODATA!E79="","", BIODATA!E79)</f>
        <v/>
      </c>
      <c r="D79" s="253" t="str">
        <f>IF(BIODATA!F79="","", BIODATA!F79)</f>
        <v/>
      </c>
      <c r="E79" s="66"/>
      <c r="F79" s="66"/>
      <c r="G79" s="66"/>
      <c r="H79" s="66"/>
      <c r="I79" s="66"/>
      <c r="J79" s="66"/>
      <c r="K79" s="66"/>
      <c r="L79" s="66"/>
      <c r="M79" s="66"/>
      <c r="N79" s="66"/>
      <c r="O79" s="66"/>
      <c r="P79" s="66"/>
      <c r="Q79" s="66"/>
      <c r="R79" s="66"/>
      <c r="S79" s="66"/>
      <c r="T79" s="66"/>
      <c r="U79" s="66"/>
      <c r="V79" s="67" t="str">
        <f t="shared" si="0"/>
        <v xml:space="preserve">  </v>
      </c>
      <c r="W79" s="82"/>
      <c r="X79" s="13"/>
    </row>
    <row r="80" spans="1:24" ht="15.75">
      <c r="A80" s="79"/>
      <c r="B80" s="251">
        <f>IF(BIODATA!B80="","", BIODATA!B80)</f>
        <v>71</v>
      </c>
      <c r="C80" s="252" t="str">
        <f>IF(BIODATA!E80="","", BIODATA!E80)</f>
        <v/>
      </c>
      <c r="D80" s="253" t="str">
        <f>IF(BIODATA!F80="","", BIODATA!F80)</f>
        <v/>
      </c>
      <c r="E80" s="66"/>
      <c r="F80" s="66"/>
      <c r="G80" s="66"/>
      <c r="H80" s="66"/>
      <c r="I80" s="66"/>
      <c r="J80" s="66"/>
      <c r="K80" s="66"/>
      <c r="L80" s="66"/>
      <c r="M80" s="66"/>
      <c r="N80" s="66"/>
      <c r="O80" s="66"/>
      <c r="P80" s="66"/>
      <c r="Q80" s="66"/>
      <c r="R80" s="66"/>
      <c r="S80" s="66"/>
      <c r="T80" s="66"/>
      <c r="U80" s="66"/>
      <c r="V80" s="67" t="str">
        <f t="shared" si="0"/>
        <v xml:space="preserve">  </v>
      </c>
      <c r="W80" s="82"/>
      <c r="X80" s="13"/>
    </row>
    <row r="81" spans="1:24" ht="15.75">
      <c r="A81" s="79"/>
      <c r="B81" s="251">
        <f>IF(BIODATA!B81="","", BIODATA!B81)</f>
        <v>72</v>
      </c>
      <c r="C81" s="252" t="str">
        <f>IF(BIODATA!E81="","", BIODATA!E81)</f>
        <v/>
      </c>
      <c r="D81" s="253" t="str">
        <f>IF(BIODATA!F81="","", BIODATA!F81)</f>
        <v/>
      </c>
      <c r="E81" s="66"/>
      <c r="F81" s="66"/>
      <c r="G81" s="66"/>
      <c r="H81" s="66"/>
      <c r="I81" s="66"/>
      <c r="J81" s="66"/>
      <c r="K81" s="66"/>
      <c r="L81" s="66"/>
      <c r="M81" s="66"/>
      <c r="N81" s="66"/>
      <c r="O81" s="66"/>
      <c r="P81" s="66"/>
      <c r="Q81" s="66"/>
      <c r="R81" s="66"/>
      <c r="S81" s="66"/>
      <c r="T81" s="66"/>
      <c r="U81" s="66"/>
      <c r="V81" s="67" t="str">
        <f t="shared" si="0"/>
        <v xml:space="preserve">  </v>
      </c>
      <c r="W81" s="82"/>
      <c r="X81" s="13"/>
    </row>
    <row r="82" spans="1:24" ht="15.75">
      <c r="A82" s="79"/>
      <c r="B82" s="251">
        <f>IF(BIODATA!B82="","", BIODATA!B82)</f>
        <v>73</v>
      </c>
      <c r="C82" s="252" t="str">
        <f>IF(BIODATA!E82="","", BIODATA!E82)</f>
        <v/>
      </c>
      <c r="D82" s="253" t="str">
        <f>IF(BIODATA!F82="","", BIODATA!F82)</f>
        <v/>
      </c>
      <c r="E82" s="66"/>
      <c r="F82" s="66"/>
      <c r="G82" s="66"/>
      <c r="H82" s="66"/>
      <c r="I82" s="66"/>
      <c r="J82" s="66"/>
      <c r="K82" s="66"/>
      <c r="L82" s="66"/>
      <c r="M82" s="66"/>
      <c r="N82" s="66"/>
      <c r="O82" s="66"/>
      <c r="P82" s="66"/>
      <c r="Q82" s="66"/>
      <c r="R82" s="66"/>
      <c r="S82" s="66"/>
      <c r="T82" s="66"/>
      <c r="U82" s="66"/>
      <c r="V82" s="67" t="str">
        <f t="shared" si="0"/>
        <v xml:space="preserve">  </v>
      </c>
      <c r="W82" s="82"/>
      <c r="X82" s="13"/>
    </row>
    <row r="83" spans="1:24" ht="15.75">
      <c r="A83" s="79"/>
      <c r="B83" s="251">
        <f>IF(BIODATA!B83="","", BIODATA!B83)</f>
        <v>74</v>
      </c>
      <c r="C83" s="252" t="str">
        <f>IF(BIODATA!E83="","", BIODATA!E83)</f>
        <v/>
      </c>
      <c r="D83" s="253" t="str">
        <f>IF(BIODATA!F83="","", BIODATA!F83)</f>
        <v/>
      </c>
      <c r="E83" s="66"/>
      <c r="F83" s="66"/>
      <c r="G83" s="66"/>
      <c r="H83" s="66"/>
      <c r="I83" s="66"/>
      <c r="J83" s="66"/>
      <c r="K83" s="66"/>
      <c r="L83" s="66"/>
      <c r="M83" s="66"/>
      <c r="N83" s="66"/>
      <c r="O83" s="66"/>
      <c r="P83" s="66"/>
      <c r="Q83" s="66"/>
      <c r="R83" s="66"/>
      <c r="S83" s="66"/>
      <c r="T83" s="66"/>
      <c r="U83" s="66"/>
      <c r="V83" s="67" t="str">
        <f t="shared" si="0"/>
        <v xml:space="preserve">  </v>
      </c>
      <c r="W83" s="82"/>
      <c r="X83" s="13"/>
    </row>
    <row r="84" spans="1:24" ht="15.75">
      <c r="A84" s="79"/>
      <c r="B84" s="251">
        <f>IF(BIODATA!B84="","", BIODATA!B84)</f>
        <v>75</v>
      </c>
      <c r="C84" s="252" t="str">
        <f>IF(BIODATA!E84="","", BIODATA!E84)</f>
        <v/>
      </c>
      <c r="D84" s="253" t="str">
        <f>IF(BIODATA!F84="","", BIODATA!F84)</f>
        <v/>
      </c>
      <c r="E84" s="66"/>
      <c r="F84" s="66"/>
      <c r="G84" s="66"/>
      <c r="H84" s="66"/>
      <c r="I84" s="66"/>
      <c r="J84" s="66"/>
      <c r="K84" s="66"/>
      <c r="L84" s="66"/>
      <c r="M84" s="66"/>
      <c r="N84" s="66"/>
      <c r="O84" s="66"/>
      <c r="P84" s="66"/>
      <c r="Q84" s="66"/>
      <c r="R84" s="66"/>
      <c r="S84" s="66"/>
      <c r="T84" s="66"/>
      <c r="U84" s="66"/>
      <c r="V84" s="67" t="str">
        <f t="shared" si="0"/>
        <v xml:space="preserve">  </v>
      </c>
      <c r="W84" s="82"/>
      <c r="X84" s="13"/>
    </row>
    <row r="85" spans="1:24" ht="15.75">
      <c r="A85" s="79"/>
      <c r="B85" s="251">
        <f>IF(BIODATA!B85="","", BIODATA!B85)</f>
        <v>76</v>
      </c>
      <c r="C85" s="252" t="str">
        <f>IF(BIODATA!E85="","", BIODATA!E85)</f>
        <v/>
      </c>
      <c r="D85" s="253" t="str">
        <f>IF(BIODATA!F85="","", BIODATA!F85)</f>
        <v/>
      </c>
      <c r="E85" s="66"/>
      <c r="F85" s="66"/>
      <c r="G85" s="66"/>
      <c r="H85" s="66"/>
      <c r="I85" s="66"/>
      <c r="J85" s="66"/>
      <c r="K85" s="66"/>
      <c r="L85" s="66"/>
      <c r="M85" s="66"/>
      <c r="N85" s="66"/>
      <c r="O85" s="66"/>
      <c r="P85" s="66"/>
      <c r="Q85" s="66"/>
      <c r="R85" s="66"/>
      <c r="S85" s="66"/>
      <c r="T85" s="66"/>
      <c r="U85" s="66"/>
      <c r="V85" s="67" t="str">
        <f t="shared" si="0"/>
        <v xml:space="preserve">  </v>
      </c>
      <c r="W85" s="82"/>
      <c r="X85" s="13"/>
    </row>
    <row r="86" spans="1:24" ht="15.75">
      <c r="A86" s="79"/>
      <c r="B86" s="251">
        <f>IF(BIODATA!B86="","", BIODATA!B86)</f>
        <v>77</v>
      </c>
      <c r="C86" s="252" t="str">
        <f>IF(BIODATA!E86="","", BIODATA!E86)</f>
        <v/>
      </c>
      <c r="D86" s="253" t="str">
        <f>IF(BIODATA!F86="","", BIODATA!F86)</f>
        <v/>
      </c>
      <c r="E86" s="66"/>
      <c r="F86" s="66"/>
      <c r="G86" s="66"/>
      <c r="H86" s="66"/>
      <c r="I86" s="66"/>
      <c r="J86" s="66"/>
      <c r="K86" s="66"/>
      <c r="L86" s="66"/>
      <c r="M86" s="66"/>
      <c r="N86" s="66"/>
      <c r="O86" s="66"/>
      <c r="P86" s="66"/>
      <c r="Q86" s="66"/>
      <c r="R86" s="66"/>
      <c r="S86" s="66"/>
      <c r="T86" s="66"/>
      <c r="U86" s="66"/>
      <c r="V86" s="67" t="str">
        <f t="shared" si="0"/>
        <v xml:space="preserve">  </v>
      </c>
      <c r="W86" s="82"/>
      <c r="X86" s="13"/>
    </row>
    <row r="87" spans="1:24" ht="15.75">
      <c r="A87" s="79"/>
      <c r="B87" s="251">
        <f>IF(BIODATA!B87="","", BIODATA!B87)</f>
        <v>78</v>
      </c>
      <c r="C87" s="252" t="str">
        <f>IF(BIODATA!E87="","", BIODATA!E87)</f>
        <v/>
      </c>
      <c r="D87" s="253" t="str">
        <f>IF(BIODATA!F87="","", BIODATA!F87)</f>
        <v/>
      </c>
      <c r="E87" s="66"/>
      <c r="F87" s="66"/>
      <c r="G87" s="66"/>
      <c r="H87" s="66"/>
      <c r="I87" s="66"/>
      <c r="J87" s="66"/>
      <c r="K87" s="66"/>
      <c r="L87" s="66"/>
      <c r="M87" s="66"/>
      <c r="N87" s="66"/>
      <c r="O87" s="66"/>
      <c r="P87" s="66"/>
      <c r="Q87" s="66"/>
      <c r="R87" s="66"/>
      <c r="S87" s="66"/>
      <c r="T87" s="66"/>
      <c r="U87" s="66"/>
      <c r="V87" s="67" t="str">
        <f t="shared" si="0"/>
        <v xml:space="preserve">  </v>
      </c>
      <c r="W87" s="82"/>
      <c r="X87" s="13"/>
    </row>
    <row r="88" spans="1:24" ht="15.75">
      <c r="A88" s="79"/>
      <c r="B88" s="251">
        <f>IF(BIODATA!B88="","", BIODATA!B88)</f>
        <v>79</v>
      </c>
      <c r="C88" s="252" t="str">
        <f>IF(BIODATA!E88="","", BIODATA!E88)</f>
        <v/>
      </c>
      <c r="D88" s="253" t="str">
        <f>IF(BIODATA!F88="","", BIODATA!F88)</f>
        <v/>
      </c>
      <c r="E88" s="66"/>
      <c r="F88" s="66"/>
      <c r="G88" s="66"/>
      <c r="H88" s="66"/>
      <c r="I88" s="66"/>
      <c r="J88" s="66"/>
      <c r="K88" s="66"/>
      <c r="L88" s="66"/>
      <c r="M88" s="66"/>
      <c r="N88" s="66"/>
      <c r="O88" s="66"/>
      <c r="P88" s="66"/>
      <c r="Q88" s="66"/>
      <c r="R88" s="66"/>
      <c r="S88" s="66"/>
      <c r="T88" s="66"/>
      <c r="U88" s="66"/>
      <c r="V88" s="67" t="str">
        <f t="shared" si="0"/>
        <v xml:space="preserve">  </v>
      </c>
      <c r="W88" s="82"/>
      <c r="X88" s="13"/>
    </row>
    <row r="89" spans="1:24" ht="15.75">
      <c r="A89" s="79"/>
      <c r="B89" s="251">
        <f>IF(BIODATA!B89="","", BIODATA!B89)</f>
        <v>80</v>
      </c>
      <c r="C89" s="252" t="str">
        <f>IF(BIODATA!E89="","", BIODATA!E89)</f>
        <v/>
      </c>
      <c r="D89" s="253" t="str">
        <f>IF(BIODATA!F89="","", BIODATA!F89)</f>
        <v/>
      </c>
      <c r="E89" s="66"/>
      <c r="F89" s="66"/>
      <c r="G89" s="66"/>
      <c r="H89" s="66"/>
      <c r="I89" s="66"/>
      <c r="J89" s="66"/>
      <c r="K89" s="66"/>
      <c r="L89" s="66"/>
      <c r="M89" s="66"/>
      <c r="N89" s="66"/>
      <c r="O89" s="66"/>
      <c r="P89" s="66"/>
      <c r="Q89" s="66"/>
      <c r="R89" s="66"/>
      <c r="S89" s="66"/>
      <c r="T89" s="66"/>
      <c r="U89" s="66"/>
      <c r="V89" s="67" t="str">
        <f t="shared" si="0"/>
        <v xml:space="preserve">  </v>
      </c>
      <c r="W89" s="82"/>
      <c r="X89" s="13"/>
    </row>
    <row r="90" spans="1:24" ht="15.75">
      <c r="A90" s="79"/>
      <c r="B90" s="251">
        <f>IF(BIODATA!B90="","", BIODATA!B90)</f>
        <v>81</v>
      </c>
      <c r="C90" s="252" t="str">
        <f>IF(BIODATA!E90="","", BIODATA!E90)</f>
        <v/>
      </c>
      <c r="D90" s="253" t="str">
        <f>IF(BIODATA!F90="","", BIODATA!F90)</f>
        <v/>
      </c>
      <c r="E90" s="66"/>
      <c r="F90" s="66"/>
      <c r="G90" s="66"/>
      <c r="H90" s="66"/>
      <c r="I90" s="66"/>
      <c r="J90" s="66"/>
      <c r="K90" s="66"/>
      <c r="L90" s="66"/>
      <c r="M90" s="66"/>
      <c r="N90" s="66"/>
      <c r="O90" s="66"/>
      <c r="P90" s="66"/>
      <c r="Q90" s="66"/>
      <c r="R90" s="66"/>
      <c r="S90" s="66"/>
      <c r="T90" s="66"/>
      <c r="U90" s="66"/>
      <c r="V90" s="67" t="str">
        <f t="shared" si="0"/>
        <v xml:space="preserve">  </v>
      </c>
      <c r="W90" s="82"/>
      <c r="X90" s="13"/>
    </row>
    <row r="91" spans="1:24" ht="15.75">
      <c r="A91" s="79"/>
      <c r="B91" s="251">
        <f>IF(BIODATA!B91="","", BIODATA!B91)</f>
        <v>82</v>
      </c>
      <c r="C91" s="252" t="str">
        <f>IF(BIODATA!E91="","", BIODATA!E91)</f>
        <v/>
      </c>
      <c r="D91" s="253" t="str">
        <f>IF(BIODATA!F91="","", BIODATA!F91)</f>
        <v/>
      </c>
      <c r="E91" s="66"/>
      <c r="F91" s="66"/>
      <c r="G91" s="66"/>
      <c r="H91" s="66"/>
      <c r="I91" s="66"/>
      <c r="J91" s="66"/>
      <c r="K91" s="66"/>
      <c r="L91" s="66"/>
      <c r="M91" s="66"/>
      <c r="N91" s="66"/>
      <c r="O91" s="66"/>
      <c r="P91" s="66"/>
      <c r="Q91" s="66"/>
      <c r="R91" s="66"/>
      <c r="S91" s="66"/>
      <c r="T91" s="66"/>
      <c r="U91" s="66"/>
      <c r="V91" s="67" t="str">
        <f t="shared" si="0"/>
        <v xml:space="preserve">  </v>
      </c>
      <c r="W91" s="82"/>
      <c r="X91" s="13"/>
    </row>
    <row r="92" spans="1:24" ht="15.75">
      <c r="A92" s="79"/>
      <c r="B92" s="251">
        <f>IF(BIODATA!B92="","", BIODATA!B92)</f>
        <v>83</v>
      </c>
      <c r="C92" s="252" t="str">
        <f>IF(BIODATA!E92="","", BIODATA!E92)</f>
        <v/>
      </c>
      <c r="D92" s="253" t="str">
        <f>IF(BIODATA!F92="","", BIODATA!F92)</f>
        <v/>
      </c>
      <c r="E92" s="66"/>
      <c r="F92" s="66"/>
      <c r="G92" s="66"/>
      <c r="H92" s="66"/>
      <c r="I92" s="66"/>
      <c r="J92" s="66"/>
      <c r="K92" s="66"/>
      <c r="L92" s="66"/>
      <c r="M92" s="66"/>
      <c r="N92" s="66"/>
      <c r="O92" s="66"/>
      <c r="P92" s="66"/>
      <c r="Q92" s="66"/>
      <c r="R92" s="66"/>
      <c r="S92" s="66"/>
      <c r="T92" s="66"/>
      <c r="U92" s="66"/>
      <c r="V92" s="67" t="str">
        <f t="shared" si="0"/>
        <v xml:space="preserve">  </v>
      </c>
      <c r="W92" s="82"/>
      <c r="X92" s="13"/>
    </row>
    <row r="93" spans="1:24" ht="15.75">
      <c r="A93" s="79"/>
      <c r="B93" s="251">
        <f>IF(BIODATA!B93="","", BIODATA!B93)</f>
        <v>84</v>
      </c>
      <c r="C93" s="252" t="str">
        <f>IF(BIODATA!E93="","", BIODATA!E93)</f>
        <v/>
      </c>
      <c r="D93" s="253" t="str">
        <f>IF(BIODATA!F93="","", BIODATA!F93)</f>
        <v/>
      </c>
      <c r="E93" s="66"/>
      <c r="F93" s="66"/>
      <c r="G93" s="66"/>
      <c r="H93" s="66"/>
      <c r="I93" s="66"/>
      <c r="J93" s="66"/>
      <c r="K93" s="66"/>
      <c r="L93" s="66"/>
      <c r="M93" s="66"/>
      <c r="N93" s="66"/>
      <c r="O93" s="66"/>
      <c r="P93" s="66"/>
      <c r="Q93" s="66"/>
      <c r="R93" s="66"/>
      <c r="S93" s="66"/>
      <c r="T93" s="66"/>
      <c r="U93" s="66"/>
      <c r="V93" s="67" t="str">
        <f t="shared" si="0"/>
        <v xml:space="preserve">  </v>
      </c>
      <c r="W93" s="82"/>
      <c r="X93" s="13"/>
    </row>
    <row r="94" spans="1:24" ht="15.75">
      <c r="A94" s="79"/>
      <c r="B94" s="251">
        <f>IF(BIODATA!B94="","", BIODATA!B94)</f>
        <v>85</v>
      </c>
      <c r="C94" s="252" t="str">
        <f>IF(BIODATA!E94="","", BIODATA!E94)</f>
        <v/>
      </c>
      <c r="D94" s="253" t="str">
        <f>IF(BIODATA!F94="","", BIODATA!F94)</f>
        <v/>
      </c>
      <c r="E94" s="66"/>
      <c r="F94" s="66"/>
      <c r="G94" s="66"/>
      <c r="H94" s="66"/>
      <c r="I94" s="66"/>
      <c r="J94" s="66"/>
      <c r="K94" s="66"/>
      <c r="L94" s="66"/>
      <c r="M94" s="66"/>
      <c r="N94" s="66"/>
      <c r="O94" s="66"/>
      <c r="P94" s="66"/>
      <c r="Q94" s="66"/>
      <c r="R94" s="66"/>
      <c r="S94" s="66"/>
      <c r="T94" s="66"/>
      <c r="U94" s="66"/>
      <c r="V94" s="67" t="str">
        <f t="shared" si="0"/>
        <v xml:space="preserve">  </v>
      </c>
      <c r="W94" s="82"/>
      <c r="X94" s="13"/>
    </row>
    <row r="95" spans="1:24" ht="15.75">
      <c r="A95" s="79"/>
      <c r="B95" s="251">
        <f>IF(BIODATA!B95="","", BIODATA!B95)</f>
        <v>86</v>
      </c>
      <c r="C95" s="252" t="str">
        <f>IF(BIODATA!E95="","", BIODATA!E95)</f>
        <v/>
      </c>
      <c r="D95" s="253" t="str">
        <f>IF(BIODATA!F95="","", BIODATA!F95)</f>
        <v/>
      </c>
      <c r="E95" s="66"/>
      <c r="F95" s="66"/>
      <c r="G95" s="66"/>
      <c r="H95" s="66"/>
      <c r="I95" s="66"/>
      <c r="J95" s="66"/>
      <c r="K95" s="66"/>
      <c r="L95" s="66"/>
      <c r="M95" s="66"/>
      <c r="N95" s="66"/>
      <c r="O95" s="66"/>
      <c r="P95" s="66"/>
      <c r="Q95" s="66"/>
      <c r="R95" s="66"/>
      <c r="S95" s="66"/>
      <c r="T95" s="66"/>
      <c r="U95" s="66"/>
      <c r="V95" s="67" t="str">
        <f t="shared" si="0"/>
        <v xml:space="preserve">  </v>
      </c>
      <c r="W95" s="82"/>
      <c r="X95" s="13"/>
    </row>
    <row r="96" spans="1:24" ht="15.75" hidden="1">
      <c r="A96" s="79"/>
      <c r="B96" s="251">
        <f>IF(BIODATA!B96="","", BIODATA!B96)</f>
        <v>87</v>
      </c>
      <c r="C96" s="252" t="str">
        <f>IF(BIODATA!E96="","", BIODATA!E96)</f>
        <v/>
      </c>
      <c r="D96" s="253" t="str">
        <f>IF(BIODATA!F96="","", BIODATA!F96)</f>
        <v/>
      </c>
      <c r="E96" s="66"/>
      <c r="F96" s="66"/>
      <c r="G96" s="66"/>
      <c r="H96" s="66"/>
      <c r="I96" s="66"/>
      <c r="J96" s="66"/>
      <c r="K96" s="66"/>
      <c r="L96" s="66"/>
      <c r="M96" s="66"/>
      <c r="N96" s="66"/>
      <c r="O96" s="66"/>
      <c r="P96" s="66"/>
      <c r="Q96" s="66"/>
      <c r="R96" s="66"/>
      <c r="S96" s="66"/>
      <c r="T96" s="66"/>
      <c r="U96" s="66"/>
      <c r="V96" s="67" t="str">
        <f t="shared" si="0"/>
        <v xml:space="preserve">  </v>
      </c>
      <c r="W96" s="82"/>
      <c r="X96" s="13"/>
    </row>
    <row r="97" spans="1:24" ht="15.75" hidden="1">
      <c r="A97" s="79"/>
      <c r="B97" s="251">
        <f>IF(BIODATA!B97="","", BIODATA!B97)</f>
        <v>88</v>
      </c>
      <c r="C97" s="252" t="str">
        <f>IF(BIODATA!E97="","", BIODATA!E97)</f>
        <v/>
      </c>
      <c r="D97" s="253" t="str">
        <f>IF(BIODATA!F97="","", BIODATA!F97)</f>
        <v/>
      </c>
      <c r="E97" s="66"/>
      <c r="F97" s="66"/>
      <c r="G97" s="66"/>
      <c r="H97" s="66"/>
      <c r="I97" s="66"/>
      <c r="J97" s="66"/>
      <c r="K97" s="66"/>
      <c r="L97" s="66"/>
      <c r="M97" s="66"/>
      <c r="N97" s="66"/>
      <c r="O97" s="66"/>
      <c r="P97" s="66"/>
      <c r="Q97" s="66"/>
      <c r="R97" s="66"/>
      <c r="S97" s="66"/>
      <c r="T97" s="66"/>
      <c r="U97" s="66"/>
      <c r="V97" s="67" t="str">
        <f t="shared" si="0"/>
        <v xml:space="preserve">  </v>
      </c>
      <c r="W97" s="82"/>
      <c r="X97" s="13"/>
    </row>
    <row r="98" spans="1:24" ht="15.75" hidden="1">
      <c r="A98" s="79"/>
      <c r="B98" s="251">
        <f>IF(BIODATA!B98="","", BIODATA!B98)</f>
        <v>89</v>
      </c>
      <c r="C98" s="252" t="str">
        <f>IF(BIODATA!E98="","", BIODATA!E98)</f>
        <v/>
      </c>
      <c r="D98" s="253" t="str">
        <f>IF(BIODATA!F98="","", BIODATA!F98)</f>
        <v/>
      </c>
      <c r="E98" s="66"/>
      <c r="F98" s="66"/>
      <c r="G98" s="66"/>
      <c r="H98" s="66"/>
      <c r="I98" s="66"/>
      <c r="J98" s="66"/>
      <c r="K98" s="66"/>
      <c r="L98" s="66"/>
      <c r="M98" s="66"/>
      <c r="N98" s="66"/>
      <c r="O98" s="66"/>
      <c r="P98" s="66"/>
      <c r="Q98" s="66"/>
      <c r="R98" s="66"/>
      <c r="S98" s="66"/>
      <c r="T98" s="66"/>
      <c r="U98" s="66"/>
      <c r="V98" s="67" t="str">
        <f t="shared" si="0"/>
        <v xml:space="preserve">  </v>
      </c>
      <c r="W98" s="82"/>
      <c r="X98" s="13"/>
    </row>
    <row r="99" spans="1:24" ht="15.75" hidden="1">
      <c r="A99" s="79"/>
      <c r="B99" s="251">
        <f>IF(BIODATA!B99="","", BIODATA!B99)</f>
        <v>90</v>
      </c>
      <c r="C99" s="252" t="str">
        <f>IF(BIODATA!E99="","", BIODATA!E99)</f>
        <v/>
      </c>
      <c r="D99" s="253" t="str">
        <f>IF(BIODATA!F99="","", BIODATA!F99)</f>
        <v/>
      </c>
      <c r="E99" s="66"/>
      <c r="F99" s="66"/>
      <c r="G99" s="66"/>
      <c r="H99" s="66"/>
      <c r="I99" s="66"/>
      <c r="J99" s="66"/>
      <c r="K99" s="66"/>
      <c r="L99" s="66"/>
      <c r="M99" s="66"/>
      <c r="N99" s="66"/>
      <c r="O99" s="66"/>
      <c r="P99" s="66"/>
      <c r="Q99" s="66"/>
      <c r="R99" s="66"/>
      <c r="S99" s="66"/>
      <c r="T99" s="66"/>
      <c r="U99" s="66"/>
      <c r="V99" s="67" t="str">
        <f t="shared" si="0"/>
        <v xml:space="preserve">  </v>
      </c>
      <c r="W99" s="82"/>
      <c r="X99" s="13"/>
    </row>
    <row r="100" spans="1:24" ht="15.75" hidden="1">
      <c r="A100" s="79"/>
      <c r="B100" s="251">
        <f>IF(BIODATA!B100="","", BIODATA!B100)</f>
        <v>91</v>
      </c>
      <c r="C100" s="252" t="str">
        <f>IF(BIODATA!E100="","", BIODATA!E100)</f>
        <v/>
      </c>
      <c r="D100" s="253" t="str">
        <f>IF(BIODATA!F100="","", BIODATA!F100)</f>
        <v/>
      </c>
      <c r="E100" s="66"/>
      <c r="F100" s="66"/>
      <c r="G100" s="66"/>
      <c r="H100" s="66"/>
      <c r="I100" s="66"/>
      <c r="J100" s="66"/>
      <c r="K100" s="66"/>
      <c r="L100" s="66"/>
      <c r="M100" s="66"/>
      <c r="N100" s="66"/>
      <c r="O100" s="66"/>
      <c r="P100" s="66"/>
      <c r="Q100" s="66"/>
      <c r="R100" s="66"/>
      <c r="S100" s="66"/>
      <c r="T100" s="66"/>
      <c r="U100" s="66"/>
      <c r="V100" s="67" t="str">
        <f t="shared" si="0"/>
        <v xml:space="preserve">  </v>
      </c>
      <c r="W100" s="82"/>
      <c r="X100" s="13"/>
    </row>
    <row r="101" spans="1:24" ht="15.75" hidden="1">
      <c r="A101" s="79"/>
      <c r="B101" s="251">
        <f>IF(BIODATA!B101="","", BIODATA!B101)</f>
        <v>92</v>
      </c>
      <c r="C101" s="252" t="str">
        <f>IF(BIODATA!E101="","", BIODATA!E101)</f>
        <v/>
      </c>
      <c r="D101" s="253" t="str">
        <f>IF(BIODATA!F101="","", BIODATA!F101)</f>
        <v/>
      </c>
      <c r="E101" s="66"/>
      <c r="F101" s="66"/>
      <c r="G101" s="66"/>
      <c r="H101" s="66"/>
      <c r="I101" s="66"/>
      <c r="J101" s="66"/>
      <c r="K101" s="66"/>
      <c r="L101" s="66"/>
      <c r="M101" s="66"/>
      <c r="N101" s="66"/>
      <c r="O101" s="66"/>
      <c r="P101" s="66"/>
      <c r="Q101" s="66"/>
      <c r="R101" s="66"/>
      <c r="S101" s="66"/>
      <c r="T101" s="66"/>
      <c r="U101" s="66"/>
      <c r="V101" s="67" t="str">
        <f t="shared" si="0"/>
        <v xml:space="preserve">  </v>
      </c>
      <c r="W101" s="82"/>
      <c r="X101" s="13"/>
    </row>
    <row r="102" spans="1:24" ht="15.75" hidden="1">
      <c r="A102" s="79"/>
      <c r="B102" s="251">
        <f>IF(BIODATA!B102="","", BIODATA!B102)</f>
        <v>93</v>
      </c>
      <c r="C102" s="252" t="str">
        <f>IF(BIODATA!E102="","", BIODATA!E102)</f>
        <v/>
      </c>
      <c r="D102" s="253" t="str">
        <f>IF(BIODATA!F102="","", BIODATA!F102)</f>
        <v/>
      </c>
      <c r="E102" s="66"/>
      <c r="F102" s="66"/>
      <c r="G102" s="66"/>
      <c r="H102" s="66"/>
      <c r="I102" s="66"/>
      <c r="J102" s="66"/>
      <c r="K102" s="66"/>
      <c r="L102" s="66"/>
      <c r="M102" s="66"/>
      <c r="N102" s="66"/>
      <c r="O102" s="66"/>
      <c r="P102" s="66"/>
      <c r="Q102" s="66"/>
      <c r="R102" s="66"/>
      <c r="S102" s="66"/>
      <c r="T102" s="66"/>
      <c r="U102" s="66"/>
      <c r="V102" s="67" t="str">
        <f t="shared" si="0"/>
        <v xml:space="preserve">  </v>
      </c>
      <c r="W102" s="82"/>
      <c r="X102" s="13"/>
    </row>
    <row r="103" spans="1:24" ht="15.75" hidden="1">
      <c r="A103" s="79"/>
      <c r="B103" s="251">
        <f>IF(BIODATA!B103="","", BIODATA!B103)</f>
        <v>94</v>
      </c>
      <c r="C103" s="252" t="str">
        <f>IF(BIODATA!E103="","", BIODATA!E103)</f>
        <v/>
      </c>
      <c r="D103" s="253" t="str">
        <f>IF(BIODATA!F103="","", BIODATA!F103)</f>
        <v/>
      </c>
      <c r="E103" s="66"/>
      <c r="F103" s="66"/>
      <c r="G103" s="66"/>
      <c r="H103" s="66"/>
      <c r="I103" s="66"/>
      <c r="J103" s="66"/>
      <c r="K103" s="66"/>
      <c r="L103" s="66"/>
      <c r="M103" s="66"/>
      <c r="N103" s="66"/>
      <c r="O103" s="66"/>
      <c r="P103" s="66"/>
      <c r="Q103" s="66"/>
      <c r="R103" s="66"/>
      <c r="S103" s="66"/>
      <c r="T103" s="66"/>
      <c r="U103" s="66"/>
      <c r="V103" s="67" t="str">
        <f t="shared" si="0"/>
        <v xml:space="preserve">  </v>
      </c>
      <c r="W103" s="82"/>
      <c r="X103" s="13"/>
    </row>
    <row r="104" spans="1:24" ht="15.75" hidden="1">
      <c r="A104" s="79"/>
      <c r="B104" s="251">
        <f>IF(BIODATA!B104="","", BIODATA!B104)</f>
        <v>95</v>
      </c>
      <c r="C104" s="252" t="str">
        <f>IF(BIODATA!E104="","", BIODATA!E104)</f>
        <v/>
      </c>
      <c r="D104" s="253" t="str">
        <f>IF(BIODATA!F104="","", BIODATA!F104)</f>
        <v/>
      </c>
      <c r="E104" s="66"/>
      <c r="F104" s="66"/>
      <c r="G104" s="66"/>
      <c r="H104" s="66"/>
      <c r="I104" s="66"/>
      <c r="J104" s="66"/>
      <c r="K104" s="66"/>
      <c r="L104" s="66"/>
      <c r="M104" s="66"/>
      <c r="N104" s="66"/>
      <c r="O104" s="66"/>
      <c r="P104" s="66"/>
      <c r="Q104" s="66"/>
      <c r="R104" s="66"/>
      <c r="S104" s="66"/>
      <c r="T104" s="66"/>
      <c r="U104" s="66"/>
      <c r="V104" s="67" t="str">
        <f t="shared" si="0"/>
        <v xml:space="preserve">  </v>
      </c>
      <c r="W104" s="82"/>
      <c r="X104" s="13"/>
    </row>
    <row r="105" spans="1:24" ht="15.75" hidden="1">
      <c r="A105" s="79"/>
      <c r="B105" s="251">
        <f>IF(BIODATA!B105="","", BIODATA!B105)</f>
        <v>96</v>
      </c>
      <c r="C105" s="252" t="str">
        <f>IF(BIODATA!E105="","", BIODATA!E105)</f>
        <v/>
      </c>
      <c r="D105" s="253" t="str">
        <f>IF(BIODATA!F105="","", BIODATA!F105)</f>
        <v/>
      </c>
      <c r="E105" s="66"/>
      <c r="F105" s="66"/>
      <c r="G105" s="66"/>
      <c r="H105" s="66"/>
      <c r="I105" s="66"/>
      <c r="J105" s="66"/>
      <c r="K105" s="66"/>
      <c r="L105" s="66"/>
      <c r="M105" s="66"/>
      <c r="N105" s="66"/>
      <c r="O105" s="66"/>
      <c r="P105" s="66"/>
      <c r="Q105" s="66"/>
      <c r="R105" s="66"/>
      <c r="S105" s="66"/>
      <c r="T105" s="66"/>
      <c r="U105" s="66"/>
      <c r="V105" s="67" t="str">
        <f t="shared" si="0"/>
        <v xml:space="preserve">  </v>
      </c>
      <c r="W105" s="82"/>
      <c r="X105" s="13"/>
    </row>
    <row r="106" spans="1:24" ht="15.75" hidden="1">
      <c r="A106" s="79"/>
      <c r="B106" s="251">
        <f>IF(BIODATA!B106="","", BIODATA!B106)</f>
        <v>97</v>
      </c>
      <c r="C106" s="252" t="str">
        <f>IF(BIODATA!E106="","", BIODATA!E106)</f>
        <v/>
      </c>
      <c r="D106" s="253" t="str">
        <f>IF(BIODATA!F106="","", BIODATA!F106)</f>
        <v/>
      </c>
      <c r="E106" s="66"/>
      <c r="F106" s="66"/>
      <c r="G106" s="66"/>
      <c r="H106" s="66"/>
      <c r="I106" s="66"/>
      <c r="J106" s="66"/>
      <c r="K106" s="66"/>
      <c r="L106" s="66"/>
      <c r="M106" s="66"/>
      <c r="N106" s="66"/>
      <c r="O106" s="66"/>
      <c r="P106" s="66"/>
      <c r="Q106" s="66"/>
      <c r="R106" s="66"/>
      <c r="S106" s="66"/>
      <c r="T106" s="66"/>
      <c r="U106" s="66"/>
      <c r="V106" s="67" t="str">
        <f t="shared" si="0"/>
        <v xml:space="preserve">  </v>
      </c>
      <c r="W106" s="82"/>
      <c r="X106" s="13"/>
    </row>
    <row r="107" spans="1:24" ht="15.75" hidden="1">
      <c r="A107" s="79"/>
      <c r="B107" s="251">
        <f>IF(BIODATA!B107="","", BIODATA!B107)</f>
        <v>98</v>
      </c>
      <c r="C107" s="252" t="str">
        <f>IF(BIODATA!E107="","", BIODATA!E107)</f>
        <v/>
      </c>
      <c r="D107" s="253" t="str">
        <f>IF(BIODATA!F107="","", BIODATA!F107)</f>
        <v/>
      </c>
      <c r="E107" s="66"/>
      <c r="F107" s="66"/>
      <c r="G107" s="66"/>
      <c r="H107" s="66"/>
      <c r="I107" s="66"/>
      <c r="J107" s="66"/>
      <c r="K107" s="66"/>
      <c r="L107" s="66"/>
      <c r="M107" s="66"/>
      <c r="N107" s="66"/>
      <c r="O107" s="66"/>
      <c r="P107" s="66"/>
      <c r="Q107" s="66"/>
      <c r="R107" s="66"/>
      <c r="S107" s="66"/>
      <c r="T107" s="66"/>
      <c r="U107" s="66"/>
      <c r="V107" s="67" t="str">
        <f t="shared" si="0"/>
        <v xml:space="preserve">  </v>
      </c>
      <c r="W107" s="82"/>
      <c r="X107" s="13"/>
    </row>
    <row r="108" spans="1:24" ht="15.75" hidden="1">
      <c r="A108" s="79"/>
      <c r="B108" s="251">
        <f>IF(BIODATA!B108="","", BIODATA!B108)</f>
        <v>99</v>
      </c>
      <c r="C108" s="252" t="str">
        <f>IF(BIODATA!E108="","", BIODATA!E108)</f>
        <v/>
      </c>
      <c r="D108" s="253" t="str">
        <f>IF(BIODATA!F108="","", BIODATA!F108)</f>
        <v/>
      </c>
      <c r="E108" s="66"/>
      <c r="F108" s="66"/>
      <c r="G108" s="66"/>
      <c r="H108" s="66"/>
      <c r="I108" s="66"/>
      <c r="J108" s="66"/>
      <c r="K108" s="66"/>
      <c r="L108" s="66"/>
      <c r="M108" s="66"/>
      <c r="N108" s="66"/>
      <c r="O108" s="66"/>
      <c r="P108" s="66"/>
      <c r="Q108" s="66"/>
      <c r="R108" s="66"/>
      <c r="S108" s="66"/>
      <c r="T108" s="66"/>
      <c r="U108" s="66"/>
      <c r="V108" s="67" t="str">
        <f t="shared" si="0"/>
        <v xml:space="preserve">  </v>
      </c>
      <c r="W108" s="82"/>
      <c r="X108" s="13"/>
    </row>
    <row r="109" spans="1:24" ht="15.75" hidden="1">
      <c r="A109" s="79"/>
      <c r="B109" s="251">
        <f>IF(BIODATA!B109="","", BIODATA!B109)</f>
        <v>100</v>
      </c>
      <c r="C109" s="252" t="str">
        <f>IF(BIODATA!E109="","", BIODATA!E109)</f>
        <v/>
      </c>
      <c r="D109" s="253" t="str">
        <f>IF(BIODATA!F109="","", BIODATA!F109)</f>
        <v/>
      </c>
      <c r="E109" s="66"/>
      <c r="F109" s="66"/>
      <c r="G109" s="66"/>
      <c r="H109" s="66"/>
      <c r="I109" s="66"/>
      <c r="J109" s="66"/>
      <c r="K109" s="66"/>
      <c r="L109" s="66"/>
      <c r="M109" s="66"/>
      <c r="N109" s="66"/>
      <c r="O109" s="66"/>
      <c r="P109" s="66"/>
      <c r="Q109" s="66"/>
      <c r="R109" s="66"/>
      <c r="S109" s="66"/>
      <c r="T109" s="66"/>
      <c r="U109" s="66"/>
      <c r="V109" s="67" t="str">
        <f t="shared" si="0"/>
        <v xml:space="preserve">  </v>
      </c>
      <c r="W109" s="82"/>
      <c r="X109" s="13"/>
    </row>
    <row r="110" spans="1:24" ht="15.75" hidden="1">
      <c r="A110" s="79"/>
      <c r="B110" s="251">
        <f>IF(BIODATA!B110="","", BIODATA!B110)</f>
        <v>101</v>
      </c>
      <c r="C110" s="252" t="str">
        <f>IF(BIODATA!E110="","", BIODATA!E110)</f>
        <v/>
      </c>
      <c r="D110" s="253" t="str">
        <f>IF(BIODATA!F110="","", BIODATA!F110)</f>
        <v/>
      </c>
      <c r="E110" s="66"/>
      <c r="F110" s="66"/>
      <c r="G110" s="66"/>
      <c r="H110" s="66"/>
      <c r="I110" s="66"/>
      <c r="J110" s="66"/>
      <c r="K110" s="66"/>
      <c r="L110" s="66"/>
      <c r="M110" s="66"/>
      <c r="N110" s="66"/>
      <c r="O110" s="66"/>
      <c r="P110" s="66"/>
      <c r="Q110" s="66"/>
      <c r="R110" s="66"/>
      <c r="S110" s="66"/>
      <c r="T110" s="66"/>
      <c r="U110" s="66"/>
      <c r="V110" s="67" t="str">
        <f t="shared" si="0"/>
        <v xml:space="preserve">  </v>
      </c>
      <c r="W110" s="82"/>
      <c r="X110" s="13"/>
    </row>
    <row r="111" spans="1:24" ht="15.75" hidden="1">
      <c r="A111" s="79"/>
      <c r="B111" s="251">
        <f>IF(BIODATA!B111="","", BIODATA!B111)</f>
        <v>102</v>
      </c>
      <c r="C111" s="252" t="str">
        <f>IF(BIODATA!E111="","", BIODATA!E111)</f>
        <v/>
      </c>
      <c r="D111" s="253" t="str">
        <f>IF(BIODATA!F111="","", BIODATA!F111)</f>
        <v/>
      </c>
      <c r="E111" s="66"/>
      <c r="F111" s="66"/>
      <c r="G111" s="66"/>
      <c r="H111" s="66"/>
      <c r="I111" s="66"/>
      <c r="J111" s="66"/>
      <c r="K111" s="66"/>
      <c r="L111" s="66"/>
      <c r="M111" s="66"/>
      <c r="N111" s="66"/>
      <c r="O111" s="66"/>
      <c r="P111" s="66"/>
      <c r="Q111" s="66"/>
      <c r="R111" s="66"/>
      <c r="S111" s="66"/>
      <c r="T111" s="66"/>
      <c r="U111" s="66"/>
      <c r="V111" s="67" t="str">
        <f t="shared" si="0"/>
        <v xml:space="preserve">  </v>
      </c>
      <c r="W111" s="82"/>
      <c r="X111" s="13"/>
    </row>
    <row r="112" spans="1:24" ht="15.75" hidden="1">
      <c r="A112" s="79"/>
      <c r="B112" s="251">
        <f>IF(BIODATA!B112="","", BIODATA!B112)</f>
        <v>103</v>
      </c>
      <c r="C112" s="252" t="str">
        <f>IF(BIODATA!E112="","", BIODATA!E112)</f>
        <v/>
      </c>
      <c r="D112" s="253" t="str">
        <f>IF(BIODATA!F112="","", BIODATA!F112)</f>
        <v/>
      </c>
      <c r="E112" s="66"/>
      <c r="F112" s="66"/>
      <c r="G112" s="66"/>
      <c r="H112" s="66"/>
      <c r="I112" s="66"/>
      <c r="J112" s="66"/>
      <c r="K112" s="66"/>
      <c r="L112" s="66"/>
      <c r="M112" s="66"/>
      <c r="N112" s="66"/>
      <c r="O112" s="66"/>
      <c r="P112" s="66"/>
      <c r="Q112" s="66"/>
      <c r="R112" s="66"/>
      <c r="S112" s="66"/>
      <c r="T112" s="66"/>
      <c r="U112" s="66"/>
      <c r="V112" s="67" t="str">
        <f t="shared" si="0"/>
        <v xml:space="preserve">  </v>
      </c>
      <c r="W112" s="82"/>
      <c r="X112" s="13"/>
    </row>
    <row r="113" spans="1:24" ht="15.75" hidden="1">
      <c r="A113" s="79"/>
      <c r="B113" s="251">
        <f>IF(BIODATA!B113="","", BIODATA!B113)</f>
        <v>104</v>
      </c>
      <c r="C113" s="252" t="str">
        <f>IF(BIODATA!E113="","", BIODATA!E113)</f>
        <v/>
      </c>
      <c r="D113" s="253" t="str">
        <f>IF(BIODATA!F113="","", BIODATA!F113)</f>
        <v/>
      </c>
      <c r="E113" s="66"/>
      <c r="F113" s="66"/>
      <c r="G113" s="66"/>
      <c r="H113" s="66"/>
      <c r="I113" s="66"/>
      <c r="J113" s="66"/>
      <c r="K113" s="66"/>
      <c r="L113" s="66"/>
      <c r="M113" s="66"/>
      <c r="N113" s="66"/>
      <c r="O113" s="66"/>
      <c r="P113" s="66"/>
      <c r="Q113" s="66"/>
      <c r="R113" s="66"/>
      <c r="S113" s="66"/>
      <c r="T113" s="66"/>
      <c r="U113" s="66"/>
      <c r="V113" s="67" t="str">
        <f t="shared" si="0"/>
        <v xml:space="preserve">  </v>
      </c>
      <c r="W113" s="82"/>
      <c r="X113" s="13"/>
    </row>
    <row r="114" spans="1:24" ht="15.75" hidden="1">
      <c r="A114" s="79"/>
      <c r="B114" s="251">
        <f>IF(BIODATA!B114="","", BIODATA!B114)</f>
        <v>105</v>
      </c>
      <c r="C114" s="252" t="str">
        <f>IF(BIODATA!E114="","", BIODATA!E114)</f>
        <v/>
      </c>
      <c r="D114" s="253" t="str">
        <f>IF(BIODATA!F114="","", BIODATA!F114)</f>
        <v/>
      </c>
      <c r="E114" s="66"/>
      <c r="F114" s="66"/>
      <c r="G114" s="66"/>
      <c r="H114" s="66"/>
      <c r="I114" s="66"/>
      <c r="J114" s="66"/>
      <c r="K114" s="66"/>
      <c r="L114" s="66"/>
      <c r="M114" s="66"/>
      <c r="N114" s="66"/>
      <c r="O114" s="66"/>
      <c r="P114" s="66"/>
      <c r="Q114" s="66"/>
      <c r="R114" s="66"/>
      <c r="S114" s="66"/>
      <c r="T114" s="66"/>
      <c r="U114" s="66"/>
      <c r="V114" s="67" t="str">
        <f t="shared" si="0"/>
        <v xml:space="preserve">  </v>
      </c>
      <c r="W114" s="82"/>
      <c r="X114" s="13"/>
    </row>
    <row r="115" spans="1:24" ht="15.75" hidden="1">
      <c r="A115" s="79"/>
      <c r="B115" s="251">
        <f>IF(BIODATA!B115="","", BIODATA!B115)</f>
        <v>106</v>
      </c>
      <c r="C115" s="252" t="str">
        <f>IF(BIODATA!E115="","", BIODATA!E115)</f>
        <v/>
      </c>
      <c r="D115" s="253" t="str">
        <f>IF(BIODATA!F115="","", BIODATA!F115)</f>
        <v/>
      </c>
      <c r="E115" s="66"/>
      <c r="F115" s="66"/>
      <c r="G115" s="66"/>
      <c r="H115" s="66"/>
      <c r="I115" s="66"/>
      <c r="J115" s="66"/>
      <c r="K115" s="66"/>
      <c r="L115" s="66"/>
      <c r="M115" s="66"/>
      <c r="N115" s="66"/>
      <c r="O115" s="66"/>
      <c r="P115" s="66"/>
      <c r="Q115" s="66"/>
      <c r="R115" s="66"/>
      <c r="S115" s="66"/>
      <c r="T115" s="66"/>
      <c r="U115" s="66"/>
      <c r="V115" s="67" t="str">
        <f t="shared" si="0"/>
        <v xml:space="preserve">  </v>
      </c>
      <c r="W115" s="82"/>
      <c r="X115" s="13"/>
    </row>
    <row r="116" spans="1:24" ht="15.75" hidden="1">
      <c r="A116" s="79"/>
      <c r="B116" s="251">
        <f>IF(BIODATA!B116="","", BIODATA!B116)</f>
        <v>107</v>
      </c>
      <c r="C116" s="252" t="str">
        <f>IF(BIODATA!E116="","", BIODATA!E116)</f>
        <v/>
      </c>
      <c r="D116" s="253" t="str">
        <f>IF(BIODATA!F116="","", BIODATA!F116)</f>
        <v/>
      </c>
      <c r="E116" s="66"/>
      <c r="F116" s="66"/>
      <c r="G116" s="66"/>
      <c r="H116" s="66"/>
      <c r="I116" s="66"/>
      <c r="J116" s="66"/>
      <c r="K116" s="66"/>
      <c r="L116" s="66"/>
      <c r="M116" s="66"/>
      <c r="N116" s="66"/>
      <c r="O116" s="66"/>
      <c r="P116" s="66"/>
      <c r="Q116" s="66"/>
      <c r="R116" s="66"/>
      <c r="S116" s="66"/>
      <c r="T116" s="66"/>
      <c r="U116" s="66"/>
      <c r="V116" s="67" t="str">
        <f t="shared" si="0"/>
        <v xml:space="preserve">  </v>
      </c>
      <c r="W116" s="82"/>
      <c r="X116" s="13"/>
    </row>
    <row r="117" spans="1:24" ht="15.75" hidden="1">
      <c r="A117" s="79"/>
      <c r="B117" s="251">
        <f>IF(BIODATA!B117="","", BIODATA!B117)</f>
        <v>108</v>
      </c>
      <c r="C117" s="252" t="str">
        <f>IF(BIODATA!E117="","", BIODATA!E117)</f>
        <v/>
      </c>
      <c r="D117" s="253" t="str">
        <f>IF(BIODATA!F117="","", BIODATA!F117)</f>
        <v/>
      </c>
      <c r="E117" s="66"/>
      <c r="F117" s="66"/>
      <c r="G117" s="66"/>
      <c r="H117" s="66"/>
      <c r="I117" s="66"/>
      <c r="J117" s="66"/>
      <c r="K117" s="66"/>
      <c r="L117" s="66"/>
      <c r="M117" s="66"/>
      <c r="N117" s="66"/>
      <c r="O117" s="66"/>
      <c r="P117" s="66"/>
      <c r="Q117" s="66"/>
      <c r="R117" s="66"/>
      <c r="S117" s="66"/>
      <c r="T117" s="66"/>
      <c r="U117" s="66"/>
      <c r="V117" s="67" t="str">
        <f t="shared" si="0"/>
        <v xml:space="preserve">  </v>
      </c>
      <c r="W117" s="82"/>
      <c r="X117" s="13"/>
    </row>
    <row r="118" spans="1:24" ht="15.75" hidden="1">
      <c r="A118" s="79"/>
      <c r="B118" s="251">
        <f>IF(BIODATA!B118="","", BIODATA!B118)</f>
        <v>109</v>
      </c>
      <c r="C118" s="252" t="str">
        <f>IF(BIODATA!E118="","", BIODATA!E118)</f>
        <v/>
      </c>
      <c r="D118" s="253" t="str">
        <f>IF(BIODATA!F118="","", BIODATA!F118)</f>
        <v/>
      </c>
      <c r="E118" s="66"/>
      <c r="F118" s="66"/>
      <c r="G118" s="66"/>
      <c r="H118" s="66"/>
      <c r="I118" s="66"/>
      <c r="J118" s="66"/>
      <c r="K118" s="66"/>
      <c r="L118" s="66"/>
      <c r="M118" s="66"/>
      <c r="N118" s="66"/>
      <c r="O118" s="66"/>
      <c r="P118" s="66"/>
      <c r="Q118" s="66"/>
      <c r="R118" s="66"/>
      <c r="S118" s="66"/>
      <c r="T118" s="66"/>
      <c r="U118" s="66"/>
      <c r="V118" s="67" t="str">
        <f t="shared" si="0"/>
        <v xml:space="preserve">  </v>
      </c>
      <c r="W118" s="82"/>
      <c r="X118" s="13"/>
    </row>
    <row r="119" spans="1:24" ht="15.75" hidden="1">
      <c r="A119" s="79"/>
      <c r="B119" s="251">
        <f>IF(BIODATA!B119="","", BIODATA!B119)</f>
        <v>110</v>
      </c>
      <c r="C119" s="252" t="str">
        <f>IF(BIODATA!E119="","", BIODATA!E119)</f>
        <v/>
      </c>
      <c r="D119" s="253" t="str">
        <f>IF(BIODATA!F119="","", BIODATA!F119)</f>
        <v/>
      </c>
      <c r="E119" s="66"/>
      <c r="F119" s="66"/>
      <c r="G119" s="66"/>
      <c r="H119" s="66"/>
      <c r="I119" s="66"/>
      <c r="J119" s="66"/>
      <c r="K119" s="66"/>
      <c r="L119" s="66"/>
      <c r="M119" s="66"/>
      <c r="N119" s="66"/>
      <c r="O119" s="66"/>
      <c r="P119" s="66"/>
      <c r="Q119" s="66"/>
      <c r="R119" s="66"/>
      <c r="S119" s="66"/>
      <c r="T119" s="66"/>
      <c r="U119" s="66"/>
      <c r="V119" s="67" t="str">
        <f t="shared" si="0"/>
        <v xml:space="preserve">  </v>
      </c>
      <c r="W119" s="82"/>
      <c r="X119" s="13"/>
    </row>
    <row r="120" spans="1:24" ht="15.75" hidden="1">
      <c r="A120" s="79"/>
      <c r="B120" s="251">
        <f>IF(BIODATA!B120="","", BIODATA!B120)</f>
        <v>111</v>
      </c>
      <c r="C120" s="252" t="str">
        <f>IF(BIODATA!E120="","", BIODATA!E120)</f>
        <v/>
      </c>
      <c r="D120" s="253" t="str">
        <f>IF(BIODATA!F120="","", BIODATA!F120)</f>
        <v/>
      </c>
      <c r="E120" s="66"/>
      <c r="F120" s="66"/>
      <c r="G120" s="66"/>
      <c r="H120" s="66"/>
      <c r="I120" s="66"/>
      <c r="J120" s="66"/>
      <c r="K120" s="66"/>
      <c r="L120" s="66"/>
      <c r="M120" s="66"/>
      <c r="N120" s="66"/>
      <c r="O120" s="66"/>
      <c r="P120" s="66"/>
      <c r="Q120" s="66"/>
      <c r="R120" s="66"/>
      <c r="S120" s="66"/>
      <c r="T120" s="66"/>
      <c r="U120" s="66"/>
      <c r="V120" s="67" t="str">
        <f t="shared" si="0"/>
        <v xml:space="preserve">  </v>
      </c>
      <c r="W120" s="82"/>
      <c r="X120" s="13"/>
    </row>
    <row r="121" spans="1:24" ht="15.75" hidden="1">
      <c r="A121" s="79"/>
      <c r="B121" s="251">
        <f>IF(BIODATA!B121="","", BIODATA!B121)</f>
        <v>112</v>
      </c>
      <c r="C121" s="252" t="str">
        <f>IF(BIODATA!E121="","", BIODATA!E121)</f>
        <v/>
      </c>
      <c r="D121" s="253" t="str">
        <f>IF(BIODATA!F121="","", BIODATA!F121)</f>
        <v/>
      </c>
      <c r="E121" s="66"/>
      <c r="F121" s="66"/>
      <c r="G121" s="66"/>
      <c r="H121" s="66"/>
      <c r="I121" s="66"/>
      <c r="J121" s="66"/>
      <c r="K121" s="66"/>
      <c r="L121" s="66"/>
      <c r="M121" s="66"/>
      <c r="N121" s="66"/>
      <c r="O121" s="66"/>
      <c r="P121" s="66"/>
      <c r="Q121" s="66"/>
      <c r="R121" s="66"/>
      <c r="S121" s="66"/>
      <c r="T121" s="66"/>
      <c r="U121" s="66"/>
      <c r="V121" s="67" t="str">
        <f t="shared" si="0"/>
        <v xml:space="preserve">  </v>
      </c>
      <c r="W121" s="82"/>
      <c r="X121" s="13"/>
    </row>
    <row r="122" spans="1:24" ht="15.75" hidden="1">
      <c r="A122" s="79"/>
      <c r="B122" s="251">
        <f>IF(BIODATA!B122="","", BIODATA!B122)</f>
        <v>113</v>
      </c>
      <c r="C122" s="252" t="str">
        <f>IF(BIODATA!E122="","", BIODATA!E122)</f>
        <v/>
      </c>
      <c r="D122" s="253" t="str">
        <f>IF(BIODATA!F122="","", BIODATA!F122)</f>
        <v/>
      </c>
      <c r="E122" s="66"/>
      <c r="F122" s="66"/>
      <c r="G122" s="66"/>
      <c r="H122" s="66"/>
      <c r="I122" s="66"/>
      <c r="J122" s="66"/>
      <c r="K122" s="66"/>
      <c r="L122" s="66"/>
      <c r="M122" s="66"/>
      <c r="N122" s="66"/>
      <c r="O122" s="66"/>
      <c r="P122" s="66"/>
      <c r="Q122" s="66"/>
      <c r="R122" s="66"/>
      <c r="S122" s="66"/>
      <c r="T122" s="66"/>
      <c r="U122" s="66"/>
      <c r="V122" s="67" t="str">
        <f t="shared" si="0"/>
        <v xml:space="preserve">  </v>
      </c>
      <c r="W122" s="82"/>
      <c r="X122" s="13"/>
    </row>
    <row r="123" spans="1:24" ht="15.75" hidden="1">
      <c r="A123" s="79"/>
      <c r="B123" s="251">
        <f>IF(BIODATA!B123="","", BIODATA!B123)</f>
        <v>114</v>
      </c>
      <c r="C123" s="252" t="str">
        <f>IF(BIODATA!E123="","", BIODATA!E123)</f>
        <v/>
      </c>
      <c r="D123" s="253" t="str">
        <f>IF(BIODATA!F123="","", BIODATA!F123)</f>
        <v/>
      </c>
      <c r="E123" s="66"/>
      <c r="F123" s="66"/>
      <c r="G123" s="66"/>
      <c r="H123" s="66"/>
      <c r="I123" s="66"/>
      <c r="J123" s="66"/>
      <c r="K123" s="66"/>
      <c r="L123" s="66"/>
      <c r="M123" s="66"/>
      <c r="N123" s="66"/>
      <c r="O123" s="66"/>
      <c r="P123" s="66"/>
      <c r="Q123" s="66"/>
      <c r="R123" s="66"/>
      <c r="S123" s="66"/>
      <c r="T123" s="66"/>
      <c r="U123" s="66"/>
      <c r="V123" s="67" t="str">
        <f t="shared" si="0"/>
        <v xml:space="preserve">  </v>
      </c>
      <c r="W123" s="82"/>
      <c r="X123" s="13"/>
    </row>
    <row r="124" spans="1:24" ht="15.75" hidden="1">
      <c r="A124" s="79"/>
      <c r="B124" s="251">
        <f>IF(BIODATA!B124="","", BIODATA!B124)</f>
        <v>115</v>
      </c>
      <c r="C124" s="252" t="str">
        <f>IF(BIODATA!E124="","", BIODATA!E124)</f>
        <v/>
      </c>
      <c r="D124" s="253" t="str">
        <f>IF(BIODATA!F124="","", BIODATA!F124)</f>
        <v/>
      </c>
      <c r="E124" s="66"/>
      <c r="F124" s="66"/>
      <c r="G124" s="66"/>
      <c r="H124" s="66"/>
      <c r="I124" s="66"/>
      <c r="J124" s="66"/>
      <c r="K124" s="66"/>
      <c r="L124" s="66"/>
      <c r="M124" s="66"/>
      <c r="N124" s="66"/>
      <c r="O124" s="66"/>
      <c r="P124" s="66"/>
      <c r="Q124" s="66"/>
      <c r="R124" s="66"/>
      <c r="S124" s="66"/>
      <c r="T124" s="66"/>
      <c r="U124" s="66"/>
      <c r="V124" s="67" t="str">
        <f t="shared" si="0"/>
        <v xml:space="preserve">  </v>
      </c>
      <c r="W124" s="82"/>
      <c r="X124" s="13"/>
    </row>
    <row r="125" spans="1:24" ht="15.75" hidden="1">
      <c r="A125" s="79"/>
      <c r="B125" s="251">
        <f>IF(BIODATA!B125="","", BIODATA!B125)</f>
        <v>116</v>
      </c>
      <c r="C125" s="252" t="str">
        <f>IF(BIODATA!E125="","", BIODATA!E125)</f>
        <v/>
      </c>
      <c r="D125" s="253" t="str">
        <f>IF(BIODATA!F125="","", BIODATA!F125)</f>
        <v/>
      </c>
      <c r="E125" s="66"/>
      <c r="F125" s="66"/>
      <c r="G125" s="66"/>
      <c r="H125" s="66"/>
      <c r="I125" s="66"/>
      <c r="J125" s="66"/>
      <c r="K125" s="66"/>
      <c r="L125" s="66"/>
      <c r="M125" s="66"/>
      <c r="N125" s="66"/>
      <c r="O125" s="66"/>
      <c r="P125" s="66"/>
      <c r="Q125" s="66"/>
      <c r="R125" s="66"/>
      <c r="S125" s="66"/>
      <c r="T125" s="66"/>
      <c r="U125" s="66"/>
      <c r="V125" s="67" t="str">
        <f t="shared" si="0"/>
        <v xml:space="preserve">  </v>
      </c>
      <c r="W125" s="82"/>
      <c r="X125" s="13"/>
    </row>
    <row r="126" spans="1:24" ht="15.75" hidden="1">
      <c r="A126" s="79"/>
      <c r="B126" s="251">
        <f>IF(BIODATA!B126="","", BIODATA!B126)</f>
        <v>117</v>
      </c>
      <c r="C126" s="252" t="str">
        <f>IF(BIODATA!E126="","", BIODATA!E126)</f>
        <v/>
      </c>
      <c r="D126" s="253" t="str">
        <f>IF(BIODATA!F126="","", BIODATA!F126)</f>
        <v/>
      </c>
      <c r="E126" s="66"/>
      <c r="F126" s="66"/>
      <c r="G126" s="66"/>
      <c r="H126" s="66"/>
      <c r="I126" s="66"/>
      <c r="J126" s="66"/>
      <c r="K126" s="66"/>
      <c r="L126" s="66"/>
      <c r="M126" s="66"/>
      <c r="N126" s="66"/>
      <c r="O126" s="66"/>
      <c r="P126" s="66"/>
      <c r="Q126" s="66"/>
      <c r="R126" s="66"/>
      <c r="S126" s="66"/>
      <c r="T126" s="66"/>
      <c r="U126" s="66"/>
      <c r="V126" s="67" t="str">
        <f t="shared" si="0"/>
        <v xml:space="preserve">  </v>
      </c>
      <c r="W126" s="82"/>
      <c r="X126" s="13"/>
    </row>
    <row r="127" spans="1:24" ht="15.75" hidden="1">
      <c r="A127" s="79"/>
      <c r="B127" s="251">
        <f>IF(BIODATA!B127="","", BIODATA!B127)</f>
        <v>118</v>
      </c>
      <c r="C127" s="252" t="str">
        <f>IF(BIODATA!E127="","", BIODATA!E127)</f>
        <v/>
      </c>
      <c r="D127" s="253" t="str">
        <f>IF(BIODATA!F127="","", BIODATA!F127)</f>
        <v/>
      </c>
      <c r="E127" s="66"/>
      <c r="F127" s="66"/>
      <c r="G127" s="66"/>
      <c r="H127" s="66"/>
      <c r="I127" s="66"/>
      <c r="J127" s="66"/>
      <c r="K127" s="66"/>
      <c r="L127" s="66"/>
      <c r="M127" s="66"/>
      <c r="N127" s="66"/>
      <c r="O127" s="66"/>
      <c r="P127" s="66"/>
      <c r="Q127" s="66"/>
      <c r="R127" s="66"/>
      <c r="S127" s="66"/>
      <c r="T127" s="66"/>
      <c r="U127" s="66"/>
      <c r="V127" s="67" t="str">
        <f t="shared" si="0"/>
        <v xml:space="preserve">  </v>
      </c>
      <c r="W127" s="82"/>
      <c r="X127" s="13"/>
    </row>
    <row r="128" spans="1:24" ht="15.75" hidden="1">
      <c r="A128" s="79"/>
      <c r="B128" s="251">
        <f>IF(BIODATA!B128="","", BIODATA!B128)</f>
        <v>119</v>
      </c>
      <c r="C128" s="252" t="str">
        <f>IF(BIODATA!E128="","", BIODATA!E128)</f>
        <v/>
      </c>
      <c r="D128" s="253" t="str">
        <f>IF(BIODATA!F128="","", BIODATA!F128)</f>
        <v/>
      </c>
      <c r="E128" s="66"/>
      <c r="F128" s="66"/>
      <c r="G128" s="66"/>
      <c r="H128" s="66"/>
      <c r="I128" s="66"/>
      <c r="J128" s="66"/>
      <c r="K128" s="66"/>
      <c r="L128" s="66"/>
      <c r="M128" s="66"/>
      <c r="N128" s="66"/>
      <c r="O128" s="66"/>
      <c r="P128" s="66"/>
      <c r="Q128" s="66"/>
      <c r="R128" s="66"/>
      <c r="S128" s="66"/>
      <c r="T128" s="66"/>
      <c r="U128" s="66"/>
      <c r="V128" s="67" t="str">
        <f t="shared" si="0"/>
        <v xml:space="preserve">  </v>
      </c>
      <c r="W128" s="82"/>
      <c r="X128" s="13"/>
    </row>
    <row r="129" spans="1:24" ht="15.75" hidden="1">
      <c r="A129" s="79"/>
      <c r="B129" s="251">
        <f>IF(BIODATA!B129="","", BIODATA!B129)</f>
        <v>120</v>
      </c>
      <c r="C129" s="252" t="str">
        <f>IF(BIODATA!E129="","", BIODATA!E129)</f>
        <v/>
      </c>
      <c r="D129" s="253" t="str">
        <f>IF(BIODATA!F129="","", BIODATA!F129)</f>
        <v/>
      </c>
      <c r="E129" s="66"/>
      <c r="F129" s="66"/>
      <c r="G129" s="66"/>
      <c r="H129" s="66"/>
      <c r="I129" s="66"/>
      <c r="J129" s="66"/>
      <c r="K129" s="66"/>
      <c r="L129" s="66"/>
      <c r="M129" s="66"/>
      <c r="N129" s="66"/>
      <c r="O129" s="66"/>
      <c r="P129" s="66"/>
      <c r="Q129" s="66"/>
      <c r="R129" s="66"/>
      <c r="S129" s="66"/>
      <c r="T129" s="66"/>
      <c r="U129" s="66"/>
      <c r="V129" s="67" t="str">
        <f t="shared" si="0"/>
        <v xml:space="preserve">  </v>
      </c>
      <c r="W129" s="82"/>
      <c r="X129" s="13"/>
    </row>
    <row r="130" spans="1:24" ht="15.75" hidden="1">
      <c r="A130" s="79"/>
      <c r="B130" s="251">
        <f>IF(BIODATA!B130="","", BIODATA!B130)</f>
        <v>121</v>
      </c>
      <c r="C130" s="252" t="str">
        <f>IF(BIODATA!E130="","", BIODATA!E130)</f>
        <v/>
      </c>
      <c r="D130" s="253" t="str">
        <f>IF(BIODATA!F130="","", BIODATA!F130)</f>
        <v/>
      </c>
      <c r="E130" s="66"/>
      <c r="F130" s="66"/>
      <c r="G130" s="66"/>
      <c r="H130" s="66"/>
      <c r="I130" s="66"/>
      <c r="J130" s="66"/>
      <c r="K130" s="66"/>
      <c r="L130" s="66"/>
      <c r="M130" s="66"/>
      <c r="N130" s="66"/>
      <c r="O130" s="66"/>
      <c r="P130" s="66"/>
      <c r="Q130" s="66"/>
      <c r="R130" s="66"/>
      <c r="S130" s="66"/>
      <c r="T130" s="66"/>
      <c r="U130" s="66"/>
      <c r="V130" s="67" t="str">
        <f t="shared" si="0"/>
        <v xml:space="preserve">  </v>
      </c>
      <c r="W130" s="82"/>
      <c r="X130" s="13"/>
    </row>
    <row r="131" spans="1:24" ht="15.75" hidden="1">
      <c r="A131" s="79"/>
      <c r="B131" s="251">
        <f>IF(BIODATA!B131="","", BIODATA!B131)</f>
        <v>122</v>
      </c>
      <c r="C131" s="252" t="str">
        <f>IF(BIODATA!E131="","", BIODATA!E131)</f>
        <v/>
      </c>
      <c r="D131" s="253" t="str">
        <f>IF(BIODATA!F131="","", BIODATA!F131)</f>
        <v/>
      </c>
      <c r="E131" s="66"/>
      <c r="F131" s="66"/>
      <c r="G131" s="66"/>
      <c r="H131" s="66"/>
      <c r="I131" s="66"/>
      <c r="J131" s="66"/>
      <c r="K131" s="66"/>
      <c r="L131" s="66"/>
      <c r="M131" s="66"/>
      <c r="N131" s="66"/>
      <c r="O131" s="66"/>
      <c r="P131" s="66"/>
      <c r="Q131" s="66"/>
      <c r="R131" s="66"/>
      <c r="S131" s="66"/>
      <c r="T131" s="66"/>
      <c r="U131" s="66"/>
      <c r="V131" s="67" t="str">
        <f t="shared" si="0"/>
        <v xml:space="preserve">  </v>
      </c>
      <c r="W131" s="82"/>
      <c r="X131" s="13"/>
    </row>
    <row r="132" spans="1:24" ht="15.75" hidden="1">
      <c r="A132" s="79"/>
      <c r="B132" s="251">
        <f>IF(BIODATA!B132="","", BIODATA!B132)</f>
        <v>123</v>
      </c>
      <c r="C132" s="252" t="str">
        <f>IF(BIODATA!E132="","", BIODATA!E132)</f>
        <v/>
      </c>
      <c r="D132" s="253" t="str">
        <f>IF(BIODATA!F132="","", BIODATA!F132)</f>
        <v/>
      </c>
      <c r="E132" s="66"/>
      <c r="F132" s="66"/>
      <c r="G132" s="66"/>
      <c r="H132" s="66"/>
      <c r="I132" s="66"/>
      <c r="J132" s="66"/>
      <c r="K132" s="66"/>
      <c r="L132" s="66"/>
      <c r="M132" s="66"/>
      <c r="N132" s="66"/>
      <c r="O132" s="66"/>
      <c r="P132" s="66"/>
      <c r="Q132" s="66"/>
      <c r="R132" s="66"/>
      <c r="S132" s="66"/>
      <c r="T132" s="66"/>
      <c r="U132" s="66"/>
      <c r="V132" s="67" t="str">
        <f t="shared" si="0"/>
        <v xml:space="preserve">  </v>
      </c>
      <c r="W132" s="82"/>
      <c r="X132" s="13"/>
    </row>
    <row r="133" spans="1:24" ht="15.75" hidden="1">
      <c r="A133" s="79"/>
      <c r="B133" s="251">
        <f>IF(BIODATA!B133="","", BIODATA!B133)</f>
        <v>124</v>
      </c>
      <c r="C133" s="252" t="str">
        <f>IF(BIODATA!E133="","", BIODATA!E133)</f>
        <v/>
      </c>
      <c r="D133" s="253" t="str">
        <f>IF(BIODATA!F133="","", BIODATA!F133)</f>
        <v/>
      </c>
      <c r="E133" s="66"/>
      <c r="F133" s="66"/>
      <c r="G133" s="66"/>
      <c r="H133" s="66"/>
      <c r="I133" s="66"/>
      <c r="J133" s="66"/>
      <c r="K133" s="66"/>
      <c r="L133" s="66"/>
      <c r="M133" s="66"/>
      <c r="N133" s="66"/>
      <c r="O133" s="66"/>
      <c r="P133" s="66"/>
      <c r="Q133" s="66"/>
      <c r="R133" s="66"/>
      <c r="S133" s="66"/>
      <c r="T133" s="66"/>
      <c r="U133" s="66"/>
      <c r="V133" s="67" t="str">
        <f t="shared" si="0"/>
        <v xml:space="preserve">  </v>
      </c>
      <c r="W133" s="82"/>
      <c r="X133" s="13"/>
    </row>
    <row r="134" spans="1:24" ht="15.75" hidden="1">
      <c r="A134" s="79"/>
      <c r="B134" s="251">
        <f>IF(BIODATA!B134="","", BIODATA!B134)</f>
        <v>125</v>
      </c>
      <c r="C134" s="252" t="str">
        <f>IF(BIODATA!E134="","", BIODATA!E134)</f>
        <v/>
      </c>
      <c r="D134" s="253" t="str">
        <f>IF(BIODATA!F134="","", BIODATA!F134)</f>
        <v/>
      </c>
      <c r="E134" s="66"/>
      <c r="F134" s="66"/>
      <c r="G134" s="66"/>
      <c r="H134" s="66"/>
      <c r="I134" s="66"/>
      <c r="J134" s="66"/>
      <c r="K134" s="66"/>
      <c r="L134" s="66"/>
      <c r="M134" s="66"/>
      <c r="N134" s="66"/>
      <c r="O134" s="66"/>
      <c r="P134" s="66"/>
      <c r="Q134" s="66"/>
      <c r="R134" s="66"/>
      <c r="S134" s="66"/>
      <c r="T134" s="66"/>
      <c r="U134" s="66"/>
      <c r="V134" s="67" t="str">
        <f t="shared" si="0"/>
        <v xml:space="preserve">  </v>
      </c>
      <c r="W134" s="82"/>
      <c r="X134" s="13"/>
    </row>
    <row r="135" spans="1:24" ht="15.75" hidden="1">
      <c r="A135" s="79"/>
      <c r="B135" s="251">
        <f>IF(BIODATA!B135="","", BIODATA!B135)</f>
        <v>126</v>
      </c>
      <c r="C135" s="252" t="str">
        <f>IF(BIODATA!E135="","", BIODATA!E135)</f>
        <v/>
      </c>
      <c r="D135" s="253" t="str">
        <f>IF(BIODATA!F135="","", BIODATA!F135)</f>
        <v/>
      </c>
      <c r="E135" s="66"/>
      <c r="F135" s="66"/>
      <c r="G135" s="66"/>
      <c r="H135" s="66"/>
      <c r="I135" s="66"/>
      <c r="J135" s="66"/>
      <c r="K135" s="66"/>
      <c r="L135" s="66"/>
      <c r="M135" s="66"/>
      <c r="N135" s="66"/>
      <c r="O135" s="66"/>
      <c r="P135" s="66"/>
      <c r="Q135" s="66"/>
      <c r="R135" s="66"/>
      <c r="S135" s="66"/>
      <c r="T135" s="66"/>
      <c r="U135" s="66"/>
      <c r="V135" s="67" t="str">
        <f t="shared" si="0"/>
        <v xml:space="preserve">  </v>
      </c>
      <c r="W135" s="82"/>
      <c r="X135" s="13"/>
    </row>
    <row r="136" spans="1:24" ht="15.75" hidden="1">
      <c r="A136" s="79"/>
      <c r="B136" s="251">
        <f>IF(BIODATA!B136="","", BIODATA!B136)</f>
        <v>127</v>
      </c>
      <c r="C136" s="252" t="str">
        <f>IF(BIODATA!E136="","", BIODATA!E136)</f>
        <v/>
      </c>
      <c r="D136" s="253" t="str">
        <f>IF(BIODATA!F136="","", BIODATA!F136)</f>
        <v/>
      </c>
      <c r="E136" s="66"/>
      <c r="F136" s="66"/>
      <c r="G136" s="66"/>
      <c r="H136" s="66"/>
      <c r="I136" s="66"/>
      <c r="J136" s="66"/>
      <c r="K136" s="66"/>
      <c r="L136" s="66"/>
      <c r="M136" s="66"/>
      <c r="N136" s="66"/>
      <c r="O136" s="66"/>
      <c r="P136" s="66"/>
      <c r="Q136" s="66"/>
      <c r="R136" s="66"/>
      <c r="S136" s="66"/>
      <c r="T136" s="66"/>
      <c r="U136" s="66"/>
      <c r="V136" s="67" t="str">
        <f t="shared" si="0"/>
        <v xml:space="preserve">  </v>
      </c>
      <c r="W136" s="82"/>
      <c r="X136" s="13"/>
    </row>
    <row r="137" spans="1:24" ht="15.75" hidden="1">
      <c r="A137" s="79"/>
      <c r="B137" s="251">
        <f>IF(BIODATA!B137="","", BIODATA!B137)</f>
        <v>128</v>
      </c>
      <c r="C137" s="252" t="str">
        <f>IF(BIODATA!E137="","", BIODATA!E137)</f>
        <v/>
      </c>
      <c r="D137" s="253" t="str">
        <f>IF(BIODATA!F137="","", BIODATA!F137)</f>
        <v/>
      </c>
      <c r="E137" s="66"/>
      <c r="F137" s="66"/>
      <c r="G137" s="66"/>
      <c r="H137" s="66"/>
      <c r="I137" s="66"/>
      <c r="J137" s="66"/>
      <c r="K137" s="66"/>
      <c r="L137" s="66"/>
      <c r="M137" s="66"/>
      <c r="N137" s="66"/>
      <c r="O137" s="66"/>
      <c r="P137" s="66"/>
      <c r="Q137" s="66"/>
      <c r="R137" s="66"/>
      <c r="S137" s="66"/>
      <c r="T137" s="66"/>
      <c r="U137" s="66"/>
      <c r="V137" s="67" t="str">
        <f t="shared" si="0"/>
        <v xml:space="preserve">  </v>
      </c>
      <c r="W137" s="82"/>
      <c r="X137" s="13"/>
    </row>
    <row r="138" spans="1:24" ht="15.75" hidden="1">
      <c r="A138" s="79"/>
      <c r="B138" s="251">
        <f>IF(BIODATA!B138="","", BIODATA!B138)</f>
        <v>129</v>
      </c>
      <c r="C138" s="252" t="str">
        <f>IF(BIODATA!E138="","", BIODATA!E138)</f>
        <v/>
      </c>
      <c r="D138" s="253" t="str">
        <f>IF(BIODATA!F138="","", BIODATA!F138)</f>
        <v/>
      </c>
      <c r="E138" s="66"/>
      <c r="F138" s="66"/>
      <c r="G138" s="66"/>
      <c r="H138" s="66"/>
      <c r="I138" s="66"/>
      <c r="J138" s="66"/>
      <c r="K138" s="66"/>
      <c r="L138" s="66"/>
      <c r="M138" s="66"/>
      <c r="N138" s="66"/>
      <c r="O138" s="66"/>
      <c r="P138" s="66"/>
      <c r="Q138" s="66"/>
      <c r="R138" s="66"/>
      <c r="S138" s="66"/>
      <c r="T138" s="66"/>
      <c r="U138" s="66"/>
      <c r="V138" s="67" t="str">
        <f t="shared" si="0"/>
        <v xml:space="preserve">  </v>
      </c>
      <c r="W138" s="82"/>
      <c r="X138" s="13"/>
    </row>
    <row r="139" spans="1:24" ht="15.75" hidden="1">
      <c r="A139" s="79"/>
      <c r="B139" s="251">
        <f>IF(BIODATA!B139="","", BIODATA!B139)</f>
        <v>130</v>
      </c>
      <c r="C139" s="252" t="str">
        <f>IF(BIODATA!E139="","", BIODATA!E139)</f>
        <v/>
      </c>
      <c r="D139" s="253" t="str">
        <f>IF(BIODATA!F139="","", BIODATA!F139)</f>
        <v/>
      </c>
      <c r="E139" s="66"/>
      <c r="F139" s="66"/>
      <c r="G139" s="66"/>
      <c r="H139" s="66"/>
      <c r="I139" s="66"/>
      <c r="J139" s="66"/>
      <c r="K139" s="66"/>
      <c r="L139" s="66"/>
      <c r="M139" s="66"/>
      <c r="N139" s="66"/>
      <c r="O139" s="66"/>
      <c r="P139" s="66"/>
      <c r="Q139" s="66"/>
      <c r="R139" s="66"/>
      <c r="S139" s="66"/>
      <c r="T139" s="66"/>
      <c r="U139" s="66"/>
      <c r="V139" s="67" t="str">
        <f t="shared" si="0"/>
        <v xml:space="preserve">  </v>
      </c>
      <c r="W139" s="82"/>
      <c r="X139" s="13"/>
    </row>
    <row r="140" spans="1:24" ht="15.75" hidden="1">
      <c r="A140" s="79"/>
      <c r="B140" s="251">
        <f>IF(BIODATA!B140="","", BIODATA!B140)</f>
        <v>131</v>
      </c>
      <c r="C140" s="252" t="str">
        <f>IF(BIODATA!E140="","", BIODATA!E140)</f>
        <v/>
      </c>
      <c r="D140" s="253" t="str">
        <f>IF(BIODATA!F140="","", BIODATA!F140)</f>
        <v/>
      </c>
      <c r="E140" s="66"/>
      <c r="F140" s="66"/>
      <c r="G140" s="66"/>
      <c r="H140" s="66"/>
      <c r="I140" s="66"/>
      <c r="J140" s="66"/>
      <c r="K140" s="66"/>
      <c r="L140" s="66"/>
      <c r="M140" s="66"/>
      <c r="N140" s="66"/>
      <c r="O140" s="66"/>
      <c r="P140" s="66"/>
      <c r="Q140" s="66"/>
      <c r="R140" s="66"/>
      <c r="S140" s="66"/>
      <c r="T140" s="66"/>
      <c r="U140" s="66"/>
      <c r="V140" s="67" t="str">
        <f t="shared" si="0"/>
        <v xml:space="preserve">  </v>
      </c>
      <c r="W140" s="82"/>
      <c r="X140" s="13"/>
    </row>
    <row r="141" spans="1:24" ht="15.75" hidden="1">
      <c r="A141" s="79"/>
      <c r="B141" s="251">
        <f>IF(BIODATA!B141="","", BIODATA!B141)</f>
        <v>132</v>
      </c>
      <c r="C141" s="252" t="str">
        <f>IF(BIODATA!E141="","", BIODATA!E141)</f>
        <v/>
      </c>
      <c r="D141" s="253" t="str">
        <f>IF(BIODATA!F141="","", BIODATA!F141)</f>
        <v/>
      </c>
      <c r="E141" s="66"/>
      <c r="F141" s="66"/>
      <c r="G141" s="66"/>
      <c r="H141" s="66"/>
      <c r="I141" s="66"/>
      <c r="J141" s="66"/>
      <c r="K141" s="66"/>
      <c r="L141" s="66"/>
      <c r="M141" s="66"/>
      <c r="N141" s="66"/>
      <c r="O141" s="66"/>
      <c r="P141" s="66"/>
      <c r="Q141" s="66"/>
      <c r="R141" s="66"/>
      <c r="S141" s="66"/>
      <c r="T141" s="66"/>
      <c r="U141" s="66"/>
      <c r="V141" s="67" t="str">
        <f t="shared" si="0"/>
        <v xml:space="preserve">  </v>
      </c>
      <c r="W141" s="82"/>
      <c r="X141" s="13"/>
    </row>
    <row r="142" spans="1:24" ht="15.75" hidden="1">
      <c r="A142" s="79"/>
      <c r="B142" s="251">
        <f>IF(BIODATA!B142="","", BIODATA!B142)</f>
        <v>133</v>
      </c>
      <c r="C142" s="252" t="str">
        <f>IF(BIODATA!E142="","", BIODATA!E142)</f>
        <v/>
      </c>
      <c r="D142" s="253" t="str">
        <f>IF(BIODATA!F142="","", BIODATA!F142)</f>
        <v/>
      </c>
      <c r="E142" s="66"/>
      <c r="F142" s="66"/>
      <c r="G142" s="66"/>
      <c r="H142" s="66"/>
      <c r="I142" s="66"/>
      <c r="J142" s="66"/>
      <c r="K142" s="66"/>
      <c r="L142" s="66"/>
      <c r="M142" s="66"/>
      <c r="N142" s="66"/>
      <c r="O142" s="66"/>
      <c r="P142" s="66"/>
      <c r="Q142" s="66"/>
      <c r="R142" s="66"/>
      <c r="S142" s="66"/>
      <c r="T142" s="66"/>
      <c r="U142" s="66"/>
      <c r="V142" s="67" t="str">
        <f t="shared" si="0"/>
        <v xml:space="preserve">  </v>
      </c>
      <c r="W142" s="82"/>
      <c r="X142" s="13"/>
    </row>
    <row r="143" spans="1:24" ht="15.75" hidden="1">
      <c r="A143" s="79"/>
      <c r="B143" s="251">
        <f>IF(BIODATA!B143="","", BIODATA!B143)</f>
        <v>134</v>
      </c>
      <c r="C143" s="252" t="str">
        <f>IF(BIODATA!E143="","", BIODATA!E143)</f>
        <v/>
      </c>
      <c r="D143" s="253" t="str">
        <f>IF(BIODATA!F143="","", BIODATA!F143)</f>
        <v/>
      </c>
      <c r="E143" s="66"/>
      <c r="F143" s="66"/>
      <c r="G143" s="66"/>
      <c r="H143" s="66"/>
      <c r="I143" s="66"/>
      <c r="J143" s="66"/>
      <c r="K143" s="66"/>
      <c r="L143" s="66"/>
      <c r="M143" s="66"/>
      <c r="N143" s="66"/>
      <c r="O143" s="66"/>
      <c r="P143" s="66"/>
      <c r="Q143" s="66"/>
      <c r="R143" s="66"/>
      <c r="S143" s="66"/>
      <c r="T143" s="66"/>
      <c r="U143" s="66"/>
      <c r="V143" s="67" t="str">
        <f t="shared" si="0"/>
        <v xml:space="preserve">  </v>
      </c>
      <c r="W143" s="82"/>
      <c r="X143" s="13"/>
    </row>
    <row r="144" spans="1:24" ht="15.75" hidden="1">
      <c r="A144" s="79"/>
      <c r="B144" s="251">
        <f>IF(BIODATA!B144="","", BIODATA!B144)</f>
        <v>135</v>
      </c>
      <c r="C144" s="252" t="str">
        <f>IF(BIODATA!E144="","", BIODATA!E144)</f>
        <v/>
      </c>
      <c r="D144" s="253" t="str">
        <f>IF(BIODATA!F144="","", BIODATA!F144)</f>
        <v/>
      </c>
      <c r="E144" s="66"/>
      <c r="F144" s="66"/>
      <c r="G144" s="66"/>
      <c r="H144" s="66"/>
      <c r="I144" s="66"/>
      <c r="J144" s="66"/>
      <c r="K144" s="66"/>
      <c r="L144" s="66"/>
      <c r="M144" s="66"/>
      <c r="N144" s="66"/>
      <c r="O144" s="66"/>
      <c r="P144" s="66"/>
      <c r="Q144" s="66"/>
      <c r="R144" s="66"/>
      <c r="S144" s="66"/>
      <c r="T144" s="66"/>
      <c r="U144" s="66"/>
      <c r="V144" s="67" t="str">
        <f t="shared" si="0"/>
        <v xml:space="preserve">  </v>
      </c>
      <c r="W144" s="82"/>
      <c r="X144" s="13"/>
    </row>
    <row r="145" spans="1:24" ht="15.75" hidden="1">
      <c r="A145" s="79"/>
      <c r="B145" s="251">
        <f>IF(BIODATA!B145="","", BIODATA!B145)</f>
        <v>136</v>
      </c>
      <c r="C145" s="252" t="str">
        <f>IF(BIODATA!E145="","", BIODATA!E145)</f>
        <v/>
      </c>
      <c r="D145" s="253" t="str">
        <f>IF(BIODATA!F145="","", BIODATA!F145)</f>
        <v/>
      </c>
      <c r="E145" s="66"/>
      <c r="F145" s="66"/>
      <c r="G145" s="66"/>
      <c r="H145" s="66"/>
      <c r="I145" s="66"/>
      <c r="J145" s="66"/>
      <c r="K145" s="66"/>
      <c r="L145" s="66"/>
      <c r="M145" s="66"/>
      <c r="N145" s="66"/>
      <c r="O145" s="66"/>
      <c r="P145" s="66"/>
      <c r="Q145" s="66"/>
      <c r="R145" s="66"/>
      <c r="S145" s="66"/>
      <c r="T145" s="66"/>
      <c r="U145" s="66"/>
      <c r="V145" s="67" t="str">
        <f t="shared" si="0"/>
        <v xml:space="preserve">  </v>
      </c>
      <c r="W145" s="82"/>
      <c r="X145" s="13"/>
    </row>
    <row r="146" spans="1:24" ht="15.75" hidden="1">
      <c r="A146" s="79"/>
      <c r="B146" s="251">
        <f>IF(BIODATA!B146="","", BIODATA!B146)</f>
        <v>137</v>
      </c>
      <c r="C146" s="252" t="str">
        <f>IF(BIODATA!E146="","", BIODATA!E146)</f>
        <v/>
      </c>
      <c r="D146" s="253" t="str">
        <f>IF(BIODATA!F146="","", BIODATA!F146)</f>
        <v/>
      </c>
      <c r="E146" s="66"/>
      <c r="F146" s="66"/>
      <c r="G146" s="66"/>
      <c r="H146" s="66"/>
      <c r="I146" s="66"/>
      <c r="J146" s="66"/>
      <c r="K146" s="66"/>
      <c r="L146" s="66"/>
      <c r="M146" s="66"/>
      <c r="N146" s="66"/>
      <c r="O146" s="66"/>
      <c r="P146" s="66"/>
      <c r="Q146" s="66"/>
      <c r="R146" s="66"/>
      <c r="S146" s="66"/>
      <c r="T146" s="66"/>
      <c r="U146" s="66"/>
      <c r="V146" s="67" t="str">
        <f t="shared" si="0"/>
        <v xml:space="preserve">  </v>
      </c>
      <c r="W146" s="82"/>
      <c r="X146" s="13"/>
    </row>
    <row r="147" spans="1:24" ht="15.75" hidden="1">
      <c r="A147" s="79"/>
      <c r="B147" s="251">
        <f>IF(BIODATA!B147="","", BIODATA!B147)</f>
        <v>138</v>
      </c>
      <c r="C147" s="252" t="str">
        <f>IF(BIODATA!E147="","", BIODATA!E147)</f>
        <v/>
      </c>
      <c r="D147" s="253" t="str">
        <f>IF(BIODATA!F147="","", BIODATA!F147)</f>
        <v/>
      </c>
      <c r="E147" s="66"/>
      <c r="F147" s="66"/>
      <c r="G147" s="66"/>
      <c r="H147" s="66"/>
      <c r="I147" s="66"/>
      <c r="J147" s="66"/>
      <c r="K147" s="66"/>
      <c r="L147" s="66"/>
      <c r="M147" s="66"/>
      <c r="N147" s="66"/>
      <c r="O147" s="66"/>
      <c r="P147" s="66"/>
      <c r="Q147" s="66"/>
      <c r="R147" s="66"/>
      <c r="S147" s="66"/>
      <c r="T147" s="66"/>
      <c r="U147" s="66"/>
      <c r="V147" s="67" t="str">
        <f t="shared" si="0"/>
        <v xml:space="preserve">  </v>
      </c>
      <c r="W147" s="82"/>
      <c r="X147" s="13"/>
    </row>
    <row r="148" spans="1:24" ht="15.75" hidden="1">
      <c r="A148" s="79"/>
      <c r="B148" s="251">
        <f>IF(BIODATA!B148="","", BIODATA!B148)</f>
        <v>139</v>
      </c>
      <c r="C148" s="252" t="str">
        <f>IF(BIODATA!E148="","", BIODATA!E148)</f>
        <v/>
      </c>
      <c r="D148" s="253" t="str">
        <f>IF(BIODATA!F148="","", BIODATA!F148)</f>
        <v/>
      </c>
      <c r="E148" s="66"/>
      <c r="F148" s="66"/>
      <c r="G148" s="66"/>
      <c r="H148" s="66"/>
      <c r="I148" s="66"/>
      <c r="J148" s="66"/>
      <c r="K148" s="66"/>
      <c r="L148" s="66"/>
      <c r="M148" s="66"/>
      <c r="N148" s="66"/>
      <c r="O148" s="66"/>
      <c r="P148" s="66"/>
      <c r="Q148" s="66"/>
      <c r="R148" s="66"/>
      <c r="S148" s="66"/>
      <c r="T148" s="66"/>
      <c r="U148" s="66"/>
      <c r="V148" s="67" t="str">
        <f t="shared" si="0"/>
        <v xml:space="preserve">  </v>
      </c>
      <c r="W148" s="82"/>
      <c r="X148" s="13"/>
    </row>
    <row r="149" spans="1:24" ht="15.75" hidden="1">
      <c r="A149" s="79"/>
      <c r="B149" s="251">
        <f>IF(BIODATA!B149="","", BIODATA!B149)</f>
        <v>140</v>
      </c>
      <c r="C149" s="252" t="str">
        <f>IF(BIODATA!E149="","", BIODATA!E149)</f>
        <v/>
      </c>
      <c r="D149" s="253" t="str">
        <f>IF(BIODATA!F149="","", BIODATA!F149)</f>
        <v/>
      </c>
      <c r="E149" s="66"/>
      <c r="F149" s="66"/>
      <c r="G149" s="66"/>
      <c r="H149" s="66"/>
      <c r="I149" s="66"/>
      <c r="J149" s="66"/>
      <c r="K149" s="66"/>
      <c r="L149" s="66"/>
      <c r="M149" s="66"/>
      <c r="N149" s="66"/>
      <c r="O149" s="66"/>
      <c r="P149" s="66"/>
      <c r="Q149" s="66"/>
      <c r="R149" s="66"/>
      <c r="S149" s="66"/>
      <c r="T149" s="66"/>
      <c r="U149" s="66"/>
      <c r="V149" s="67" t="str">
        <f t="shared" si="0"/>
        <v xml:space="preserve">  </v>
      </c>
      <c r="W149" s="82"/>
      <c r="X149" s="13"/>
    </row>
    <row r="150" spans="1:24" ht="15.75" hidden="1">
      <c r="A150" s="79"/>
      <c r="B150" s="251">
        <f>IF(BIODATA!B150="","", BIODATA!B150)</f>
        <v>141</v>
      </c>
      <c r="C150" s="252" t="str">
        <f>IF(BIODATA!E150="","", BIODATA!E150)</f>
        <v/>
      </c>
      <c r="D150" s="253" t="str">
        <f>IF(BIODATA!F150="","", BIODATA!F150)</f>
        <v/>
      </c>
      <c r="E150" s="66"/>
      <c r="F150" s="66"/>
      <c r="G150" s="66"/>
      <c r="H150" s="66"/>
      <c r="I150" s="66"/>
      <c r="J150" s="66"/>
      <c r="K150" s="66"/>
      <c r="L150" s="66"/>
      <c r="M150" s="66"/>
      <c r="N150" s="66"/>
      <c r="O150" s="66"/>
      <c r="P150" s="66"/>
      <c r="Q150" s="66"/>
      <c r="R150" s="66"/>
      <c r="S150" s="66"/>
      <c r="T150" s="66"/>
      <c r="U150" s="66"/>
      <c r="V150" s="67" t="str">
        <f t="shared" si="0"/>
        <v xml:space="preserve">  </v>
      </c>
      <c r="W150" s="82"/>
      <c r="X150" s="13"/>
    </row>
    <row r="151" spans="1:24" ht="15.75" hidden="1">
      <c r="A151" s="79"/>
      <c r="B151" s="251">
        <f>IF(BIODATA!B151="","", BIODATA!B151)</f>
        <v>142</v>
      </c>
      <c r="C151" s="252" t="str">
        <f>IF(BIODATA!E151="","", BIODATA!E151)</f>
        <v/>
      </c>
      <c r="D151" s="253" t="str">
        <f>IF(BIODATA!F151="","", BIODATA!F151)</f>
        <v/>
      </c>
      <c r="E151" s="66"/>
      <c r="F151" s="66"/>
      <c r="G151" s="66"/>
      <c r="H151" s="66"/>
      <c r="I151" s="66"/>
      <c r="J151" s="66"/>
      <c r="K151" s="66"/>
      <c r="L151" s="66"/>
      <c r="M151" s="66"/>
      <c r="N151" s="66"/>
      <c r="O151" s="66"/>
      <c r="P151" s="66"/>
      <c r="Q151" s="66"/>
      <c r="R151" s="66"/>
      <c r="S151" s="66"/>
      <c r="T151" s="66"/>
      <c r="U151" s="66"/>
      <c r="V151" s="67" t="str">
        <f t="shared" si="0"/>
        <v xml:space="preserve">  </v>
      </c>
      <c r="W151" s="82"/>
      <c r="X151" s="13"/>
    </row>
    <row r="152" spans="1:24" ht="15.75" hidden="1">
      <c r="A152" s="79"/>
      <c r="B152" s="251">
        <f>IF(BIODATA!B152="","", BIODATA!B152)</f>
        <v>143</v>
      </c>
      <c r="C152" s="252" t="str">
        <f>IF(BIODATA!E152="","", BIODATA!E152)</f>
        <v/>
      </c>
      <c r="D152" s="253" t="str">
        <f>IF(BIODATA!F152="","", BIODATA!F152)</f>
        <v/>
      </c>
      <c r="E152" s="66"/>
      <c r="F152" s="66"/>
      <c r="G152" s="66"/>
      <c r="H152" s="66"/>
      <c r="I152" s="66"/>
      <c r="J152" s="66"/>
      <c r="K152" s="66"/>
      <c r="L152" s="66"/>
      <c r="M152" s="66"/>
      <c r="N152" s="66"/>
      <c r="O152" s="66"/>
      <c r="P152" s="66"/>
      <c r="Q152" s="66"/>
      <c r="R152" s="66"/>
      <c r="S152" s="66"/>
      <c r="T152" s="66"/>
      <c r="U152" s="66"/>
      <c r="V152" s="67" t="str">
        <f t="shared" si="0"/>
        <v xml:space="preserve">  </v>
      </c>
      <c r="W152" s="82"/>
      <c r="X152" s="13"/>
    </row>
    <row r="153" spans="1:24" ht="15.75" hidden="1">
      <c r="A153" s="79"/>
      <c r="B153" s="251">
        <f>IF(BIODATA!B153="","", BIODATA!B153)</f>
        <v>144</v>
      </c>
      <c r="C153" s="252" t="str">
        <f>IF(BIODATA!E153="","", BIODATA!E153)</f>
        <v/>
      </c>
      <c r="D153" s="253" t="str">
        <f>IF(BIODATA!F153="","", BIODATA!F153)</f>
        <v/>
      </c>
      <c r="E153" s="66"/>
      <c r="F153" s="66"/>
      <c r="G153" s="66"/>
      <c r="H153" s="66"/>
      <c r="I153" s="66"/>
      <c r="J153" s="66"/>
      <c r="K153" s="66"/>
      <c r="L153" s="66"/>
      <c r="M153" s="66"/>
      <c r="N153" s="66"/>
      <c r="O153" s="66"/>
      <c r="P153" s="66"/>
      <c r="Q153" s="66"/>
      <c r="R153" s="66"/>
      <c r="S153" s="66"/>
      <c r="T153" s="66"/>
      <c r="U153" s="66"/>
      <c r="V153" s="67" t="str">
        <f t="shared" si="0"/>
        <v xml:space="preserve">  </v>
      </c>
      <c r="W153" s="82"/>
      <c r="X153" s="13"/>
    </row>
    <row r="154" spans="1:24" ht="15.75" hidden="1">
      <c r="A154" s="79"/>
      <c r="B154" s="251">
        <f>IF(BIODATA!B154="","", BIODATA!B154)</f>
        <v>145</v>
      </c>
      <c r="C154" s="252" t="str">
        <f>IF(BIODATA!E154="","", BIODATA!E154)</f>
        <v/>
      </c>
      <c r="D154" s="253" t="str">
        <f>IF(BIODATA!F154="","", BIODATA!F154)</f>
        <v/>
      </c>
      <c r="E154" s="66"/>
      <c r="F154" s="66"/>
      <c r="G154" s="66"/>
      <c r="H154" s="66"/>
      <c r="I154" s="66"/>
      <c r="J154" s="66"/>
      <c r="K154" s="66"/>
      <c r="L154" s="66"/>
      <c r="M154" s="66"/>
      <c r="N154" s="66"/>
      <c r="O154" s="66"/>
      <c r="P154" s="66"/>
      <c r="Q154" s="66"/>
      <c r="R154" s="66"/>
      <c r="S154" s="66"/>
      <c r="T154" s="66"/>
      <c r="U154" s="66"/>
      <c r="V154" s="67" t="str">
        <f t="shared" si="0"/>
        <v xml:space="preserve">  </v>
      </c>
      <c r="W154" s="82"/>
      <c r="X154" s="13"/>
    </row>
    <row r="155" spans="1:24" ht="15.75" hidden="1">
      <c r="A155" s="79"/>
      <c r="B155" s="251">
        <f>IF(BIODATA!B155="","", BIODATA!B155)</f>
        <v>146</v>
      </c>
      <c r="C155" s="252" t="str">
        <f>IF(BIODATA!E155="","", BIODATA!E155)</f>
        <v/>
      </c>
      <c r="D155" s="253" t="str">
        <f>IF(BIODATA!F155="","", BIODATA!F155)</f>
        <v/>
      </c>
      <c r="E155" s="66"/>
      <c r="F155" s="66"/>
      <c r="G155" s="66"/>
      <c r="H155" s="66"/>
      <c r="I155" s="66"/>
      <c r="J155" s="66"/>
      <c r="K155" s="66"/>
      <c r="L155" s="66"/>
      <c r="M155" s="66"/>
      <c r="N155" s="66"/>
      <c r="O155" s="66"/>
      <c r="P155" s="66"/>
      <c r="Q155" s="66"/>
      <c r="R155" s="66"/>
      <c r="S155" s="66"/>
      <c r="T155" s="66"/>
      <c r="U155" s="66"/>
      <c r="V155" s="67" t="str">
        <f t="shared" si="0"/>
        <v xml:space="preserve">  </v>
      </c>
      <c r="W155" s="82"/>
      <c r="X155" s="13"/>
    </row>
    <row r="156" spans="1:24" ht="15.75" hidden="1">
      <c r="A156" s="79"/>
      <c r="B156" s="251">
        <f>IF(BIODATA!B156="","", BIODATA!B156)</f>
        <v>147</v>
      </c>
      <c r="C156" s="252" t="str">
        <f>IF(BIODATA!E156="","", BIODATA!E156)</f>
        <v/>
      </c>
      <c r="D156" s="253" t="str">
        <f>IF(BIODATA!F156="","", BIODATA!F156)</f>
        <v/>
      </c>
      <c r="E156" s="66"/>
      <c r="F156" s="66"/>
      <c r="G156" s="66"/>
      <c r="H156" s="66"/>
      <c r="I156" s="66"/>
      <c r="J156" s="66"/>
      <c r="K156" s="66"/>
      <c r="L156" s="66"/>
      <c r="M156" s="66"/>
      <c r="N156" s="66"/>
      <c r="O156" s="66"/>
      <c r="P156" s="66"/>
      <c r="Q156" s="66"/>
      <c r="R156" s="66"/>
      <c r="S156" s="66"/>
      <c r="T156" s="66"/>
      <c r="U156" s="66"/>
      <c r="V156" s="67" t="str">
        <f t="shared" si="0"/>
        <v xml:space="preserve">  </v>
      </c>
      <c r="W156" s="82"/>
      <c r="X156" s="13"/>
    </row>
    <row r="157" spans="1:24" ht="15.75" hidden="1">
      <c r="A157" s="79"/>
      <c r="B157" s="251">
        <f>IF(BIODATA!B157="","", BIODATA!B157)</f>
        <v>148</v>
      </c>
      <c r="C157" s="252" t="str">
        <f>IF(BIODATA!E157="","", BIODATA!E157)</f>
        <v/>
      </c>
      <c r="D157" s="253" t="str">
        <f>IF(BIODATA!F157="","", BIODATA!F157)</f>
        <v/>
      </c>
      <c r="E157" s="66"/>
      <c r="F157" s="66"/>
      <c r="G157" s="66"/>
      <c r="H157" s="66"/>
      <c r="I157" s="66"/>
      <c r="J157" s="66"/>
      <c r="K157" s="66"/>
      <c r="L157" s="66"/>
      <c r="M157" s="66"/>
      <c r="N157" s="66"/>
      <c r="O157" s="66"/>
      <c r="P157" s="66"/>
      <c r="Q157" s="66"/>
      <c r="R157" s="66"/>
      <c r="S157" s="66"/>
      <c r="T157" s="66"/>
      <c r="U157" s="66"/>
      <c r="V157" s="67" t="str">
        <f t="shared" si="0"/>
        <v xml:space="preserve">  </v>
      </c>
      <c r="W157" s="82"/>
      <c r="X157" s="13"/>
    </row>
    <row r="158" spans="1:24" ht="15.75" hidden="1">
      <c r="A158" s="79"/>
      <c r="B158" s="251">
        <f>IF(BIODATA!B158="","", BIODATA!B158)</f>
        <v>149</v>
      </c>
      <c r="C158" s="252" t="str">
        <f>IF(BIODATA!E158="","", BIODATA!E158)</f>
        <v/>
      </c>
      <c r="D158" s="253" t="str">
        <f>IF(BIODATA!F158="","", BIODATA!F158)</f>
        <v/>
      </c>
      <c r="E158" s="66"/>
      <c r="F158" s="66"/>
      <c r="G158" s="66"/>
      <c r="H158" s="66"/>
      <c r="I158" s="66"/>
      <c r="J158" s="66"/>
      <c r="K158" s="66"/>
      <c r="L158" s="66"/>
      <c r="M158" s="66"/>
      <c r="N158" s="66"/>
      <c r="O158" s="66"/>
      <c r="P158" s="66"/>
      <c r="Q158" s="66"/>
      <c r="R158" s="66"/>
      <c r="S158" s="66"/>
      <c r="T158" s="66"/>
      <c r="U158" s="66"/>
      <c r="V158" s="67" t="str">
        <f t="shared" si="0"/>
        <v xml:space="preserve">  </v>
      </c>
      <c r="W158" s="82"/>
      <c r="X158" s="13"/>
    </row>
    <row r="159" spans="1:24" ht="15.75" hidden="1">
      <c r="A159" s="79"/>
      <c r="B159" s="251">
        <f>IF(BIODATA!B159="","", BIODATA!B159)</f>
        <v>150</v>
      </c>
      <c r="C159" s="252" t="str">
        <f>IF(BIODATA!E159="","", BIODATA!E159)</f>
        <v/>
      </c>
      <c r="D159" s="253" t="str">
        <f>IF(BIODATA!F159="","", BIODATA!F159)</f>
        <v/>
      </c>
      <c r="E159" s="66"/>
      <c r="F159" s="66"/>
      <c r="G159" s="66"/>
      <c r="H159" s="66"/>
      <c r="I159" s="66"/>
      <c r="J159" s="66"/>
      <c r="K159" s="66"/>
      <c r="L159" s="66"/>
      <c r="M159" s="66"/>
      <c r="N159" s="66"/>
      <c r="O159" s="66"/>
      <c r="P159" s="66"/>
      <c r="Q159" s="66"/>
      <c r="R159" s="66"/>
      <c r="S159" s="66"/>
      <c r="T159" s="66"/>
      <c r="U159" s="66"/>
      <c r="V159" s="67" t="str">
        <f t="shared" si="0"/>
        <v xml:space="preserve">  </v>
      </c>
      <c r="W159" s="82"/>
      <c r="X159" s="13"/>
    </row>
    <row r="160" spans="1:24" ht="15.75" hidden="1">
      <c r="A160" s="79"/>
      <c r="B160" s="251">
        <f>IF(BIODATA!B160="","", BIODATA!B160)</f>
        <v>151</v>
      </c>
      <c r="C160" s="252" t="str">
        <f>IF(BIODATA!E160="","", BIODATA!E160)</f>
        <v/>
      </c>
      <c r="D160" s="253" t="str">
        <f>IF(BIODATA!F160="","", BIODATA!F160)</f>
        <v/>
      </c>
      <c r="E160" s="66"/>
      <c r="F160" s="66"/>
      <c r="G160" s="66"/>
      <c r="H160" s="66"/>
      <c r="I160" s="66"/>
      <c r="J160" s="66"/>
      <c r="K160" s="66"/>
      <c r="L160" s="66"/>
      <c r="M160" s="66"/>
      <c r="N160" s="66"/>
      <c r="O160" s="66"/>
      <c r="P160" s="66"/>
      <c r="Q160" s="66"/>
      <c r="R160" s="66"/>
      <c r="S160" s="66"/>
      <c r="T160" s="66"/>
      <c r="U160" s="66"/>
      <c r="V160" s="67" t="str">
        <f t="shared" si="0"/>
        <v xml:space="preserve">  </v>
      </c>
      <c r="W160" s="82"/>
      <c r="X160" s="13"/>
    </row>
    <row r="161" spans="1:24" ht="15.75" hidden="1">
      <c r="A161" s="79"/>
      <c r="B161" s="251">
        <f>IF(BIODATA!B161="","", BIODATA!B161)</f>
        <v>152</v>
      </c>
      <c r="C161" s="252" t="str">
        <f>IF(BIODATA!E161="","", BIODATA!E161)</f>
        <v/>
      </c>
      <c r="D161" s="253" t="str">
        <f>IF(BIODATA!F161="","", BIODATA!F161)</f>
        <v/>
      </c>
      <c r="E161" s="66"/>
      <c r="F161" s="66"/>
      <c r="G161" s="66"/>
      <c r="H161" s="66"/>
      <c r="I161" s="66"/>
      <c r="J161" s="66"/>
      <c r="K161" s="66"/>
      <c r="L161" s="66"/>
      <c r="M161" s="66"/>
      <c r="N161" s="66"/>
      <c r="O161" s="66"/>
      <c r="P161" s="66"/>
      <c r="Q161" s="66"/>
      <c r="R161" s="66"/>
      <c r="S161" s="66"/>
      <c r="T161" s="66"/>
      <c r="U161" s="66"/>
      <c r="V161" s="67" t="str">
        <f t="shared" si="0"/>
        <v xml:space="preserve">  </v>
      </c>
      <c r="W161" s="82"/>
      <c r="X161" s="13"/>
    </row>
    <row r="162" spans="1:24" ht="15.75" hidden="1">
      <c r="A162" s="79"/>
      <c r="B162" s="251">
        <f>IF(BIODATA!B162="","", BIODATA!B162)</f>
        <v>153</v>
      </c>
      <c r="C162" s="252" t="str">
        <f>IF(BIODATA!E162="","", BIODATA!E162)</f>
        <v/>
      </c>
      <c r="D162" s="253" t="str">
        <f>IF(BIODATA!F162="","", BIODATA!F162)</f>
        <v/>
      </c>
      <c r="E162" s="66"/>
      <c r="F162" s="66"/>
      <c r="G162" s="66"/>
      <c r="H162" s="66"/>
      <c r="I162" s="66"/>
      <c r="J162" s="66"/>
      <c r="K162" s="66"/>
      <c r="L162" s="66"/>
      <c r="M162" s="66"/>
      <c r="N162" s="66"/>
      <c r="O162" s="66"/>
      <c r="P162" s="66"/>
      <c r="Q162" s="66"/>
      <c r="R162" s="66"/>
      <c r="S162" s="66"/>
      <c r="T162" s="66"/>
      <c r="U162" s="66"/>
      <c r="V162" s="67" t="str">
        <f t="shared" si="0"/>
        <v xml:space="preserve">  </v>
      </c>
      <c r="W162" s="82"/>
      <c r="X162" s="13"/>
    </row>
    <row r="163" spans="1:24" ht="15.75" hidden="1">
      <c r="A163" s="79"/>
      <c r="B163" s="251">
        <f>IF(BIODATA!B163="","", BIODATA!B163)</f>
        <v>154</v>
      </c>
      <c r="C163" s="252" t="str">
        <f>IF(BIODATA!E163="","", BIODATA!E163)</f>
        <v/>
      </c>
      <c r="D163" s="253" t="str">
        <f>IF(BIODATA!F163="","", BIODATA!F163)</f>
        <v/>
      </c>
      <c r="E163" s="66"/>
      <c r="F163" s="66"/>
      <c r="G163" s="66"/>
      <c r="H163" s="66"/>
      <c r="I163" s="66"/>
      <c r="J163" s="66"/>
      <c r="K163" s="66"/>
      <c r="L163" s="66"/>
      <c r="M163" s="66"/>
      <c r="N163" s="66"/>
      <c r="O163" s="66"/>
      <c r="P163" s="66"/>
      <c r="Q163" s="66"/>
      <c r="R163" s="66"/>
      <c r="S163" s="66"/>
      <c r="T163" s="66"/>
      <c r="U163" s="66"/>
      <c r="V163" s="67" t="str">
        <f t="shared" si="0"/>
        <v xml:space="preserve">  </v>
      </c>
      <c r="W163" s="82"/>
      <c r="X163" s="13"/>
    </row>
    <row r="164" spans="1:24" ht="15.75" hidden="1">
      <c r="A164" s="79"/>
      <c r="B164" s="251">
        <f>IF(BIODATA!B164="","", BIODATA!B164)</f>
        <v>155</v>
      </c>
      <c r="C164" s="252" t="str">
        <f>IF(BIODATA!E164="","", BIODATA!E164)</f>
        <v/>
      </c>
      <c r="D164" s="253" t="str">
        <f>IF(BIODATA!F164="","", BIODATA!F164)</f>
        <v/>
      </c>
      <c r="E164" s="66"/>
      <c r="F164" s="66"/>
      <c r="G164" s="66"/>
      <c r="H164" s="66"/>
      <c r="I164" s="66"/>
      <c r="J164" s="66"/>
      <c r="K164" s="66"/>
      <c r="L164" s="66"/>
      <c r="M164" s="66"/>
      <c r="N164" s="66"/>
      <c r="O164" s="66"/>
      <c r="P164" s="66"/>
      <c r="Q164" s="66"/>
      <c r="R164" s="66"/>
      <c r="S164" s="66"/>
      <c r="T164" s="66"/>
      <c r="U164" s="66"/>
      <c r="V164" s="67" t="str">
        <f t="shared" si="0"/>
        <v xml:space="preserve">  </v>
      </c>
      <c r="W164" s="82"/>
      <c r="X164" s="13"/>
    </row>
    <row r="165" spans="1:24" ht="15.75" hidden="1">
      <c r="A165" s="79"/>
      <c r="B165" s="251">
        <f>IF(BIODATA!B165="","", BIODATA!B165)</f>
        <v>156</v>
      </c>
      <c r="C165" s="252" t="str">
        <f>IF(BIODATA!E165="","", BIODATA!E165)</f>
        <v/>
      </c>
      <c r="D165" s="253" t="str">
        <f>IF(BIODATA!F165="","", BIODATA!F165)</f>
        <v/>
      </c>
      <c r="E165" s="66"/>
      <c r="F165" s="66"/>
      <c r="G165" s="66"/>
      <c r="H165" s="66"/>
      <c r="I165" s="66"/>
      <c r="J165" s="66"/>
      <c r="K165" s="66"/>
      <c r="L165" s="66"/>
      <c r="M165" s="66"/>
      <c r="N165" s="66"/>
      <c r="O165" s="66"/>
      <c r="P165" s="66"/>
      <c r="Q165" s="66"/>
      <c r="R165" s="66"/>
      <c r="S165" s="66"/>
      <c r="T165" s="66"/>
      <c r="U165" s="66"/>
      <c r="V165" s="67" t="str">
        <f t="shared" si="0"/>
        <v xml:space="preserve">  </v>
      </c>
      <c r="W165" s="82"/>
      <c r="X165" s="13"/>
    </row>
    <row r="166" spans="1:24" ht="15.75" hidden="1">
      <c r="A166" s="79"/>
      <c r="B166" s="251">
        <f>IF(BIODATA!B166="","", BIODATA!B166)</f>
        <v>157</v>
      </c>
      <c r="C166" s="252" t="str">
        <f>IF(BIODATA!E166="","", BIODATA!E166)</f>
        <v/>
      </c>
      <c r="D166" s="253" t="str">
        <f>IF(BIODATA!F166="","", BIODATA!F166)</f>
        <v/>
      </c>
      <c r="E166" s="66"/>
      <c r="F166" s="66"/>
      <c r="G166" s="66"/>
      <c r="H166" s="66"/>
      <c r="I166" s="66"/>
      <c r="J166" s="66"/>
      <c r="K166" s="66"/>
      <c r="L166" s="66"/>
      <c r="M166" s="66"/>
      <c r="N166" s="66"/>
      <c r="O166" s="66"/>
      <c r="P166" s="66"/>
      <c r="Q166" s="66"/>
      <c r="R166" s="66"/>
      <c r="S166" s="66"/>
      <c r="T166" s="66"/>
      <c r="U166" s="66"/>
      <c r="V166" s="67" t="str">
        <f t="shared" si="0"/>
        <v xml:space="preserve">  </v>
      </c>
      <c r="W166" s="82"/>
      <c r="X166" s="13"/>
    </row>
    <row r="167" spans="1:24" ht="15.75" hidden="1">
      <c r="A167" s="79"/>
      <c r="B167" s="251">
        <f>IF(BIODATA!B167="","", BIODATA!B167)</f>
        <v>158</v>
      </c>
      <c r="C167" s="252" t="str">
        <f>IF(BIODATA!E167="","", BIODATA!E167)</f>
        <v/>
      </c>
      <c r="D167" s="253" t="str">
        <f>IF(BIODATA!F167="","", BIODATA!F167)</f>
        <v/>
      </c>
      <c r="E167" s="66"/>
      <c r="F167" s="66"/>
      <c r="G167" s="66"/>
      <c r="H167" s="66"/>
      <c r="I167" s="66"/>
      <c r="J167" s="66"/>
      <c r="K167" s="66"/>
      <c r="L167" s="66"/>
      <c r="M167" s="66"/>
      <c r="N167" s="66"/>
      <c r="O167" s="66"/>
      <c r="P167" s="66"/>
      <c r="Q167" s="66"/>
      <c r="R167" s="66"/>
      <c r="S167" s="66"/>
      <c r="T167" s="66"/>
      <c r="U167" s="66"/>
      <c r="V167" s="67" t="str">
        <f t="shared" si="0"/>
        <v xml:space="preserve">  </v>
      </c>
      <c r="W167" s="82"/>
      <c r="X167" s="13"/>
    </row>
    <row r="168" spans="1:24" ht="15.75" hidden="1">
      <c r="A168" s="79"/>
      <c r="B168" s="251">
        <f>IF(BIODATA!B168="","", BIODATA!B168)</f>
        <v>159</v>
      </c>
      <c r="C168" s="252" t="str">
        <f>IF(BIODATA!E168="","", BIODATA!E168)</f>
        <v/>
      </c>
      <c r="D168" s="253" t="str">
        <f>IF(BIODATA!F168="","", BIODATA!F168)</f>
        <v/>
      </c>
      <c r="E168" s="66"/>
      <c r="F168" s="66"/>
      <c r="G168" s="66"/>
      <c r="H168" s="66"/>
      <c r="I168" s="66"/>
      <c r="J168" s="66"/>
      <c r="K168" s="66"/>
      <c r="L168" s="66"/>
      <c r="M168" s="66"/>
      <c r="N168" s="66"/>
      <c r="O168" s="66"/>
      <c r="P168" s="66"/>
      <c r="Q168" s="66"/>
      <c r="R168" s="66"/>
      <c r="S168" s="66"/>
      <c r="T168" s="66"/>
      <c r="U168" s="66"/>
      <c r="V168" s="67" t="str">
        <f t="shared" si="0"/>
        <v xml:space="preserve">  </v>
      </c>
      <c r="W168" s="82"/>
      <c r="X168" s="13"/>
    </row>
    <row r="169" spans="1:24" ht="15.75" hidden="1">
      <c r="A169" s="79"/>
      <c r="B169" s="251">
        <f>IF(BIODATA!B169="","", BIODATA!B169)</f>
        <v>160</v>
      </c>
      <c r="C169" s="252" t="str">
        <f>IF(BIODATA!E169="","", BIODATA!E169)</f>
        <v/>
      </c>
      <c r="D169" s="253" t="str">
        <f>IF(BIODATA!F169="","", BIODATA!F169)</f>
        <v/>
      </c>
      <c r="E169" s="66"/>
      <c r="F169" s="66"/>
      <c r="G169" s="66"/>
      <c r="H169" s="66"/>
      <c r="I169" s="66"/>
      <c r="J169" s="66"/>
      <c r="K169" s="66"/>
      <c r="L169" s="66"/>
      <c r="M169" s="66"/>
      <c r="N169" s="66"/>
      <c r="O169" s="66"/>
      <c r="P169" s="66"/>
      <c r="Q169" s="66"/>
      <c r="R169" s="66"/>
      <c r="S169" s="66"/>
      <c r="T169" s="66"/>
      <c r="U169" s="66"/>
      <c r="V169" s="67" t="str">
        <f t="shared" si="0"/>
        <v xml:space="preserve">  </v>
      </c>
      <c r="W169" s="82"/>
      <c r="X169" s="13"/>
    </row>
    <row r="170" spans="1:24" ht="15.75" hidden="1">
      <c r="A170" s="79"/>
      <c r="B170" s="251">
        <f>IF(BIODATA!B170="","", BIODATA!B170)</f>
        <v>161</v>
      </c>
      <c r="C170" s="252" t="str">
        <f>IF(BIODATA!E170="","", BIODATA!E170)</f>
        <v/>
      </c>
      <c r="D170" s="253" t="str">
        <f>IF(BIODATA!F170="","", BIODATA!F170)</f>
        <v/>
      </c>
      <c r="E170" s="66"/>
      <c r="F170" s="66"/>
      <c r="G170" s="66"/>
      <c r="H170" s="66"/>
      <c r="I170" s="66"/>
      <c r="J170" s="66"/>
      <c r="K170" s="66"/>
      <c r="L170" s="66"/>
      <c r="M170" s="66"/>
      <c r="N170" s="66"/>
      <c r="O170" s="66"/>
      <c r="P170" s="66"/>
      <c r="Q170" s="66"/>
      <c r="R170" s="66"/>
      <c r="S170" s="66"/>
      <c r="T170" s="66"/>
      <c r="U170" s="66"/>
      <c r="V170" s="67" t="str">
        <f t="shared" si="0"/>
        <v xml:space="preserve">  </v>
      </c>
      <c r="W170" s="82"/>
      <c r="X170" s="13"/>
    </row>
    <row r="171" spans="1:24" ht="15.75" hidden="1">
      <c r="A171" s="79"/>
      <c r="B171" s="251">
        <f>IF(BIODATA!B171="","", BIODATA!B171)</f>
        <v>162</v>
      </c>
      <c r="C171" s="252" t="str">
        <f>IF(BIODATA!E171="","", BIODATA!E171)</f>
        <v/>
      </c>
      <c r="D171" s="253" t="str">
        <f>IF(BIODATA!F171="","", BIODATA!F171)</f>
        <v/>
      </c>
      <c r="E171" s="66"/>
      <c r="F171" s="66"/>
      <c r="G171" s="66"/>
      <c r="H171" s="66"/>
      <c r="I171" s="66"/>
      <c r="J171" s="66"/>
      <c r="K171" s="66"/>
      <c r="L171" s="66"/>
      <c r="M171" s="66"/>
      <c r="N171" s="66"/>
      <c r="O171" s="66"/>
      <c r="P171" s="66"/>
      <c r="Q171" s="66"/>
      <c r="R171" s="66"/>
      <c r="S171" s="66"/>
      <c r="T171" s="66"/>
      <c r="U171" s="66"/>
      <c r="V171" s="67" t="str">
        <f t="shared" si="0"/>
        <v xml:space="preserve">  </v>
      </c>
      <c r="W171" s="82"/>
      <c r="X171" s="13"/>
    </row>
    <row r="172" spans="1:24" ht="15.75" hidden="1">
      <c r="A172" s="79"/>
      <c r="B172" s="251">
        <f>IF(BIODATA!B172="","", BIODATA!B172)</f>
        <v>163</v>
      </c>
      <c r="C172" s="252" t="str">
        <f>IF(BIODATA!E172="","", BIODATA!E172)</f>
        <v/>
      </c>
      <c r="D172" s="253" t="str">
        <f>IF(BIODATA!F172="","", BIODATA!F172)</f>
        <v/>
      </c>
      <c r="E172" s="66"/>
      <c r="F172" s="66"/>
      <c r="G172" s="66"/>
      <c r="H172" s="66"/>
      <c r="I172" s="66"/>
      <c r="J172" s="66"/>
      <c r="K172" s="66"/>
      <c r="L172" s="66"/>
      <c r="M172" s="66"/>
      <c r="N172" s="66"/>
      <c r="O172" s="66"/>
      <c r="P172" s="66"/>
      <c r="Q172" s="66"/>
      <c r="R172" s="66"/>
      <c r="S172" s="66"/>
      <c r="T172" s="66"/>
      <c r="U172" s="66"/>
      <c r="V172" s="67" t="str">
        <f t="shared" si="0"/>
        <v xml:space="preserve">  </v>
      </c>
      <c r="W172" s="82"/>
      <c r="X172" s="13"/>
    </row>
    <row r="173" spans="1:24" ht="15.75" hidden="1">
      <c r="A173" s="79"/>
      <c r="B173" s="251">
        <f>IF(BIODATA!B173="","", BIODATA!B173)</f>
        <v>164</v>
      </c>
      <c r="C173" s="252" t="str">
        <f>IF(BIODATA!E173="","", BIODATA!E173)</f>
        <v/>
      </c>
      <c r="D173" s="253" t="str">
        <f>IF(BIODATA!F173="","", BIODATA!F173)</f>
        <v/>
      </c>
      <c r="E173" s="66"/>
      <c r="F173" s="66"/>
      <c r="G173" s="66"/>
      <c r="H173" s="66"/>
      <c r="I173" s="66"/>
      <c r="J173" s="66"/>
      <c r="K173" s="66"/>
      <c r="L173" s="66"/>
      <c r="M173" s="66"/>
      <c r="N173" s="66"/>
      <c r="O173" s="66"/>
      <c r="P173" s="66"/>
      <c r="Q173" s="66"/>
      <c r="R173" s="66"/>
      <c r="S173" s="66"/>
      <c r="T173" s="66"/>
      <c r="U173" s="66"/>
      <c r="V173" s="67" t="str">
        <f t="shared" si="0"/>
        <v xml:space="preserve">  </v>
      </c>
      <c r="W173" s="82"/>
      <c r="X173" s="13"/>
    </row>
    <row r="174" spans="1:24" ht="15.75" hidden="1">
      <c r="A174" s="79"/>
      <c r="B174" s="251">
        <f>IF(BIODATA!B174="","", BIODATA!B174)</f>
        <v>165</v>
      </c>
      <c r="C174" s="252" t="str">
        <f>IF(BIODATA!E174="","", BIODATA!E174)</f>
        <v/>
      </c>
      <c r="D174" s="253" t="str">
        <f>IF(BIODATA!F174="","", BIODATA!F174)</f>
        <v/>
      </c>
      <c r="E174" s="66"/>
      <c r="F174" s="66"/>
      <c r="G174" s="66"/>
      <c r="H174" s="66"/>
      <c r="I174" s="66"/>
      <c r="J174" s="66"/>
      <c r="K174" s="66"/>
      <c r="L174" s="66"/>
      <c r="M174" s="66"/>
      <c r="N174" s="66"/>
      <c r="O174" s="66"/>
      <c r="P174" s="66"/>
      <c r="Q174" s="66"/>
      <c r="R174" s="66"/>
      <c r="S174" s="66"/>
      <c r="T174" s="66"/>
      <c r="U174" s="66"/>
      <c r="V174" s="67" t="str">
        <f t="shared" si="0"/>
        <v xml:space="preserve">  </v>
      </c>
      <c r="W174" s="82"/>
      <c r="X174" s="13"/>
    </row>
    <row r="175" spans="1:24" ht="15.75" hidden="1">
      <c r="A175" s="79"/>
      <c r="B175" s="251">
        <f>IF(BIODATA!B175="","", BIODATA!B175)</f>
        <v>166</v>
      </c>
      <c r="C175" s="252" t="str">
        <f>IF(BIODATA!E175="","", BIODATA!E175)</f>
        <v/>
      </c>
      <c r="D175" s="253" t="str">
        <f>IF(BIODATA!F175="","", BIODATA!F175)</f>
        <v/>
      </c>
      <c r="E175" s="66"/>
      <c r="F175" s="66"/>
      <c r="G175" s="66"/>
      <c r="H175" s="66"/>
      <c r="I175" s="66"/>
      <c r="J175" s="66"/>
      <c r="K175" s="66"/>
      <c r="L175" s="66"/>
      <c r="M175" s="66"/>
      <c r="N175" s="66"/>
      <c r="O175" s="66"/>
      <c r="P175" s="66"/>
      <c r="Q175" s="66"/>
      <c r="R175" s="66"/>
      <c r="S175" s="66"/>
      <c r="T175" s="66"/>
      <c r="U175" s="66"/>
      <c r="V175" s="67" t="str">
        <f t="shared" si="0"/>
        <v xml:space="preserve">  </v>
      </c>
      <c r="W175" s="82"/>
      <c r="X175" s="13"/>
    </row>
    <row r="176" spans="1:24" ht="15.75" hidden="1">
      <c r="A176" s="79"/>
      <c r="B176" s="251">
        <f>IF(BIODATA!B176="","", BIODATA!B176)</f>
        <v>167</v>
      </c>
      <c r="C176" s="252" t="str">
        <f>IF(BIODATA!E176="","", BIODATA!E176)</f>
        <v/>
      </c>
      <c r="D176" s="253" t="str">
        <f>IF(BIODATA!F176="","", BIODATA!F176)</f>
        <v/>
      </c>
      <c r="E176" s="66"/>
      <c r="F176" s="66"/>
      <c r="G176" s="66"/>
      <c r="H176" s="66"/>
      <c r="I176" s="66"/>
      <c r="J176" s="66"/>
      <c r="K176" s="66"/>
      <c r="L176" s="66"/>
      <c r="M176" s="66"/>
      <c r="N176" s="66"/>
      <c r="O176" s="66"/>
      <c r="P176" s="66"/>
      <c r="Q176" s="66"/>
      <c r="R176" s="66"/>
      <c r="S176" s="66"/>
      <c r="T176" s="66"/>
      <c r="U176" s="66"/>
      <c r="V176" s="67" t="str">
        <f t="shared" si="0"/>
        <v xml:space="preserve">  </v>
      </c>
      <c r="W176" s="82"/>
      <c r="X176" s="13"/>
    </row>
    <row r="177" spans="1:24" ht="15.75" hidden="1">
      <c r="A177" s="79"/>
      <c r="B177" s="251">
        <f>IF(BIODATA!B177="","", BIODATA!B177)</f>
        <v>168</v>
      </c>
      <c r="C177" s="252" t="str">
        <f>IF(BIODATA!E177="","", BIODATA!E177)</f>
        <v/>
      </c>
      <c r="D177" s="253" t="str">
        <f>IF(BIODATA!F177="","", BIODATA!F177)</f>
        <v/>
      </c>
      <c r="E177" s="66"/>
      <c r="F177" s="66"/>
      <c r="G177" s="66"/>
      <c r="H177" s="66"/>
      <c r="I177" s="66"/>
      <c r="J177" s="66"/>
      <c r="K177" s="66"/>
      <c r="L177" s="66"/>
      <c r="M177" s="66"/>
      <c r="N177" s="66"/>
      <c r="O177" s="66"/>
      <c r="P177" s="66"/>
      <c r="Q177" s="66"/>
      <c r="R177" s="66"/>
      <c r="S177" s="66"/>
      <c r="T177" s="66"/>
      <c r="U177" s="66"/>
      <c r="V177" s="67" t="str">
        <f t="shared" si="0"/>
        <v xml:space="preserve">  </v>
      </c>
      <c r="W177" s="82"/>
      <c r="X177" s="13"/>
    </row>
    <row r="178" spans="1:24" ht="15.75" hidden="1">
      <c r="A178" s="79"/>
      <c r="B178" s="251">
        <f>IF(BIODATA!B178="","", BIODATA!B178)</f>
        <v>169</v>
      </c>
      <c r="C178" s="252" t="str">
        <f>IF(BIODATA!E178="","", BIODATA!E178)</f>
        <v/>
      </c>
      <c r="D178" s="253" t="str">
        <f>IF(BIODATA!F178="","", BIODATA!F178)</f>
        <v/>
      </c>
      <c r="E178" s="66"/>
      <c r="F178" s="66"/>
      <c r="G178" s="66"/>
      <c r="H178" s="66"/>
      <c r="I178" s="66"/>
      <c r="J178" s="66"/>
      <c r="K178" s="66"/>
      <c r="L178" s="66"/>
      <c r="M178" s="66"/>
      <c r="N178" s="66"/>
      <c r="O178" s="66"/>
      <c r="P178" s="66"/>
      <c r="Q178" s="66"/>
      <c r="R178" s="66"/>
      <c r="S178" s="66"/>
      <c r="T178" s="66"/>
      <c r="U178" s="66"/>
      <c r="V178" s="67" t="str">
        <f t="shared" si="0"/>
        <v xml:space="preserve">  </v>
      </c>
      <c r="W178" s="82"/>
      <c r="X178" s="13"/>
    </row>
    <row r="179" spans="1:24" ht="15.75" hidden="1">
      <c r="A179" s="79"/>
      <c r="B179" s="251">
        <f>IF(BIODATA!B179="","", BIODATA!B179)</f>
        <v>170</v>
      </c>
      <c r="C179" s="252" t="str">
        <f>IF(BIODATA!E179="","", BIODATA!E179)</f>
        <v/>
      </c>
      <c r="D179" s="253" t="str">
        <f>IF(BIODATA!F179="","", BIODATA!F179)</f>
        <v/>
      </c>
      <c r="E179" s="66"/>
      <c r="F179" s="66"/>
      <c r="G179" s="66"/>
      <c r="H179" s="66"/>
      <c r="I179" s="66"/>
      <c r="J179" s="66"/>
      <c r="K179" s="66"/>
      <c r="L179" s="66"/>
      <c r="M179" s="66"/>
      <c r="N179" s="66"/>
      <c r="O179" s="66"/>
      <c r="P179" s="66"/>
      <c r="Q179" s="66"/>
      <c r="R179" s="66"/>
      <c r="S179" s="66"/>
      <c r="T179" s="66"/>
      <c r="U179" s="66"/>
      <c r="V179" s="67" t="str">
        <f t="shared" si="0"/>
        <v xml:space="preserve">  </v>
      </c>
      <c r="W179" s="82"/>
      <c r="X179" s="13"/>
    </row>
    <row r="180" spans="1:24" ht="15.75" hidden="1">
      <c r="A180" s="79"/>
      <c r="B180" s="251">
        <f>IF(BIODATA!B180="","", BIODATA!B180)</f>
        <v>171</v>
      </c>
      <c r="C180" s="252" t="str">
        <f>IF(BIODATA!E180="","", BIODATA!E180)</f>
        <v/>
      </c>
      <c r="D180" s="253" t="str">
        <f>IF(BIODATA!F180="","", BIODATA!F180)</f>
        <v/>
      </c>
      <c r="E180" s="66"/>
      <c r="F180" s="66"/>
      <c r="G180" s="66"/>
      <c r="H180" s="66"/>
      <c r="I180" s="66"/>
      <c r="J180" s="66"/>
      <c r="K180" s="66"/>
      <c r="L180" s="66"/>
      <c r="M180" s="66"/>
      <c r="N180" s="66"/>
      <c r="O180" s="66"/>
      <c r="P180" s="66"/>
      <c r="Q180" s="66"/>
      <c r="R180" s="66"/>
      <c r="S180" s="66"/>
      <c r="T180" s="66"/>
      <c r="U180" s="66"/>
      <c r="V180" s="67" t="str">
        <f t="shared" si="0"/>
        <v xml:space="preserve">  </v>
      </c>
      <c r="W180" s="82"/>
      <c r="X180" s="13"/>
    </row>
    <row r="181" spans="1:24" ht="15.75" hidden="1">
      <c r="A181" s="79"/>
      <c r="B181" s="251">
        <f>IF(BIODATA!B181="","", BIODATA!B181)</f>
        <v>172</v>
      </c>
      <c r="C181" s="252" t="str">
        <f>IF(BIODATA!E181="","", BIODATA!E181)</f>
        <v/>
      </c>
      <c r="D181" s="253" t="str">
        <f>IF(BIODATA!F181="","", BIODATA!F181)</f>
        <v/>
      </c>
      <c r="E181" s="66"/>
      <c r="F181" s="66"/>
      <c r="G181" s="66"/>
      <c r="H181" s="66"/>
      <c r="I181" s="66"/>
      <c r="J181" s="66"/>
      <c r="K181" s="66"/>
      <c r="L181" s="66"/>
      <c r="M181" s="66"/>
      <c r="N181" s="66"/>
      <c r="O181" s="66"/>
      <c r="P181" s="66"/>
      <c r="Q181" s="66"/>
      <c r="R181" s="66"/>
      <c r="S181" s="66"/>
      <c r="T181" s="66"/>
      <c r="U181" s="66"/>
      <c r="V181" s="67" t="str">
        <f t="shared" si="0"/>
        <v xml:space="preserve">  </v>
      </c>
      <c r="W181" s="82"/>
      <c r="X181" s="13"/>
    </row>
    <row r="182" spans="1:24" ht="15.75" hidden="1">
      <c r="A182" s="79"/>
      <c r="B182" s="251">
        <f>IF(BIODATA!B182="","", BIODATA!B182)</f>
        <v>173</v>
      </c>
      <c r="C182" s="252" t="str">
        <f>IF(BIODATA!E182="","", BIODATA!E182)</f>
        <v/>
      </c>
      <c r="D182" s="253" t="str">
        <f>IF(BIODATA!F182="","", BIODATA!F182)</f>
        <v/>
      </c>
      <c r="E182" s="66"/>
      <c r="F182" s="66"/>
      <c r="G182" s="66"/>
      <c r="H182" s="66"/>
      <c r="I182" s="66"/>
      <c r="J182" s="66"/>
      <c r="K182" s="66"/>
      <c r="L182" s="66"/>
      <c r="M182" s="66"/>
      <c r="N182" s="66"/>
      <c r="O182" s="66"/>
      <c r="P182" s="66"/>
      <c r="Q182" s="66"/>
      <c r="R182" s="66"/>
      <c r="S182" s="66"/>
      <c r="T182" s="66"/>
      <c r="U182" s="66"/>
      <c r="V182" s="67" t="str">
        <f t="shared" si="0"/>
        <v xml:space="preserve">  </v>
      </c>
      <c r="W182" s="82"/>
      <c r="X182" s="13"/>
    </row>
    <row r="183" spans="1:24" ht="15.75" hidden="1">
      <c r="A183" s="79"/>
      <c r="B183" s="251">
        <f>IF(BIODATA!B183="","", BIODATA!B183)</f>
        <v>174</v>
      </c>
      <c r="C183" s="252" t="str">
        <f>IF(BIODATA!E183="","", BIODATA!E183)</f>
        <v/>
      </c>
      <c r="D183" s="253" t="str">
        <f>IF(BIODATA!F183="","", BIODATA!F183)</f>
        <v/>
      </c>
      <c r="E183" s="66"/>
      <c r="F183" s="66"/>
      <c r="G183" s="66"/>
      <c r="H183" s="66"/>
      <c r="I183" s="66"/>
      <c r="J183" s="66"/>
      <c r="K183" s="66"/>
      <c r="L183" s="66"/>
      <c r="M183" s="66"/>
      <c r="N183" s="66"/>
      <c r="O183" s="66"/>
      <c r="P183" s="66"/>
      <c r="Q183" s="66"/>
      <c r="R183" s="66"/>
      <c r="S183" s="66"/>
      <c r="T183" s="66"/>
      <c r="U183" s="66"/>
      <c r="V183" s="67" t="str">
        <f t="shared" si="0"/>
        <v xml:space="preserve">  </v>
      </c>
      <c r="W183" s="82"/>
      <c r="X183" s="13"/>
    </row>
    <row r="184" spans="1:24" ht="15.75" hidden="1">
      <c r="A184" s="79"/>
      <c r="B184" s="251">
        <f>IF(BIODATA!B184="","", BIODATA!B184)</f>
        <v>175</v>
      </c>
      <c r="C184" s="252" t="str">
        <f>IF(BIODATA!E184="","", BIODATA!E184)</f>
        <v/>
      </c>
      <c r="D184" s="253" t="str">
        <f>IF(BIODATA!F184="","", BIODATA!F184)</f>
        <v/>
      </c>
      <c r="E184" s="66"/>
      <c r="F184" s="66"/>
      <c r="G184" s="66"/>
      <c r="H184" s="66"/>
      <c r="I184" s="66"/>
      <c r="J184" s="66"/>
      <c r="K184" s="66"/>
      <c r="L184" s="66"/>
      <c r="M184" s="66"/>
      <c r="N184" s="66"/>
      <c r="O184" s="66"/>
      <c r="P184" s="66"/>
      <c r="Q184" s="66"/>
      <c r="R184" s="66"/>
      <c r="S184" s="66"/>
      <c r="T184" s="66"/>
      <c r="U184" s="66"/>
      <c r="V184" s="67" t="str">
        <f t="shared" si="0"/>
        <v xml:space="preserve">  </v>
      </c>
      <c r="W184" s="82"/>
      <c r="X184" s="13"/>
    </row>
    <row r="185" spans="1:24" ht="15.75" hidden="1">
      <c r="A185" s="79"/>
      <c r="B185" s="251">
        <f>IF(BIODATA!B185="","", BIODATA!B185)</f>
        <v>176</v>
      </c>
      <c r="C185" s="252" t="str">
        <f>IF(BIODATA!E185="","", BIODATA!E185)</f>
        <v/>
      </c>
      <c r="D185" s="253" t="str">
        <f>IF(BIODATA!F185="","", BIODATA!F185)</f>
        <v/>
      </c>
      <c r="E185" s="66"/>
      <c r="F185" s="66"/>
      <c r="G185" s="66"/>
      <c r="H185" s="66"/>
      <c r="I185" s="66"/>
      <c r="J185" s="66"/>
      <c r="K185" s="66"/>
      <c r="L185" s="66"/>
      <c r="M185" s="66"/>
      <c r="N185" s="66"/>
      <c r="O185" s="66"/>
      <c r="P185" s="66"/>
      <c r="Q185" s="66"/>
      <c r="R185" s="66"/>
      <c r="S185" s="66"/>
      <c r="T185" s="66"/>
      <c r="U185" s="66"/>
      <c r="V185" s="67" t="str">
        <f t="shared" si="0"/>
        <v xml:space="preserve">  </v>
      </c>
      <c r="W185" s="82"/>
      <c r="X185" s="13"/>
    </row>
    <row r="186" spans="1:24" ht="15.75" hidden="1">
      <c r="A186" s="79"/>
      <c r="B186" s="251">
        <f>IF(BIODATA!B186="","", BIODATA!B186)</f>
        <v>177</v>
      </c>
      <c r="C186" s="252" t="str">
        <f>IF(BIODATA!E186="","", BIODATA!E186)</f>
        <v/>
      </c>
      <c r="D186" s="253" t="str">
        <f>IF(BIODATA!F186="","", BIODATA!F186)</f>
        <v/>
      </c>
      <c r="E186" s="66"/>
      <c r="F186" s="66"/>
      <c r="G186" s="66"/>
      <c r="H186" s="66"/>
      <c r="I186" s="66"/>
      <c r="J186" s="66"/>
      <c r="K186" s="66"/>
      <c r="L186" s="66"/>
      <c r="M186" s="66"/>
      <c r="N186" s="66"/>
      <c r="O186" s="66"/>
      <c r="P186" s="66"/>
      <c r="Q186" s="66"/>
      <c r="R186" s="66"/>
      <c r="S186" s="66"/>
      <c r="T186" s="66"/>
      <c r="U186" s="66"/>
      <c r="V186" s="67" t="str">
        <f t="shared" si="0"/>
        <v xml:space="preserve">  </v>
      </c>
      <c r="W186" s="82"/>
      <c r="X186" s="13"/>
    </row>
    <row r="187" spans="1:24" ht="15.75" hidden="1">
      <c r="A187" s="79"/>
      <c r="B187" s="251">
        <f>IF(BIODATA!B187="","", BIODATA!B187)</f>
        <v>178</v>
      </c>
      <c r="C187" s="252" t="str">
        <f>IF(BIODATA!E187="","", BIODATA!E187)</f>
        <v/>
      </c>
      <c r="D187" s="253" t="str">
        <f>IF(BIODATA!F187="","", BIODATA!F187)</f>
        <v/>
      </c>
      <c r="E187" s="66"/>
      <c r="F187" s="66"/>
      <c r="G187" s="66"/>
      <c r="H187" s="66"/>
      <c r="I187" s="66"/>
      <c r="J187" s="66"/>
      <c r="K187" s="66"/>
      <c r="L187" s="66"/>
      <c r="M187" s="66"/>
      <c r="N187" s="66"/>
      <c r="O187" s="66"/>
      <c r="P187" s="66"/>
      <c r="Q187" s="66"/>
      <c r="R187" s="66"/>
      <c r="S187" s="66"/>
      <c r="T187" s="66"/>
      <c r="U187" s="66"/>
      <c r="V187" s="67" t="str">
        <f t="shared" si="0"/>
        <v xml:space="preserve">  </v>
      </c>
      <c r="W187" s="82"/>
      <c r="X187" s="13"/>
    </row>
    <row r="188" spans="1:24" ht="15.75" hidden="1">
      <c r="A188" s="79"/>
      <c r="B188" s="251">
        <f>IF(BIODATA!B188="","", BIODATA!B188)</f>
        <v>179</v>
      </c>
      <c r="C188" s="252" t="str">
        <f>IF(BIODATA!E188="","", BIODATA!E188)</f>
        <v/>
      </c>
      <c r="D188" s="253" t="str">
        <f>IF(BIODATA!F188="","", BIODATA!F188)</f>
        <v/>
      </c>
      <c r="E188" s="66"/>
      <c r="F188" s="66"/>
      <c r="G188" s="66"/>
      <c r="H188" s="66"/>
      <c r="I188" s="66"/>
      <c r="J188" s="66"/>
      <c r="K188" s="66"/>
      <c r="L188" s="66"/>
      <c r="M188" s="66"/>
      <c r="N188" s="66"/>
      <c r="O188" s="66"/>
      <c r="P188" s="66"/>
      <c r="Q188" s="66"/>
      <c r="R188" s="66"/>
      <c r="S188" s="66"/>
      <c r="T188" s="66"/>
      <c r="U188" s="66"/>
      <c r="V188" s="67" t="str">
        <f t="shared" si="0"/>
        <v xml:space="preserve">  </v>
      </c>
      <c r="W188" s="82"/>
      <c r="X188" s="13"/>
    </row>
    <row r="189" spans="1:24" ht="15.75" hidden="1">
      <c r="A189" s="79"/>
      <c r="B189" s="251">
        <f>IF(BIODATA!B189="","", BIODATA!B189)</f>
        <v>180</v>
      </c>
      <c r="C189" s="252" t="str">
        <f>IF(BIODATA!E189="","", BIODATA!E189)</f>
        <v/>
      </c>
      <c r="D189" s="253" t="str">
        <f>IF(BIODATA!F189="","", BIODATA!F189)</f>
        <v/>
      </c>
      <c r="E189" s="66"/>
      <c r="F189" s="66"/>
      <c r="G189" s="66"/>
      <c r="H189" s="66"/>
      <c r="I189" s="66"/>
      <c r="J189" s="66"/>
      <c r="K189" s="66"/>
      <c r="L189" s="66"/>
      <c r="M189" s="66"/>
      <c r="N189" s="66"/>
      <c r="O189" s="66"/>
      <c r="P189" s="66"/>
      <c r="Q189" s="66"/>
      <c r="R189" s="66"/>
      <c r="S189" s="66"/>
      <c r="T189" s="66"/>
      <c r="U189" s="66"/>
      <c r="V189" s="67" t="str">
        <f t="shared" si="0"/>
        <v xml:space="preserve">  </v>
      </c>
      <c r="W189" s="82"/>
      <c r="X189" s="13"/>
    </row>
    <row r="190" spans="1:24" ht="15.75" hidden="1">
      <c r="A190" s="79"/>
      <c r="B190" s="251">
        <f>IF(BIODATA!B190="","", BIODATA!B190)</f>
        <v>181</v>
      </c>
      <c r="C190" s="252" t="str">
        <f>IF(BIODATA!E190="","", BIODATA!E190)</f>
        <v/>
      </c>
      <c r="D190" s="253" t="str">
        <f>IF(BIODATA!F190="","", BIODATA!F190)</f>
        <v/>
      </c>
      <c r="E190" s="66"/>
      <c r="F190" s="66"/>
      <c r="G190" s="66"/>
      <c r="H190" s="66"/>
      <c r="I190" s="66"/>
      <c r="J190" s="66"/>
      <c r="K190" s="66"/>
      <c r="L190" s="66"/>
      <c r="M190" s="66"/>
      <c r="N190" s="66"/>
      <c r="O190" s="66"/>
      <c r="P190" s="66"/>
      <c r="Q190" s="66"/>
      <c r="R190" s="66"/>
      <c r="S190" s="66"/>
      <c r="T190" s="66"/>
      <c r="U190" s="66"/>
      <c r="V190" s="67" t="str">
        <f t="shared" si="0"/>
        <v xml:space="preserve">  </v>
      </c>
      <c r="W190" s="82"/>
      <c r="X190" s="13"/>
    </row>
    <row r="191" spans="1:24" ht="15.75" hidden="1">
      <c r="A191" s="79"/>
      <c r="B191" s="251">
        <f>IF(BIODATA!B191="","", BIODATA!B191)</f>
        <v>182</v>
      </c>
      <c r="C191" s="252" t="str">
        <f>IF(BIODATA!E191="","", BIODATA!E191)</f>
        <v/>
      </c>
      <c r="D191" s="253" t="str">
        <f>IF(BIODATA!F191="","", BIODATA!F191)</f>
        <v/>
      </c>
      <c r="E191" s="66"/>
      <c r="F191" s="66"/>
      <c r="G191" s="66"/>
      <c r="H191" s="66"/>
      <c r="I191" s="66"/>
      <c r="J191" s="66"/>
      <c r="K191" s="66"/>
      <c r="L191" s="66"/>
      <c r="M191" s="66"/>
      <c r="N191" s="66"/>
      <c r="O191" s="66"/>
      <c r="P191" s="66"/>
      <c r="Q191" s="66"/>
      <c r="R191" s="66"/>
      <c r="S191" s="66"/>
      <c r="T191" s="66"/>
      <c r="U191" s="66"/>
      <c r="V191" s="67" t="str">
        <f t="shared" si="0"/>
        <v xml:space="preserve">  </v>
      </c>
      <c r="W191" s="82"/>
      <c r="X191" s="13"/>
    </row>
    <row r="192" spans="1:24" ht="15.75" hidden="1">
      <c r="A192" s="79"/>
      <c r="B192" s="251">
        <f>IF(BIODATA!B192="","", BIODATA!B192)</f>
        <v>183</v>
      </c>
      <c r="C192" s="252" t="str">
        <f>IF(BIODATA!E192="","", BIODATA!E192)</f>
        <v/>
      </c>
      <c r="D192" s="253" t="str">
        <f>IF(BIODATA!F192="","", BIODATA!F192)</f>
        <v/>
      </c>
      <c r="E192" s="66"/>
      <c r="F192" s="66"/>
      <c r="G192" s="66"/>
      <c r="H192" s="66"/>
      <c r="I192" s="66"/>
      <c r="J192" s="66"/>
      <c r="K192" s="66"/>
      <c r="L192" s="66"/>
      <c r="M192" s="66"/>
      <c r="N192" s="66"/>
      <c r="O192" s="66"/>
      <c r="P192" s="66"/>
      <c r="Q192" s="66"/>
      <c r="R192" s="66"/>
      <c r="S192" s="66"/>
      <c r="T192" s="66"/>
      <c r="U192" s="66"/>
      <c r="V192" s="67" t="str">
        <f t="shared" si="0"/>
        <v xml:space="preserve">  </v>
      </c>
      <c r="W192" s="82"/>
      <c r="X192" s="13"/>
    </row>
    <row r="193" spans="1:24" ht="15.75" hidden="1">
      <c r="A193" s="79"/>
      <c r="B193" s="251">
        <f>IF(BIODATA!B193="","", BIODATA!B193)</f>
        <v>184</v>
      </c>
      <c r="C193" s="252" t="str">
        <f>IF(BIODATA!E193="","", BIODATA!E193)</f>
        <v/>
      </c>
      <c r="D193" s="253" t="str">
        <f>IF(BIODATA!F193="","", BIODATA!F193)</f>
        <v/>
      </c>
      <c r="E193" s="66"/>
      <c r="F193" s="66"/>
      <c r="G193" s="66"/>
      <c r="H193" s="66"/>
      <c r="I193" s="66"/>
      <c r="J193" s="66"/>
      <c r="K193" s="66"/>
      <c r="L193" s="66"/>
      <c r="M193" s="66"/>
      <c r="N193" s="66"/>
      <c r="O193" s="66"/>
      <c r="P193" s="66"/>
      <c r="Q193" s="66"/>
      <c r="R193" s="66"/>
      <c r="S193" s="66"/>
      <c r="T193" s="66"/>
      <c r="U193" s="66"/>
      <c r="V193" s="67" t="str">
        <f t="shared" si="0"/>
        <v xml:space="preserve">  </v>
      </c>
      <c r="W193" s="82"/>
      <c r="X193" s="13"/>
    </row>
    <row r="194" spans="1:24" ht="15.75" hidden="1">
      <c r="A194" s="79"/>
      <c r="B194" s="251">
        <f>IF(BIODATA!B194="","", BIODATA!B194)</f>
        <v>185</v>
      </c>
      <c r="C194" s="252" t="str">
        <f>IF(BIODATA!E194="","", BIODATA!E194)</f>
        <v/>
      </c>
      <c r="D194" s="253" t="str">
        <f>IF(BIODATA!F194="","", BIODATA!F194)</f>
        <v/>
      </c>
      <c r="E194" s="66"/>
      <c r="F194" s="66"/>
      <c r="G194" s="66"/>
      <c r="H194" s="66"/>
      <c r="I194" s="66"/>
      <c r="J194" s="66"/>
      <c r="K194" s="66"/>
      <c r="L194" s="66"/>
      <c r="M194" s="66"/>
      <c r="N194" s="66"/>
      <c r="O194" s="66"/>
      <c r="P194" s="66"/>
      <c r="Q194" s="66"/>
      <c r="R194" s="66"/>
      <c r="S194" s="66"/>
      <c r="T194" s="66"/>
      <c r="U194" s="66"/>
      <c r="V194" s="67" t="str">
        <f t="shared" si="0"/>
        <v xml:space="preserve">  </v>
      </c>
      <c r="W194" s="82"/>
      <c r="X194" s="13"/>
    </row>
    <row r="195" spans="1:24" ht="15.75" hidden="1">
      <c r="A195" s="79"/>
      <c r="B195" s="251">
        <f>IF(BIODATA!B195="","", BIODATA!B195)</f>
        <v>186</v>
      </c>
      <c r="C195" s="252" t="str">
        <f>IF(BIODATA!E195="","", BIODATA!E195)</f>
        <v/>
      </c>
      <c r="D195" s="253" t="str">
        <f>IF(BIODATA!F195="","", BIODATA!F195)</f>
        <v/>
      </c>
      <c r="E195" s="66"/>
      <c r="F195" s="66"/>
      <c r="G195" s="66"/>
      <c r="H195" s="66"/>
      <c r="I195" s="66"/>
      <c r="J195" s="66"/>
      <c r="K195" s="66"/>
      <c r="L195" s="66"/>
      <c r="M195" s="66"/>
      <c r="N195" s="66"/>
      <c r="O195" s="66"/>
      <c r="P195" s="66"/>
      <c r="Q195" s="66"/>
      <c r="R195" s="66"/>
      <c r="S195" s="66"/>
      <c r="T195" s="66"/>
      <c r="U195" s="66"/>
      <c r="V195" s="67" t="str">
        <f t="shared" si="0"/>
        <v xml:space="preserve">  </v>
      </c>
      <c r="W195" s="82"/>
      <c r="X195" s="13"/>
    </row>
    <row r="196" spans="1:24" ht="15.75" hidden="1">
      <c r="A196" s="79"/>
      <c r="B196" s="251">
        <f>IF(BIODATA!B196="","", BIODATA!B196)</f>
        <v>187</v>
      </c>
      <c r="C196" s="252" t="str">
        <f>IF(BIODATA!E196="","", BIODATA!E196)</f>
        <v/>
      </c>
      <c r="D196" s="253" t="str">
        <f>IF(BIODATA!F196="","", BIODATA!F196)</f>
        <v/>
      </c>
      <c r="E196" s="66"/>
      <c r="F196" s="66"/>
      <c r="G196" s="66"/>
      <c r="H196" s="66"/>
      <c r="I196" s="66"/>
      <c r="J196" s="66"/>
      <c r="K196" s="66"/>
      <c r="L196" s="66"/>
      <c r="M196" s="66"/>
      <c r="N196" s="66"/>
      <c r="O196" s="66"/>
      <c r="P196" s="66"/>
      <c r="Q196" s="66"/>
      <c r="R196" s="66"/>
      <c r="S196" s="66"/>
      <c r="T196" s="66"/>
      <c r="U196" s="66"/>
      <c r="V196" s="67" t="str">
        <f t="shared" si="0"/>
        <v xml:space="preserve">  </v>
      </c>
      <c r="W196" s="82"/>
      <c r="X196" s="13"/>
    </row>
    <row r="197" spans="1:24" ht="15.75" hidden="1">
      <c r="A197" s="79"/>
      <c r="B197" s="251">
        <f>IF(BIODATA!B197="","", BIODATA!B197)</f>
        <v>188</v>
      </c>
      <c r="C197" s="252" t="str">
        <f>IF(BIODATA!E197="","", BIODATA!E197)</f>
        <v/>
      </c>
      <c r="D197" s="253" t="str">
        <f>IF(BIODATA!F197="","", BIODATA!F197)</f>
        <v/>
      </c>
      <c r="E197" s="66"/>
      <c r="F197" s="66"/>
      <c r="G197" s="66"/>
      <c r="H197" s="66"/>
      <c r="I197" s="66"/>
      <c r="J197" s="66"/>
      <c r="K197" s="66"/>
      <c r="L197" s="66"/>
      <c r="M197" s="66"/>
      <c r="N197" s="66"/>
      <c r="O197" s="66"/>
      <c r="P197" s="66"/>
      <c r="Q197" s="66"/>
      <c r="R197" s="66"/>
      <c r="S197" s="66"/>
      <c r="T197" s="66"/>
      <c r="U197" s="66"/>
      <c r="V197" s="67" t="str">
        <f t="shared" si="0"/>
        <v xml:space="preserve">  </v>
      </c>
      <c r="W197" s="82"/>
      <c r="X197" s="13"/>
    </row>
    <row r="198" spans="1:24" ht="15.75" hidden="1">
      <c r="A198" s="79"/>
      <c r="B198" s="251">
        <f>IF(BIODATA!B198="","", BIODATA!B198)</f>
        <v>189</v>
      </c>
      <c r="C198" s="252" t="str">
        <f>IF(BIODATA!E198="","", BIODATA!E198)</f>
        <v/>
      </c>
      <c r="D198" s="253" t="str">
        <f>IF(BIODATA!F198="","", BIODATA!F198)</f>
        <v/>
      </c>
      <c r="E198" s="66"/>
      <c r="F198" s="66"/>
      <c r="G198" s="66"/>
      <c r="H198" s="66"/>
      <c r="I198" s="66"/>
      <c r="J198" s="66"/>
      <c r="K198" s="66"/>
      <c r="L198" s="66"/>
      <c r="M198" s="66"/>
      <c r="N198" s="66"/>
      <c r="O198" s="66"/>
      <c r="P198" s="66"/>
      <c r="Q198" s="66"/>
      <c r="R198" s="66"/>
      <c r="S198" s="66"/>
      <c r="T198" s="66"/>
      <c r="U198" s="66"/>
      <c r="V198" s="67" t="str">
        <f t="shared" si="0"/>
        <v xml:space="preserve">  </v>
      </c>
      <c r="W198" s="82"/>
      <c r="X198" s="13"/>
    </row>
    <row r="199" spans="1:24" ht="15.75" hidden="1">
      <c r="A199" s="79"/>
      <c r="B199" s="251">
        <f>IF(BIODATA!B199="","", BIODATA!B199)</f>
        <v>190</v>
      </c>
      <c r="C199" s="252" t="str">
        <f>IF(BIODATA!E199="","", BIODATA!E199)</f>
        <v/>
      </c>
      <c r="D199" s="253" t="str">
        <f>IF(BIODATA!F199="","", BIODATA!F199)</f>
        <v/>
      </c>
      <c r="E199" s="66"/>
      <c r="F199" s="66"/>
      <c r="G199" s="66"/>
      <c r="H199" s="66"/>
      <c r="I199" s="66"/>
      <c r="J199" s="66"/>
      <c r="K199" s="66"/>
      <c r="L199" s="66"/>
      <c r="M199" s="66"/>
      <c r="N199" s="66"/>
      <c r="O199" s="66"/>
      <c r="P199" s="66"/>
      <c r="Q199" s="66"/>
      <c r="R199" s="66"/>
      <c r="S199" s="66"/>
      <c r="T199" s="66"/>
      <c r="U199" s="66"/>
      <c r="V199" s="67" t="str">
        <f t="shared" si="0"/>
        <v xml:space="preserve">  </v>
      </c>
      <c r="W199" s="82"/>
      <c r="X199" s="13"/>
    </row>
    <row r="200" spans="1:24" ht="15.75" hidden="1">
      <c r="A200" s="79"/>
      <c r="B200" s="251">
        <f>IF(BIODATA!B200="","", BIODATA!B200)</f>
        <v>191</v>
      </c>
      <c r="C200" s="252" t="str">
        <f>IF(BIODATA!E200="","", BIODATA!E200)</f>
        <v/>
      </c>
      <c r="D200" s="253" t="str">
        <f>IF(BIODATA!F200="","", BIODATA!F200)</f>
        <v/>
      </c>
      <c r="E200" s="66"/>
      <c r="F200" s="66"/>
      <c r="G200" s="66"/>
      <c r="H200" s="66"/>
      <c r="I200" s="66"/>
      <c r="J200" s="66"/>
      <c r="K200" s="66"/>
      <c r="L200" s="66"/>
      <c r="M200" s="66"/>
      <c r="N200" s="66"/>
      <c r="O200" s="66"/>
      <c r="P200" s="66"/>
      <c r="Q200" s="66"/>
      <c r="R200" s="66"/>
      <c r="S200" s="66"/>
      <c r="T200" s="66"/>
      <c r="U200" s="66"/>
      <c r="V200" s="67" t="str">
        <f t="shared" si="0"/>
        <v xml:space="preserve">  </v>
      </c>
      <c r="W200" s="82"/>
      <c r="X200" s="13"/>
    </row>
    <row r="201" spans="1:24" ht="15.75" hidden="1">
      <c r="A201" s="79"/>
      <c r="B201" s="251">
        <f>IF(BIODATA!B201="","", BIODATA!B201)</f>
        <v>192</v>
      </c>
      <c r="C201" s="252" t="str">
        <f>IF(BIODATA!E201="","", BIODATA!E201)</f>
        <v/>
      </c>
      <c r="D201" s="253" t="str">
        <f>IF(BIODATA!F201="","", BIODATA!F201)</f>
        <v/>
      </c>
      <c r="E201" s="66"/>
      <c r="F201" s="66"/>
      <c r="G201" s="66"/>
      <c r="H201" s="66"/>
      <c r="I201" s="66"/>
      <c r="J201" s="66"/>
      <c r="K201" s="66"/>
      <c r="L201" s="66"/>
      <c r="M201" s="66"/>
      <c r="N201" s="66"/>
      <c r="O201" s="66"/>
      <c r="P201" s="66"/>
      <c r="Q201" s="66"/>
      <c r="R201" s="66"/>
      <c r="S201" s="66"/>
      <c r="T201" s="66"/>
      <c r="U201" s="66"/>
      <c r="V201" s="67" t="str">
        <f t="shared" si="0"/>
        <v xml:space="preserve">  </v>
      </c>
      <c r="W201" s="82"/>
      <c r="X201" s="13"/>
    </row>
    <row r="202" spans="1:24" ht="15.75" hidden="1">
      <c r="A202" s="79"/>
      <c r="B202" s="251">
        <f>IF(BIODATA!B202="","", BIODATA!B202)</f>
        <v>193</v>
      </c>
      <c r="C202" s="252" t="str">
        <f>IF(BIODATA!E202="","", BIODATA!E202)</f>
        <v/>
      </c>
      <c r="D202" s="253" t="str">
        <f>IF(BIODATA!F202="","", BIODATA!F202)</f>
        <v/>
      </c>
      <c r="E202" s="66"/>
      <c r="F202" s="66"/>
      <c r="G202" s="66"/>
      <c r="H202" s="66"/>
      <c r="I202" s="66"/>
      <c r="J202" s="66"/>
      <c r="K202" s="66"/>
      <c r="L202" s="66"/>
      <c r="M202" s="66"/>
      <c r="N202" s="66"/>
      <c r="O202" s="66"/>
      <c r="P202" s="66"/>
      <c r="Q202" s="66"/>
      <c r="R202" s="66"/>
      <c r="S202" s="66"/>
      <c r="T202" s="66"/>
      <c r="U202" s="66"/>
      <c r="V202" s="67" t="str">
        <f t="shared" si="0"/>
        <v xml:space="preserve">  </v>
      </c>
      <c r="W202" s="82"/>
      <c r="X202" s="13"/>
    </row>
    <row r="203" spans="1:24" ht="15.75" hidden="1">
      <c r="A203" s="79"/>
      <c r="B203" s="251">
        <f>IF(BIODATA!B203="","", BIODATA!B203)</f>
        <v>194</v>
      </c>
      <c r="C203" s="252" t="str">
        <f>IF(BIODATA!E203="","", BIODATA!E203)</f>
        <v/>
      </c>
      <c r="D203" s="253" t="str">
        <f>IF(BIODATA!F203="","", BIODATA!F203)</f>
        <v/>
      </c>
      <c r="E203" s="66"/>
      <c r="F203" s="66"/>
      <c r="G203" s="66"/>
      <c r="H203" s="66"/>
      <c r="I203" s="66"/>
      <c r="J203" s="66"/>
      <c r="K203" s="66"/>
      <c r="L203" s="66"/>
      <c r="M203" s="66"/>
      <c r="N203" s="66"/>
      <c r="O203" s="66"/>
      <c r="P203" s="66"/>
      <c r="Q203" s="66"/>
      <c r="R203" s="66"/>
      <c r="S203" s="66"/>
      <c r="T203" s="66"/>
      <c r="U203" s="66"/>
      <c r="V203" s="67" t="str">
        <f t="shared" si="0"/>
        <v xml:space="preserve">  </v>
      </c>
      <c r="W203" s="82"/>
      <c r="X203" s="13"/>
    </row>
    <row r="204" spans="1:24" ht="15.75" hidden="1">
      <c r="A204" s="79"/>
      <c r="B204" s="251">
        <f>IF(BIODATA!B204="","", BIODATA!B204)</f>
        <v>195</v>
      </c>
      <c r="C204" s="252" t="str">
        <f>IF(BIODATA!E204="","", BIODATA!E204)</f>
        <v/>
      </c>
      <c r="D204" s="253" t="str">
        <f>IF(BIODATA!F204="","", BIODATA!F204)</f>
        <v/>
      </c>
      <c r="E204" s="66"/>
      <c r="F204" s="66"/>
      <c r="G204" s="66"/>
      <c r="H204" s="66"/>
      <c r="I204" s="66"/>
      <c r="J204" s="66"/>
      <c r="K204" s="66"/>
      <c r="L204" s="66"/>
      <c r="M204" s="66"/>
      <c r="N204" s="66"/>
      <c r="O204" s="66"/>
      <c r="P204" s="66"/>
      <c r="Q204" s="66"/>
      <c r="R204" s="66"/>
      <c r="S204" s="66"/>
      <c r="T204" s="66"/>
      <c r="U204" s="66"/>
      <c r="V204" s="67" t="str">
        <f t="shared" si="0"/>
        <v xml:space="preserve">  </v>
      </c>
      <c r="W204" s="82"/>
      <c r="X204" s="13"/>
    </row>
    <row r="205" spans="1:24" ht="15.75" hidden="1">
      <c r="A205" s="79"/>
      <c r="B205" s="251">
        <f>IF(BIODATA!B205="","", BIODATA!B205)</f>
        <v>196</v>
      </c>
      <c r="C205" s="252" t="str">
        <f>IF(BIODATA!E205="","", BIODATA!E205)</f>
        <v/>
      </c>
      <c r="D205" s="253" t="str">
        <f>IF(BIODATA!F205="","", BIODATA!F205)</f>
        <v/>
      </c>
      <c r="E205" s="66"/>
      <c r="F205" s="66"/>
      <c r="G205" s="66"/>
      <c r="H205" s="66"/>
      <c r="I205" s="66"/>
      <c r="J205" s="66"/>
      <c r="K205" s="66"/>
      <c r="L205" s="66"/>
      <c r="M205" s="66"/>
      <c r="N205" s="66"/>
      <c r="O205" s="66"/>
      <c r="P205" s="66"/>
      <c r="Q205" s="66"/>
      <c r="R205" s="66"/>
      <c r="S205" s="66"/>
      <c r="T205" s="66"/>
      <c r="U205" s="66"/>
      <c r="V205" s="67" t="str">
        <f t="shared" si="0"/>
        <v xml:space="preserve">  </v>
      </c>
      <c r="W205" s="82"/>
      <c r="X205" s="13"/>
    </row>
    <row r="206" spans="1:24" ht="15.75" hidden="1">
      <c r="A206" s="79"/>
      <c r="B206" s="251">
        <f>IF(BIODATA!B206="","", BIODATA!B206)</f>
        <v>197</v>
      </c>
      <c r="C206" s="252" t="str">
        <f>IF(BIODATA!E206="","", BIODATA!E206)</f>
        <v/>
      </c>
      <c r="D206" s="253" t="str">
        <f>IF(BIODATA!F206="","", BIODATA!F206)</f>
        <v/>
      </c>
      <c r="E206" s="66"/>
      <c r="F206" s="66"/>
      <c r="G206" s="66"/>
      <c r="H206" s="66"/>
      <c r="I206" s="66"/>
      <c r="J206" s="66"/>
      <c r="K206" s="66"/>
      <c r="L206" s="66"/>
      <c r="M206" s="66"/>
      <c r="N206" s="66"/>
      <c r="O206" s="66"/>
      <c r="P206" s="66"/>
      <c r="Q206" s="66"/>
      <c r="R206" s="66"/>
      <c r="S206" s="66"/>
      <c r="T206" s="66"/>
      <c r="U206" s="66"/>
      <c r="V206" s="67" t="str">
        <f t="shared" si="0"/>
        <v xml:space="preserve">  </v>
      </c>
      <c r="W206" s="82"/>
      <c r="X206" s="13"/>
    </row>
    <row r="207" spans="1:24" ht="15.75" hidden="1">
      <c r="A207" s="79"/>
      <c r="B207" s="251">
        <f>IF(BIODATA!B207="","", BIODATA!B207)</f>
        <v>198</v>
      </c>
      <c r="C207" s="252" t="str">
        <f>IF(BIODATA!E207="","", BIODATA!E207)</f>
        <v/>
      </c>
      <c r="D207" s="253" t="str">
        <f>IF(BIODATA!F207="","", BIODATA!F207)</f>
        <v/>
      </c>
      <c r="E207" s="66"/>
      <c r="F207" s="66"/>
      <c r="G207" s="66"/>
      <c r="H207" s="66"/>
      <c r="I207" s="66"/>
      <c r="J207" s="66"/>
      <c r="K207" s="66"/>
      <c r="L207" s="66"/>
      <c r="M207" s="66"/>
      <c r="N207" s="66"/>
      <c r="O207" s="66"/>
      <c r="P207" s="66"/>
      <c r="Q207" s="66"/>
      <c r="R207" s="66"/>
      <c r="S207" s="66"/>
      <c r="T207" s="66"/>
      <c r="U207" s="66"/>
      <c r="V207" s="67" t="str">
        <f t="shared" si="0"/>
        <v xml:space="preserve">  </v>
      </c>
      <c r="W207" s="82"/>
      <c r="X207" s="13"/>
    </row>
    <row r="208" spans="1:24" ht="15.75" hidden="1">
      <c r="A208" s="79"/>
      <c r="B208" s="251">
        <f>IF(BIODATA!B208="","", BIODATA!B208)</f>
        <v>199</v>
      </c>
      <c r="C208" s="252" t="str">
        <f>IF(BIODATA!E208="","", BIODATA!E208)</f>
        <v/>
      </c>
      <c r="D208" s="253" t="str">
        <f>IF(BIODATA!F208="","", BIODATA!F208)</f>
        <v/>
      </c>
      <c r="E208" s="66"/>
      <c r="F208" s="66"/>
      <c r="G208" s="66"/>
      <c r="H208" s="66"/>
      <c r="I208" s="66"/>
      <c r="J208" s="66"/>
      <c r="K208" s="66"/>
      <c r="L208" s="66"/>
      <c r="M208" s="66"/>
      <c r="N208" s="66"/>
      <c r="O208" s="66"/>
      <c r="P208" s="66"/>
      <c r="Q208" s="66"/>
      <c r="R208" s="66"/>
      <c r="S208" s="66"/>
      <c r="T208" s="66"/>
      <c r="U208" s="66"/>
      <c r="V208" s="67" t="str">
        <f t="shared" si="0"/>
        <v xml:space="preserve">  </v>
      </c>
      <c r="W208" s="82"/>
      <c r="X208" s="13"/>
    </row>
    <row r="209" spans="1:24" ht="15.75" hidden="1">
      <c r="A209" s="79"/>
      <c r="B209" s="251">
        <f>IF(BIODATA!B209="","", BIODATA!B209)</f>
        <v>200</v>
      </c>
      <c r="C209" s="252" t="str">
        <f>IF(BIODATA!E209="","", BIODATA!E209)</f>
        <v/>
      </c>
      <c r="D209" s="253" t="str">
        <f>IF(BIODATA!F209="","", BIODATA!F209)</f>
        <v/>
      </c>
      <c r="E209" s="66"/>
      <c r="F209" s="66"/>
      <c r="G209" s="66"/>
      <c r="H209" s="66"/>
      <c r="I209" s="66"/>
      <c r="J209" s="66"/>
      <c r="K209" s="66"/>
      <c r="L209" s="66"/>
      <c r="M209" s="66"/>
      <c r="N209" s="66"/>
      <c r="O209" s="66"/>
      <c r="P209" s="66"/>
      <c r="Q209" s="66"/>
      <c r="R209" s="66"/>
      <c r="S209" s="66"/>
      <c r="T209" s="66"/>
      <c r="U209" s="66"/>
      <c r="V209" s="67" t="str">
        <f t="shared" si="0"/>
        <v xml:space="preserve">  </v>
      </c>
      <c r="W209" s="82"/>
      <c r="X209" s="13"/>
    </row>
    <row r="210" spans="1:24" ht="5.25" customHeight="1">
      <c r="A210" s="79"/>
      <c r="B210" s="83"/>
      <c r="C210" s="83"/>
      <c r="D210" s="84"/>
      <c r="E210" s="332"/>
      <c r="F210" s="332"/>
      <c r="G210" s="333"/>
      <c r="H210" s="333"/>
      <c r="I210" s="333"/>
      <c r="J210" s="333"/>
      <c r="K210" s="333"/>
      <c r="L210" s="334"/>
      <c r="M210" s="334"/>
      <c r="N210" s="334"/>
      <c r="O210" s="334"/>
      <c r="P210" s="334"/>
      <c r="Q210" s="334"/>
      <c r="R210" s="334"/>
      <c r="S210" s="334"/>
      <c r="T210" s="334"/>
      <c r="U210" s="334"/>
      <c r="V210" s="82"/>
      <c r="W210" s="82"/>
      <c r="X210" s="13"/>
    </row>
    <row r="211" spans="1:24" ht="15">
      <c r="B211" s="13"/>
      <c r="C211" s="13"/>
      <c r="D211" s="13"/>
      <c r="E211" s="13"/>
      <c r="F211" s="13"/>
      <c r="G211" s="13"/>
      <c r="H211" s="13"/>
      <c r="I211" s="13"/>
      <c r="J211" s="13"/>
      <c r="K211" s="13"/>
      <c r="L211" s="13"/>
      <c r="M211" s="13"/>
      <c r="N211" s="13"/>
      <c r="O211" s="13"/>
      <c r="P211" s="13"/>
      <c r="Q211" s="13"/>
      <c r="R211" s="13"/>
      <c r="S211" s="13"/>
      <c r="T211" s="13"/>
      <c r="U211" s="13"/>
      <c r="V211" s="13"/>
      <c r="W211" s="13"/>
      <c r="X211" s="13"/>
    </row>
    <row r="212" spans="1:24" ht="15">
      <c r="B212" s="13"/>
      <c r="C212" s="13"/>
      <c r="D212" s="13"/>
      <c r="E212" s="13"/>
      <c r="F212" s="13"/>
      <c r="G212" s="13"/>
      <c r="H212" s="13"/>
      <c r="I212" s="13"/>
      <c r="J212" s="13"/>
      <c r="K212" s="13"/>
      <c r="L212" s="13"/>
      <c r="M212" s="13"/>
      <c r="N212" s="14"/>
      <c r="O212" s="13"/>
      <c r="P212" s="14"/>
      <c r="Q212" s="13"/>
      <c r="R212" s="13"/>
      <c r="S212" s="14" t="s">
        <v>15</v>
      </c>
      <c r="T212" s="13"/>
      <c r="U212" s="14"/>
      <c r="V212" s="13"/>
      <c r="W212" s="13"/>
      <c r="X212" s="13"/>
    </row>
    <row r="213" spans="1:24" ht="15">
      <c r="B213" s="13"/>
      <c r="C213" s="13"/>
      <c r="D213" s="13"/>
      <c r="E213" s="13"/>
      <c r="F213" s="13"/>
      <c r="G213" s="13"/>
      <c r="H213" s="13"/>
      <c r="I213" s="13"/>
      <c r="J213" s="13"/>
      <c r="K213" s="13"/>
      <c r="L213" s="13"/>
      <c r="M213" s="13"/>
      <c r="N213" s="13"/>
      <c r="O213" s="13"/>
      <c r="P213" s="13"/>
      <c r="Q213" s="13"/>
      <c r="R213" s="13"/>
      <c r="S213" s="13"/>
      <c r="T213" s="13"/>
      <c r="U213" s="13"/>
      <c r="V213" s="13"/>
      <c r="W213" s="13"/>
      <c r="X213" s="13"/>
    </row>
    <row r="214" spans="1:24" ht="15" hidden="1" customHeight="1"/>
    <row r="215" spans="1:24" ht="15" hidden="1" customHeight="1"/>
    <row r="216" spans="1:24" ht="15" hidden="1" customHeight="1"/>
    <row r="217" spans="1:24" ht="15" hidden="1" customHeight="1"/>
    <row r="218" spans="1:24" ht="15" hidden="1" customHeight="1"/>
    <row r="219" spans="1:24" ht="15" hidden="1" customHeight="1"/>
    <row r="220" spans="1:24" ht="15" hidden="1" customHeight="1"/>
    <row r="221" spans="1:24" ht="15" hidden="1" customHeight="1"/>
    <row r="222" spans="1:24" ht="15" hidden="1" customHeight="1"/>
    <row r="223" spans="1:24" ht="15" hidden="1" customHeight="1"/>
    <row r="224" spans="1:24" ht="15" hidden="1" customHeight="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row r="303" ht="15" hidden="1" customHeight="1"/>
    <row r="304" ht="15" hidden="1" customHeight="1"/>
    <row r="305" ht="15" hidden="1" customHeight="1"/>
    <row r="306" ht="15" hidden="1" customHeight="1"/>
    <row r="307" ht="15" hidden="1" customHeight="1"/>
    <row r="308" ht="15" hidden="1" customHeight="1"/>
    <row r="309" ht="15" hidden="1" customHeight="1"/>
    <row r="310" ht="15" hidden="1" customHeight="1"/>
    <row r="311" ht="15" hidden="1" customHeight="1"/>
    <row r="312" ht="15" hidden="1" customHeight="1"/>
    <row r="313" ht="15" hidden="1" customHeight="1"/>
    <row r="314" ht="15" hidden="1" customHeight="1"/>
    <row r="315" ht="15" hidden="1" customHeight="1"/>
    <row r="316" ht="15" hidden="1" customHeight="1"/>
    <row r="317" ht="15" hidden="1" customHeight="1"/>
    <row r="318" ht="15" hidden="1" customHeight="1"/>
    <row r="319" ht="15" hidden="1" customHeight="1"/>
    <row r="320" ht="15" hidden="1" customHeight="1"/>
    <row r="321" ht="15" hidden="1" customHeight="1"/>
    <row r="322" ht="15" hidden="1" customHeight="1"/>
    <row r="323" ht="15" hidden="1" customHeight="1"/>
    <row r="324" ht="15" hidden="1" customHeight="1"/>
    <row r="325" ht="15" hidden="1" customHeight="1"/>
    <row r="326" ht="15" hidden="1" customHeight="1"/>
    <row r="327" ht="15" hidden="1" customHeight="1"/>
    <row r="328" ht="15" hidden="1" customHeight="1"/>
    <row r="329" ht="15" hidden="1" customHeight="1"/>
    <row r="330" ht="15" hidden="1" customHeight="1"/>
    <row r="331" ht="15" hidden="1" customHeight="1"/>
    <row r="332" ht="15" hidden="1" customHeight="1"/>
    <row r="333" ht="15" hidden="1" customHeight="1"/>
    <row r="334" ht="15" hidden="1" customHeight="1"/>
    <row r="335" ht="15" hidden="1" customHeight="1"/>
    <row r="336" ht="15" hidden="1" customHeight="1"/>
    <row r="337" ht="15" hidden="1" customHeight="1"/>
    <row r="338" ht="15" hidden="1" customHeight="1"/>
    <row r="339" ht="15" hidden="1" customHeight="1"/>
    <row r="340" ht="15" hidden="1" customHeight="1"/>
    <row r="341" ht="15" hidden="1" customHeight="1"/>
    <row r="342" ht="15" hidden="1" customHeight="1"/>
    <row r="343" ht="15" hidden="1" customHeight="1"/>
    <row r="344" ht="15" hidden="1" customHeight="1"/>
    <row r="345" ht="15" hidden="1" customHeight="1"/>
    <row r="346" ht="15" hidden="1" customHeight="1"/>
    <row r="347" ht="15" hidden="1" customHeight="1"/>
    <row r="348" ht="15" hidden="1" customHeight="1"/>
    <row r="349" ht="15" hidden="1" customHeight="1"/>
    <row r="350" ht="15" hidden="1" customHeight="1"/>
    <row r="351" ht="15" hidden="1" customHeight="1"/>
    <row r="352" ht="15" hidden="1" customHeight="1"/>
    <row r="353" ht="15" hidden="1" customHeight="1"/>
    <row r="354" ht="15" hidden="1" customHeight="1"/>
    <row r="355" ht="15" hidden="1" customHeight="1"/>
    <row r="356" ht="15" hidden="1" customHeight="1"/>
    <row r="357" ht="15" hidden="1" customHeight="1"/>
    <row r="358" ht="15" hidden="1" customHeight="1"/>
    <row r="359" ht="15" hidden="1" customHeight="1"/>
    <row r="360" ht="15" hidden="1" customHeight="1"/>
    <row r="361" ht="15" hidden="1" customHeight="1"/>
    <row r="362" ht="15" hidden="1" customHeight="1"/>
    <row r="363" ht="15" hidden="1" customHeight="1"/>
    <row r="364" ht="15" hidden="1" customHeight="1"/>
    <row r="365" ht="15" hidden="1" customHeight="1"/>
    <row r="366" ht="15" hidden="1" customHeight="1"/>
    <row r="367" ht="15" hidden="1" customHeight="1"/>
    <row r="368" ht="15" hidden="1" customHeight="1"/>
    <row r="369" ht="15" hidden="1" customHeight="1"/>
    <row r="370" ht="15" hidden="1" customHeight="1"/>
    <row r="371" ht="15" hidden="1" customHeight="1"/>
    <row r="372" ht="15" hidden="1" customHeight="1"/>
    <row r="373" ht="15" hidden="1" customHeight="1"/>
    <row r="374" ht="15" hidden="1" customHeight="1"/>
    <row r="375" ht="15" hidden="1" customHeight="1"/>
    <row r="376" ht="15" hidden="1" customHeight="1"/>
    <row r="377" ht="15" hidden="1" customHeight="1"/>
    <row r="378" ht="15" hidden="1" customHeight="1"/>
    <row r="379" ht="15" hidden="1" customHeight="1"/>
    <row r="380" ht="15" hidden="1" customHeight="1"/>
    <row r="381" ht="15" hidden="1" customHeight="1"/>
    <row r="382" ht="15" hidden="1" customHeight="1"/>
    <row r="383" ht="15" hidden="1" customHeight="1"/>
    <row r="384" ht="15" hidden="1" customHeight="1"/>
    <row r="385" ht="15" hidden="1" customHeight="1"/>
    <row r="386" ht="15" hidden="1" customHeight="1"/>
    <row r="387" ht="15" hidden="1" customHeight="1"/>
    <row r="388" ht="15" hidden="1" customHeight="1"/>
    <row r="389" ht="15" hidden="1" customHeight="1"/>
    <row r="390" ht="15" hidden="1" customHeight="1"/>
    <row r="391" ht="15" hidden="1" customHeight="1"/>
    <row r="392" ht="15" hidden="1" customHeight="1"/>
    <row r="393" ht="15" hidden="1" customHeight="1"/>
    <row r="394" ht="15" hidden="1" customHeight="1"/>
    <row r="395" ht="15" hidden="1" customHeight="1"/>
    <row r="396" ht="15" hidden="1" customHeight="1"/>
    <row r="397" ht="15" hidden="1" customHeight="1"/>
    <row r="398" ht="15" hidden="1" customHeight="1"/>
    <row r="399" ht="15" hidden="1" customHeight="1"/>
    <row r="400" ht="15" hidden="1" customHeight="1"/>
    <row r="401" ht="15" hidden="1" customHeight="1"/>
    <row r="402" ht="15" hidden="1" customHeight="1"/>
    <row r="403" ht="15" hidden="1" customHeight="1"/>
    <row r="404" ht="15" hidden="1" customHeight="1"/>
    <row r="405" ht="15" hidden="1" customHeight="1"/>
    <row r="406" ht="15" hidden="1" customHeight="1"/>
    <row r="407" ht="15" hidden="1" customHeight="1"/>
    <row r="408" ht="15" hidden="1" customHeight="1"/>
    <row r="409" ht="15" hidden="1" customHeight="1"/>
    <row r="410" ht="15" hidden="1" customHeight="1"/>
    <row r="411" ht="15" hidden="1" customHeight="1"/>
    <row r="412" ht="15" hidden="1" customHeight="1"/>
    <row r="413" ht="15" hidden="1" customHeight="1"/>
  </sheetData>
  <sheetProtection algorithmName="SHA-512" hashValue="R26liljNj6jbFqAc76RR84anXfeNPsMUSC/yeu8tlMszFLr85fVTHHBgge2b7RnIiB9vl3DtK6sqgXQeQ/4NIA==" saltValue="GwG/CwL7Wx291xbx+XK95Q==" spinCount="100000" sheet="1" formatColumns="0" formatRows="0" selectLockedCells="1"/>
  <mergeCells count="26">
    <mergeCell ref="E7:E8"/>
    <mergeCell ref="F7:F8"/>
    <mergeCell ref="G7:G8"/>
    <mergeCell ref="H7:H8"/>
    <mergeCell ref="I7:I8"/>
    <mergeCell ref="J7:J8"/>
    <mergeCell ref="K7:K8"/>
    <mergeCell ref="L7:L8"/>
    <mergeCell ref="N7:N8"/>
    <mergeCell ref="O7:O8"/>
    <mergeCell ref="P6:S6"/>
    <mergeCell ref="T6:U6"/>
    <mergeCell ref="B4:D4"/>
    <mergeCell ref="V6:V8"/>
    <mergeCell ref="B6:C7"/>
    <mergeCell ref="D6:D8"/>
    <mergeCell ref="E6:J6"/>
    <mergeCell ref="K6:M6"/>
    <mergeCell ref="N6:O6"/>
    <mergeCell ref="P7:P8"/>
    <mergeCell ref="R7:R8"/>
    <mergeCell ref="Q7:Q8"/>
    <mergeCell ref="S7:S8"/>
    <mergeCell ref="T7:T8"/>
    <mergeCell ref="U7:U8"/>
    <mergeCell ref="M7:M8"/>
  </mergeCells>
  <conditionalFormatting sqref="E10:E209 E10:U11">
    <cfRule type="expression" dxfId="73" priority="25">
      <formula>$E$7=""</formula>
    </cfRule>
  </conditionalFormatting>
  <conditionalFormatting sqref="F11:F209">
    <cfRule type="expression" dxfId="72" priority="24">
      <formula>$F$7=""</formula>
    </cfRule>
  </conditionalFormatting>
  <conditionalFormatting sqref="G10:G209">
    <cfRule type="expression" dxfId="71" priority="19">
      <formula>$G$7=""</formula>
    </cfRule>
    <cfRule type="expression" dxfId="70" priority="22">
      <formula>$G$7</formula>
    </cfRule>
    <cfRule type="expression" priority="23">
      <formula>$G$7=""</formula>
    </cfRule>
  </conditionalFormatting>
  <conditionalFormatting sqref="F10:F209">
    <cfRule type="expression" dxfId="69" priority="21">
      <formula>$F$7</formula>
    </cfRule>
  </conditionalFormatting>
  <conditionalFormatting sqref="F10">
    <cfRule type="expression" dxfId="68" priority="20">
      <formula>$F$7=""</formula>
    </cfRule>
  </conditionalFormatting>
  <conditionalFormatting sqref="H10:H209">
    <cfRule type="expression" dxfId="67" priority="18">
      <formula>$H$7</formula>
    </cfRule>
  </conditionalFormatting>
  <conditionalFormatting sqref="H10:H209">
    <cfRule type="expression" dxfId="66" priority="17">
      <formula>$H$7:$U$8=""</formula>
    </cfRule>
  </conditionalFormatting>
  <conditionalFormatting sqref="I10:I209">
    <cfRule type="expression" dxfId="65" priority="15">
      <formula>$I$7=""</formula>
    </cfRule>
    <cfRule type="expression" dxfId="64" priority="16">
      <formula>$I$7</formula>
    </cfRule>
  </conditionalFormatting>
  <conditionalFormatting sqref="J10:J209">
    <cfRule type="expression" dxfId="63" priority="14">
      <formula>$J$7=""</formula>
    </cfRule>
  </conditionalFormatting>
  <conditionalFormatting sqref="K10:K209">
    <cfRule type="expression" dxfId="62" priority="12">
      <formula>$K$7=""</formula>
    </cfRule>
    <cfRule type="expression" priority="13">
      <formula>$K$7=""</formula>
    </cfRule>
  </conditionalFormatting>
  <conditionalFormatting sqref="L10:L209">
    <cfRule type="expression" dxfId="61" priority="11">
      <formula>$L$7=""</formula>
    </cfRule>
  </conditionalFormatting>
  <conditionalFormatting sqref="M10:M209">
    <cfRule type="expression" dxfId="60" priority="10">
      <formula>$M$7=""</formula>
    </cfRule>
  </conditionalFormatting>
  <conditionalFormatting sqref="N10:N209">
    <cfRule type="expression" dxfId="59" priority="9">
      <formula>$N$7=""</formula>
    </cfRule>
  </conditionalFormatting>
  <conditionalFormatting sqref="O10:O209">
    <cfRule type="expression" dxfId="58" priority="8">
      <formula>$O$7=""</formula>
    </cfRule>
  </conditionalFormatting>
  <conditionalFormatting sqref="P10:P209">
    <cfRule type="expression" dxfId="57" priority="7">
      <formula>$P$7=""</formula>
    </cfRule>
  </conditionalFormatting>
  <conditionalFormatting sqref="Q10:Q209">
    <cfRule type="expression" dxfId="56" priority="6">
      <formula>$Q$7=""</formula>
    </cfRule>
  </conditionalFormatting>
  <conditionalFormatting sqref="R10:R209">
    <cfRule type="expression" dxfId="55" priority="5">
      <formula>$R$7=""</formula>
    </cfRule>
  </conditionalFormatting>
  <conditionalFormatting sqref="S10:S209">
    <cfRule type="expression" dxfId="54" priority="3">
      <formula>$S$7=""</formula>
    </cfRule>
    <cfRule type="expression" dxfId="53" priority="4">
      <formula>$S$7</formula>
    </cfRule>
  </conditionalFormatting>
  <conditionalFormatting sqref="T10:T209">
    <cfRule type="expression" dxfId="52" priority="2">
      <formula>$T$7=""</formula>
    </cfRule>
  </conditionalFormatting>
  <conditionalFormatting sqref="U10:U209">
    <cfRule type="expression" dxfId="51" priority="1">
      <formula>$U$7=""</formula>
    </cfRule>
  </conditionalFormatting>
  <pageMargins left="0.7" right="0.7" top="0.75" bottom="0.75" header="0.3" footer="0.3"/>
  <drawing r:id="rId1"/>
  <legacyDrawing r:id="rId2"/>
  <controls>
    <mc:AlternateContent xmlns:mc="http://schemas.openxmlformats.org/markup-compatibility/2006">
      <mc:Choice Requires="x14">
        <control shapeId="5126" r:id="rId3" name="Image1">
          <controlPr locked="0" defaultSize="0" print="0" autoLine="0" r:id="rId4">
            <anchor moveWithCells="1">
              <from>
                <xdr:col>1</xdr:col>
                <xdr:colOff>66675</xdr:colOff>
                <xdr:row>3</xdr:row>
                <xdr:rowOff>133350</xdr:rowOff>
              </from>
              <to>
                <xdr:col>1</xdr:col>
                <xdr:colOff>352425</xdr:colOff>
                <xdr:row>3</xdr:row>
                <xdr:rowOff>390525</xdr:rowOff>
              </to>
            </anchor>
          </controlPr>
        </control>
      </mc:Choice>
      <mc:Fallback>
        <control shapeId="5126" r:id="rId3" name="Image1"/>
      </mc:Fallback>
    </mc:AlternateContent>
    <mc:AlternateContent xmlns:mc="http://schemas.openxmlformats.org/markup-compatibility/2006">
      <mc:Choice Requires="x14">
        <control shapeId="5123" r:id="rId5" name="Button 3">
          <controlPr defaultSize="0" print="0" autoFill="0" autoPict="0" macro="[0]!BIODATA_SISWA">
            <anchor moveWithCells="1" sizeWithCells="1">
              <from>
                <xdr:col>4</xdr:col>
                <xdr:colOff>47625</xdr:colOff>
                <xdr:row>1048275</xdr:row>
                <xdr:rowOff>0</xdr:rowOff>
              </from>
              <to>
                <xdr:col>7</xdr:col>
                <xdr:colOff>104775</xdr:colOff>
                <xdr:row>1048275</xdr:row>
                <xdr:rowOff>0</xdr:rowOff>
              </to>
            </anchor>
          </controlPr>
        </control>
      </mc:Choice>
    </mc:AlternateContent>
    <mc:AlternateContent xmlns:mc="http://schemas.openxmlformats.org/markup-compatibility/2006">
      <mc:Choice Requires="x14">
        <control shapeId="5124" r:id="rId6" name="Button 4">
          <controlPr defaultSize="0" print="0" autoFill="0" autoPict="0" macro="[0]!BIODATA_SISWA">
            <anchor moveWithCells="1" sizeWithCells="1">
              <from>
                <xdr:col>19</xdr:col>
                <xdr:colOff>342900</xdr:colOff>
                <xdr:row>1048275</xdr:row>
                <xdr:rowOff>0</xdr:rowOff>
              </from>
              <to>
                <xdr:col>23</xdr:col>
                <xdr:colOff>323850</xdr:colOff>
                <xdr:row>1048275</xdr:row>
                <xdr:rowOff>0</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U812"/>
  <sheetViews>
    <sheetView showGridLines="0" showRowColHeaders="0" showZeros="0" topLeftCell="A2" workbookViewId="0">
      <selection activeCell="F10" sqref="F10"/>
    </sheetView>
  </sheetViews>
  <sheetFormatPr defaultColWidth="0" defaultRowHeight="15" customHeight="1" zeroHeight="1"/>
  <cols>
    <col min="1" max="1" width="1.140625" style="14" customWidth="1"/>
    <col min="2" max="2" width="6.5703125" style="27" customWidth="1"/>
    <col min="3" max="3" width="22.7109375" style="27" customWidth="1"/>
    <col min="4" max="4" width="26.7109375" style="27" customWidth="1"/>
    <col min="5" max="5" width="14.7109375" style="27" customWidth="1"/>
    <col min="6" max="9" width="9.28515625" style="27" customWidth="1"/>
    <col min="10" max="10" width="10.140625" style="27" customWidth="1"/>
    <col min="11" max="14" width="9.28515625" style="28" customWidth="1"/>
    <col min="15" max="15" width="1.140625" style="28" customWidth="1"/>
    <col min="16" max="16" width="9.140625" style="27" customWidth="1"/>
    <col min="17" max="17" width="0" style="27" hidden="1" customWidth="1"/>
    <col min="18" max="20" width="9.140625" style="27" hidden="1" customWidth="1"/>
    <col min="21" max="73" width="0" style="27" hidden="1" customWidth="1"/>
    <col min="74" max="16384" width="9.140625" style="27" hidden="1"/>
  </cols>
  <sheetData>
    <row r="1" spans="1:16" ht="15" hidden="1" customHeight="1">
      <c r="B1" s="346">
        <v>86</v>
      </c>
      <c r="C1" s="14"/>
      <c r="D1" s="14"/>
      <c r="E1" s="14"/>
      <c r="F1" s="14"/>
      <c r="G1" s="14"/>
      <c r="H1" s="14"/>
      <c r="I1" s="14"/>
      <c r="J1" s="14"/>
      <c r="K1" s="25"/>
      <c r="L1" s="25"/>
      <c r="M1" s="25"/>
      <c r="N1" s="25"/>
      <c r="O1" s="25"/>
      <c r="P1" s="14"/>
    </row>
    <row r="2" spans="1:16" ht="6.75" customHeight="1">
      <c r="B2" s="14"/>
      <c r="C2" s="14"/>
      <c r="D2" s="14"/>
      <c r="E2" s="14"/>
      <c r="F2" s="14"/>
      <c r="G2" s="14"/>
      <c r="H2" s="14"/>
      <c r="I2" s="14"/>
      <c r="J2" s="14"/>
      <c r="K2" s="25"/>
      <c r="L2" s="25"/>
      <c r="M2" s="25"/>
      <c r="N2" s="25"/>
      <c r="O2" s="25"/>
      <c r="P2" s="14"/>
    </row>
    <row r="3" spans="1:16" s="14" customFormat="1" ht="5.25" customHeight="1" thickBot="1">
      <c r="A3" s="87"/>
      <c r="B3" s="87"/>
      <c r="C3" s="87"/>
      <c r="D3" s="87"/>
      <c r="E3" s="87"/>
      <c r="F3" s="87"/>
      <c r="G3" s="87"/>
      <c r="H3" s="87"/>
      <c r="I3" s="87"/>
      <c r="J3" s="87"/>
      <c r="K3" s="88"/>
      <c r="L3" s="88"/>
      <c r="M3" s="88"/>
      <c r="N3" s="88"/>
      <c r="O3" s="88"/>
    </row>
    <row r="4" spans="1:16" s="17" customFormat="1" ht="21" customHeight="1" thickTop="1">
      <c r="A4" s="89"/>
      <c r="B4" s="16"/>
      <c r="C4" s="16"/>
      <c r="D4" s="476" t="str">
        <f>"ISIAN NILAI UN TAHUN AJARAN "&amp;MENU!F25</f>
        <v>ISIAN NILAI UN TAHUN AJARAN 2018/2019</v>
      </c>
      <c r="E4" s="477"/>
      <c r="F4" s="477"/>
      <c r="G4" s="477"/>
      <c r="H4" s="477"/>
      <c r="I4" s="477"/>
      <c r="J4" s="478"/>
      <c r="K4" s="15"/>
      <c r="L4" s="465"/>
      <c r="M4" s="465"/>
      <c r="N4" s="465"/>
      <c r="O4" s="95"/>
      <c r="P4" s="16"/>
    </row>
    <row r="5" spans="1:16" s="17" customFormat="1" ht="21" customHeight="1" thickBot="1">
      <c r="A5" s="89"/>
      <c r="B5" s="16"/>
      <c r="C5" s="16"/>
      <c r="D5" s="479"/>
      <c r="E5" s="480"/>
      <c r="F5" s="480"/>
      <c r="G5" s="480"/>
      <c r="H5" s="480"/>
      <c r="I5" s="480"/>
      <c r="J5" s="481"/>
      <c r="K5" s="18"/>
      <c r="L5" s="465"/>
      <c r="M5" s="465"/>
      <c r="N5" s="465"/>
      <c r="O5" s="96"/>
      <c r="P5" s="16"/>
    </row>
    <row r="6" spans="1:16" s="17" customFormat="1" ht="6.75" customHeight="1" thickTop="1">
      <c r="A6" s="89"/>
      <c r="B6" s="16"/>
      <c r="C6" s="16"/>
      <c r="D6" s="16"/>
      <c r="E6" s="50"/>
      <c r="F6" s="16"/>
      <c r="G6" s="16"/>
      <c r="H6" s="16"/>
      <c r="I6" s="16"/>
      <c r="J6" s="16"/>
      <c r="K6" s="19"/>
      <c r="L6" s="19"/>
      <c r="M6" s="19"/>
      <c r="N6" s="19"/>
      <c r="O6" s="97"/>
      <c r="P6" s="16"/>
    </row>
    <row r="7" spans="1:16" s="17" customFormat="1" ht="14.25" customHeight="1">
      <c r="A7" s="89"/>
      <c r="B7" s="470" t="s">
        <v>32</v>
      </c>
      <c r="C7" s="470" t="s">
        <v>3</v>
      </c>
      <c r="D7" s="470" t="s">
        <v>33</v>
      </c>
      <c r="E7" s="474" t="s">
        <v>76</v>
      </c>
      <c r="F7" s="472" t="s">
        <v>34</v>
      </c>
      <c r="G7" s="469"/>
      <c r="H7" s="473"/>
      <c r="I7" s="466" t="s">
        <v>7</v>
      </c>
      <c r="J7" s="468" t="s">
        <v>35</v>
      </c>
      <c r="K7" s="469" t="s">
        <v>36</v>
      </c>
      <c r="L7" s="469"/>
      <c r="M7" s="469"/>
      <c r="N7" s="469"/>
      <c r="O7" s="98"/>
      <c r="P7" s="16"/>
    </row>
    <row r="8" spans="1:16" s="17" customFormat="1" ht="15.75">
      <c r="A8" s="89"/>
      <c r="B8" s="471"/>
      <c r="C8" s="471"/>
      <c r="D8" s="471"/>
      <c r="E8" s="475"/>
      <c r="F8" s="29" t="s">
        <v>37</v>
      </c>
      <c r="G8" s="20" t="s">
        <v>38</v>
      </c>
      <c r="H8" s="21" t="s">
        <v>39</v>
      </c>
      <c r="I8" s="467"/>
      <c r="J8" s="468"/>
      <c r="K8" s="20" t="s">
        <v>37</v>
      </c>
      <c r="L8" s="20" t="s">
        <v>38</v>
      </c>
      <c r="M8" s="21" t="s">
        <v>39</v>
      </c>
      <c r="N8" s="22" t="s">
        <v>40</v>
      </c>
      <c r="O8" s="99"/>
      <c r="P8" s="16"/>
    </row>
    <row r="9" spans="1:16" s="17" customFormat="1" ht="14.25">
      <c r="A9" s="89"/>
      <c r="B9" s="23">
        <v>1</v>
      </c>
      <c r="C9" s="23">
        <v>2</v>
      </c>
      <c r="D9" s="23">
        <v>3</v>
      </c>
      <c r="E9" s="23">
        <v>4</v>
      </c>
      <c r="F9" s="23">
        <v>5</v>
      </c>
      <c r="G9" s="23">
        <v>6</v>
      </c>
      <c r="H9" s="23">
        <v>7</v>
      </c>
      <c r="I9" s="23">
        <v>8</v>
      </c>
      <c r="J9" s="23">
        <v>9</v>
      </c>
      <c r="K9" s="23">
        <v>10</v>
      </c>
      <c r="L9" s="23">
        <v>11</v>
      </c>
      <c r="M9" s="23">
        <v>12</v>
      </c>
      <c r="N9" s="23">
        <v>13</v>
      </c>
      <c r="O9" s="100"/>
      <c r="P9" s="16"/>
    </row>
    <row r="10" spans="1:16" s="17" customFormat="1" ht="14.25">
      <c r="A10" s="89"/>
      <c r="B10" s="347">
        <f>IF(BIODATA!B10="","", BIODATA!B10)</f>
        <v>1</v>
      </c>
      <c r="C10" s="347" t="str">
        <f>IF(BIODATA!E10="","", BIODATA!E10)</f>
        <v/>
      </c>
      <c r="D10" s="348" t="str">
        <f>IF(BIODATA!F10="","", BIODATA!F10)</f>
        <v/>
      </c>
      <c r="E10" s="349" t="str">
        <f>IF(BIODATA!I10="","", BIODATA!I10)</f>
        <v/>
      </c>
      <c r="F10" s="219"/>
      <c r="G10" s="219"/>
      <c r="H10" s="220"/>
      <c r="I10" s="221"/>
      <c r="J10" s="350">
        <f>SUM(F10:I10)</f>
        <v>0</v>
      </c>
      <c r="K10" s="41" t="str">
        <f t="shared" ref="K10:N10" si="0">IF(F10="","",IF(F10&gt;=85.1,"Sangat Baik",IF(F10&gt;=70.1,"Baik",IF(F10&gt;=55.1,"Cukup","Kurang"))))</f>
        <v/>
      </c>
      <c r="L10" s="41" t="str">
        <f t="shared" si="0"/>
        <v/>
      </c>
      <c r="M10" s="41" t="str">
        <f t="shared" si="0"/>
        <v/>
      </c>
      <c r="N10" s="41" t="str">
        <f t="shared" si="0"/>
        <v/>
      </c>
      <c r="O10" s="94"/>
      <c r="P10" s="16"/>
    </row>
    <row r="11" spans="1:16" s="17" customFormat="1" ht="14.25">
      <c r="A11" s="89"/>
      <c r="B11" s="347">
        <f>IF(BIODATA!B11="","", BIODATA!B11)</f>
        <v>2</v>
      </c>
      <c r="C11" s="347" t="str">
        <f>IF(BIODATA!E11="","", BIODATA!E11)</f>
        <v/>
      </c>
      <c r="D11" s="348" t="str">
        <f>IF(BIODATA!F11="","", BIODATA!F11)</f>
        <v/>
      </c>
      <c r="E11" s="349" t="str">
        <f>IF(BIODATA!I11="","", BIODATA!I11)</f>
        <v/>
      </c>
      <c r="F11" s="219"/>
      <c r="G11" s="219"/>
      <c r="H11" s="220"/>
      <c r="I11" s="221"/>
      <c r="J11" s="350">
        <f t="shared" ref="J11:J74" si="1">SUM(F11:I11)</f>
        <v>0</v>
      </c>
      <c r="K11" s="41" t="str">
        <f t="shared" ref="K11:K74" si="2">IF(F11="","",IF(F11&gt;=85.1,"Sangat Baik",IF(F11&gt;=70.1,"Baik",IF(F11&gt;=55.1,"Cukup","Kurang"))))</f>
        <v/>
      </c>
      <c r="L11" s="41" t="str">
        <f t="shared" ref="L11:L74" si="3">IF(G11="","",IF(G11&gt;=85.1,"Sangat Baik",IF(G11&gt;=70.1,"Baik",IF(G11&gt;=55.1,"Cukup","Kurang"))))</f>
        <v/>
      </c>
      <c r="M11" s="41" t="str">
        <f t="shared" ref="M11:M74" si="4">IF(H11="","",IF(H11&gt;=85.1,"Sangat Baik",IF(H11&gt;=70.1,"Baik",IF(H11&gt;=55.1,"Cukup","Kurang"))))</f>
        <v/>
      </c>
      <c r="N11" s="41" t="str">
        <f t="shared" ref="N11:N74" si="5">IF(I11="","",IF(I11&gt;=85.1,"Sangat Baik",IF(I11&gt;=70.1,"Baik",IF(I11&gt;=55.1,"Cukup","Kurang"))))</f>
        <v/>
      </c>
      <c r="O11" s="94"/>
      <c r="P11" s="16"/>
    </row>
    <row r="12" spans="1:16" s="17" customFormat="1" ht="14.25">
      <c r="A12" s="89"/>
      <c r="B12" s="347">
        <f>IF(BIODATA!B12="","", BIODATA!B12)</f>
        <v>3</v>
      </c>
      <c r="C12" s="347" t="str">
        <f>IF(BIODATA!E12="","", BIODATA!E12)</f>
        <v/>
      </c>
      <c r="D12" s="348" t="str">
        <f>IF(BIODATA!F12="","", BIODATA!F12)</f>
        <v/>
      </c>
      <c r="E12" s="349" t="str">
        <f>IF(BIODATA!I12="","", BIODATA!I12)</f>
        <v/>
      </c>
      <c r="F12" s="219"/>
      <c r="G12" s="219"/>
      <c r="H12" s="220"/>
      <c r="I12" s="221"/>
      <c r="J12" s="350">
        <f t="shared" si="1"/>
        <v>0</v>
      </c>
      <c r="K12" s="41" t="str">
        <f t="shared" si="2"/>
        <v/>
      </c>
      <c r="L12" s="41" t="str">
        <f t="shared" si="3"/>
        <v/>
      </c>
      <c r="M12" s="41" t="str">
        <f t="shared" si="4"/>
        <v/>
      </c>
      <c r="N12" s="41" t="str">
        <f t="shared" si="5"/>
        <v/>
      </c>
      <c r="O12" s="94"/>
      <c r="P12" s="16"/>
    </row>
    <row r="13" spans="1:16" s="17" customFormat="1" ht="14.25">
      <c r="A13" s="89"/>
      <c r="B13" s="347">
        <f>IF(BIODATA!B13="","", BIODATA!B13)</f>
        <v>4</v>
      </c>
      <c r="C13" s="347" t="str">
        <f>IF(BIODATA!E13="","", BIODATA!E13)</f>
        <v/>
      </c>
      <c r="D13" s="348" t="str">
        <f>IF(BIODATA!F13="","", BIODATA!F13)</f>
        <v/>
      </c>
      <c r="E13" s="349" t="str">
        <f>IF(BIODATA!I13="","", BIODATA!I13)</f>
        <v/>
      </c>
      <c r="F13" s="219"/>
      <c r="G13" s="219"/>
      <c r="H13" s="220"/>
      <c r="I13" s="221"/>
      <c r="J13" s="350">
        <f t="shared" si="1"/>
        <v>0</v>
      </c>
      <c r="K13" s="41" t="str">
        <f t="shared" si="2"/>
        <v/>
      </c>
      <c r="L13" s="41" t="str">
        <f t="shared" si="3"/>
        <v/>
      </c>
      <c r="M13" s="41" t="str">
        <f t="shared" si="4"/>
        <v/>
      </c>
      <c r="N13" s="41" t="str">
        <f t="shared" si="5"/>
        <v/>
      </c>
      <c r="O13" s="94"/>
      <c r="P13" s="16"/>
    </row>
    <row r="14" spans="1:16" s="17" customFormat="1" ht="14.25">
      <c r="A14" s="89"/>
      <c r="B14" s="347">
        <f>IF(BIODATA!B14="","", BIODATA!B14)</f>
        <v>5</v>
      </c>
      <c r="C14" s="347" t="str">
        <f>IF(BIODATA!E14="","", BIODATA!E14)</f>
        <v/>
      </c>
      <c r="D14" s="348" t="str">
        <f>IF(BIODATA!F14="","", BIODATA!F14)</f>
        <v/>
      </c>
      <c r="E14" s="349" t="str">
        <f>IF(BIODATA!I14="","", BIODATA!I14)</f>
        <v/>
      </c>
      <c r="F14" s="219"/>
      <c r="G14" s="219"/>
      <c r="H14" s="220"/>
      <c r="I14" s="221"/>
      <c r="J14" s="350">
        <f t="shared" si="1"/>
        <v>0</v>
      </c>
      <c r="K14" s="41" t="str">
        <f t="shared" si="2"/>
        <v/>
      </c>
      <c r="L14" s="41" t="str">
        <f t="shared" si="3"/>
        <v/>
      </c>
      <c r="M14" s="41" t="str">
        <f t="shared" si="4"/>
        <v/>
      </c>
      <c r="N14" s="41" t="str">
        <f t="shared" si="5"/>
        <v/>
      </c>
      <c r="O14" s="94"/>
      <c r="P14" s="16"/>
    </row>
    <row r="15" spans="1:16" s="17" customFormat="1" ht="14.25">
      <c r="A15" s="89"/>
      <c r="B15" s="347">
        <f>IF(BIODATA!B15="","", BIODATA!B15)</f>
        <v>6</v>
      </c>
      <c r="C15" s="347" t="str">
        <f>IF(BIODATA!E15="","", BIODATA!E15)</f>
        <v/>
      </c>
      <c r="D15" s="348" t="str">
        <f>IF(BIODATA!F15="","", BIODATA!F15)</f>
        <v/>
      </c>
      <c r="E15" s="349" t="str">
        <f>IF(BIODATA!I15="","", BIODATA!I15)</f>
        <v/>
      </c>
      <c r="F15" s="219"/>
      <c r="G15" s="219"/>
      <c r="H15" s="220"/>
      <c r="I15" s="221"/>
      <c r="J15" s="350">
        <f t="shared" si="1"/>
        <v>0</v>
      </c>
      <c r="K15" s="41" t="str">
        <f t="shared" si="2"/>
        <v/>
      </c>
      <c r="L15" s="41" t="str">
        <f t="shared" si="3"/>
        <v/>
      </c>
      <c r="M15" s="41" t="str">
        <f t="shared" si="4"/>
        <v/>
      </c>
      <c r="N15" s="41" t="str">
        <f t="shared" si="5"/>
        <v/>
      </c>
      <c r="O15" s="94"/>
      <c r="P15" s="16"/>
    </row>
    <row r="16" spans="1:16" s="17" customFormat="1" ht="14.25">
      <c r="A16" s="89"/>
      <c r="B16" s="347">
        <f>IF(BIODATA!B16="","", BIODATA!B16)</f>
        <v>7</v>
      </c>
      <c r="C16" s="347" t="str">
        <f>IF(BIODATA!E16="","", BIODATA!E16)</f>
        <v/>
      </c>
      <c r="D16" s="348" t="str">
        <f>IF(BIODATA!F16="","", BIODATA!F16)</f>
        <v/>
      </c>
      <c r="E16" s="349" t="str">
        <f>IF(BIODATA!I16="","", BIODATA!I16)</f>
        <v/>
      </c>
      <c r="F16" s="219"/>
      <c r="G16" s="219"/>
      <c r="H16" s="220"/>
      <c r="I16" s="221"/>
      <c r="J16" s="350">
        <f t="shared" si="1"/>
        <v>0</v>
      </c>
      <c r="K16" s="41" t="str">
        <f t="shared" si="2"/>
        <v/>
      </c>
      <c r="L16" s="41" t="str">
        <f t="shared" si="3"/>
        <v/>
      </c>
      <c r="M16" s="41" t="str">
        <f t="shared" si="4"/>
        <v/>
      </c>
      <c r="N16" s="41" t="str">
        <f t="shared" si="5"/>
        <v/>
      </c>
      <c r="O16" s="94"/>
      <c r="P16" s="16"/>
    </row>
    <row r="17" spans="1:16" s="17" customFormat="1" ht="14.25">
      <c r="A17" s="89"/>
      <c r="B17" s="347">
        <f>IF(BIODATA!B17="","", BIODATA!B17)</f>
        <v>8</v>
      </c>
      <c r="C17" s="347" t="str">
        <f>IF(BIODATA!E17="","", BIODATA!E17)</f>
        <v/>
      </c>
      <c r="D17" s="348" t="str">
        <f>IF(BIODATA!F17="","", BIODATA!F17)</f>
        <v/>
      </c>
      <c r="E17" s="349" t="str">
        <f>IF(BIODATA!I17="","", BIODATA!I17)</f>
        <v/>
      </c>
      <c r="F17" s="219"/>
      <c r="G17" s="219"/>
      <c r="H17" s="220"/>
      <c r="I17" s="221"/>
      <c r="J17" s="350">
        <f t="shared" si="1"/>
        <v>0</v>
      </c>
      <c r="K17" s="41" t="str">
        <f t="shared" si="2"/>
        <v/>
      </c>
      <c r="L17" s="41" t="str">
        <f t="shared" si="3"/>
        <v/>
      </c>
      <c r="M17" s="41" t="str">
        <f t="shared" si="4"/>
        <v/>
      </c>
      <c r="N17" s="41" t="str">
        <f t="shared" si="5"/>
        <v/>
      </c>
      <c r="O17" s="94"/>
      <c r="P17" s="16"/>
    </row>
    <row r="18" spans="1:16" s="17" customFormat="1" ht="14.25">
      <c r="A18" s="89"/>
      <c r="B18" s="347">
        <f>IF(BIODATA!B18="","", BIODATA!B18)</f>
        <v>9</v>
      </c>
      <c r="C18" s="347" t="str">
        <f>IF(BIODATA!E18="","", BIODATA!E18)</f>
        <v/>
      </c>
      <c r="D18" s="348" t="str">
        <f>IF(BIODATA!F18="","", BIODATA!F18)</f>
        <v/>
      </c>
      <c r="E18" s="349" t="str">
        <f>IF(BIODATA!I18="","", BIODATA!I18)</f>
        <v/>
      </c>
      <c r="F18" s="219"/>
      <c r="G18" s="219"/>
      <c r="H18" s="220"/>
      <c r="I18" s="221"/>
      <c r="J18" s="350">
        <f t="shared" si="1"/>
        <v>0</v>
      </c>
      <c r="K18" s="41" t="str">
        <f t="shared" si="2"/>
        <v/>
      </c>
      <c r="L18" s="41" t="str">
        <f t="shared" si="3"/>
        <v/>
      </c>
      <c r="M18" s="41" t="str">
        <f t="shared" si="4"/>
        <v/>
      </c>
      <c r="N18" s="41" t="str">
        <f t="shared" si="5"/>
        <v/>
      </c>
      <c r="O18" s="94"/>
      <c r="P18" s="16"/>
    </row>
    <row r="19" spans="1:16" s="17" customFormat="1" ht="14.25">
      <c r="A19" s="89"/>
      <c r="B19" s="347">
        <f>IF(BIODATA!B19="","", BIODATA!B19)</f>
        <v>10</v>
      </c>
      <c r="C19" s="347" t="str">
        <f>IF(BIODATA!E19="","", BIODATA!E19)</f>
        <v/>
      </c>
      <c r="D19" s="348" t="str">
        <f>IF(BIODATA!F19="","", BIODATA!F19)</f>
        <v/>
      </c>
      <c r="E19" s="349" t="str">
        <f>IF(BIODATA!I19="","", BIODATA!I19)</f>
        <v/>
      </c>
      <c r="F19" s="219"/>
      <c r="G19" s="219"/>
      <c r="H19" s="220"/>
      <c r="I19" s="221"/>
      <c r="J19" s="350">
        <f t="shared" si="1"/>
        <v>0</v>
      </c>
      <c r="K19" s="41" t="str">
        <f t="shared" si="2"/>
        <v/>
      </c>
      <c r="L19" s="41" t="str">
        <f t="shared" si="3"/>
        <v/>
      </c>
      <c r="M19" s="41" t="str">
        <f t="shared" si="4"/>
        <v/>
      </c>
      <c r="N19" s="41" t="str">
        <f t="shared" si="5"/>
        <v/>
      </c>
      <c r="O19" s="94"/>
      <c r="P19" s="16"/>
    </row>
    <row r="20" spans="1:16" s="17" customFormat="1" ht="14.25">
      <c r="A20" s="89"/>
      <c r="B20" s="347">
        <f>IF(BIODATA!B20="","", BIODATA!B20)</f>
        <v>11</v>
      </c>
      <c r="C20" s="347" t="str">
        <f>IF(BIODATA!E20="","", BIODATA!E20)</f>
        <v/>
      </c>
      <c r="D20" s="348" t="str">
        <f>IF(BIODATA!F20="","", BIODATA!F20)</f>
        <v/>
      </c>
      <c r="E20" s="349" t="str">
        <f>IF(BIODATA!I20="","", BIODATA!I20)</f>
        <v/>
      </c>
      <c r="F20" s="219"/>
      <c r="G20" s="219"/>
      <c r="H20" s="220"/>
      <c r="I20" s="221"/>
      <c r="J20" s="350">
        <f t="shared" si="1"/>
        <v>0</v>
      </c>
      <c r="K20" s="41" t="str">
        <f t="shared" si="2"/>
        <v/>
      </c>
      <c r="L20" s="41" t="str">
        <f t="shared" si="3"/>
        <v/>
      </c>
      <c r="M20" s="41" t="str">
        <f t="shared" si="4"/>
        <v/>
      </c>
      <c r="N20" s="41" t="str">
        <f t="shared" si="5"/>
        <v/>
      </c>
      <c r="O20" s="94"/>
      <c r="P20" s="16"/>
    </row>
    <row r="21" spans="1:16" s="17" customFormat="1" ht="14.25">
      <c r="A21" s="89"/>
      <c r="B21" s="347">
        <f>IF(BIODATA!B21="","", BIODATA!B21)</f>
        <v>12</v>
      </c>
      <c r="C21" s="347" t="str">
        <f>IF(BIODATA!E21="","", BIODATA!E21)</f>
        <v/>
      </c>
      <c r="D21" s="348" t="str">
        <f>IF(BIODATA!F21="","", BIODATA!F21)</f>
        <v/>
      </c>
      <c r="E21" s="349" t="str">
        <f>IF(BIODATA!I21="","", BIODATA!I21)</f>
        <v/>
      </c>
      <c r="F21" s="219"/>
      <c r="G21" s="219"/>
      <c r="H21" s="220"/>
      <c r="I21" s="221"/>
      <c r="J21" s="350">
        <f t="shared" si="1"/>
        <v>0</v>
      </c>
      <c r="K21" s="41" t="str">
        <f t="shared" si="2"/>
        <v/>
      </c>
      <c r="L21" s="41" t="str">
        <f t="shared" si="3"/>
        <v/>
      </c>
      <c r="M21" s="41" t="str">
        <f t="shared" si="4"/>
        <v/>
      </c>
      <c r="N21" s="41" t="str">
        <f t="shared" si="5"/>
        <v/>
      </c>
      <c r="O21" s="94"/>
      <c r="P21" s="16"/>
    </row>
    <row r="22" spans="1:16" s="17" customFormat="1" ht="14.25">
      <c r="A22" s="89"/>
      <c r="B22" s="347">
        <f>IF(BIODATA!B22="","", BIODATA!B22)</f>
        <v>13</v>
      </c>
      <c r="C22" s="347" t="str">
        <f>IF(BIODATA!E22="","", BIODATA!E22)</f>
        <v/>
      </c>
      <c r="D22" s="348" t="str">
        <f>IF(BIODATA!F22="","", BIODATA!F22)</f>
        <v/>
      </c>
      <c r="E22" s="349" t="str">
        <f>IF(BIODATA!I22="","", BIODATA!I22)</f>
        <v/>
      </c>
      <c r="F22" s="219"/>
      <c r="G22" s="219"/>
      <c r="H22" s="220"/>
      <c r="I22" s="221"/>
      <c r="J22" s="350">
        <f t="shared" si="1"/>
        <v>0</v>
      </c>
      <c r="K22" s="41" t="str">
        <f t="shared" si="2"/>
        <v/>
      </c>
      <c r="L22" s="41" t="str">
        <f t="shared" si="3"/>
        <v/>
      </c>
      <c r="M22" s="41" t="str">
        <f t="shared" si="4"/>
        <v/>
      </c>
      <c r="N22" s="41" t="str">
        <f t="shared" si="5"/>
        <v/>
      </c>
      <c r="O22" s="94"/>
      <c r="P22" s="16"/>
    </row>
    <row r="23" spans="1:16" s="17" customFormat="1" ht="14.25">
      <c r="A23" s="89"/>
      <c r="B23" s="347">
        <f>IF(BIODATA!B23="","", BIODATA!B23)</f>
        <v>14</v>
      </c>
      <c r="C23" s="347" t="str">
        <f>IF(BIODATA!E23="","", BIODATA!E23)</f>
        <v/>
      </c>
      <c r="D23" s="348" t="str">
        <f>IF(BIODATA!F23="","", BIODATA!F23)</f>
        <v/>
      </c>
      <c r="E23" s="349" t="str">
        <f>IF(BIODATA!I23="","", BIODATA!I23)</f>
        <v/>
      </c>
      <c r="F23" s="219"/>
      <c r="G23" s="219"/>
      <c r="H23" s="220"/>
      <c r="I23" s="221"/>
      <c r="J23" s="350">
        <f t="shared" si="1"/>
        <v>0</v>
      </c>
      <c r="K23" s="41" t="str">
        <f t="shared" si="2"/>
        <v/>
      </c>
      <c r="L23" s="41" t="str">
        <f t="shared" si="3"/>
        <v/>
      </c>
      <c r="M23" s="41" t="str">
        <f t="shared" si="4"/>
        <v/>
      </c>
      <c r="N23" s="41" t="str">
        <f t="shared" si="5"/>
        <v/>
      </c>
      <c r="O23" s="94"/>
      <c r="P23" s="16"/>
    </row>
    <row r="24" spans="1:16" s="17" customFormat="1" ht="14.25">
      <c r="A24" s="89"/>
      <c r="B24" s="347">
        <f>IF(BIODATA!B24="","", BIODATA!B24)</f>
        <v>15</v>
      </c>
      <c r="C24" s="347" t="str">
        <f>IF(BIODATA!E24="","", BIODATA!E24)</f>
        <v/>
      </c>
      <c r="D24" s="348" t="str">
        <f>IF(BIODATA!F24="","", BIODATA!F24)</f>
        <v/>
      </c>
      <c r="E24" s="349" t="str">
        <f>IF(BIODATA!I24="","", BIODATA!I24)</f>
        <v/>
      </c>
      <c r="F24" s="219"/>
      <c r="G24" s="219"/>
      <c r="H24" s="220"/>
      <c r="I24" s="221"/>
      <c r="J24" s="350">
        <f t="shared" si="1"/>
        <v>0</v>
      </c>
      <c r="K24" s="41" t="str">
        <f t="shared" si="2"/>
        <v/>
      </c>
      <c r="L24" s="41" t="str">
        <f t="shared" si="3"/>
        <v/>
      </c>
      <c r="M24" s="41" t="str">
        <f t="shared" si="4"/>
        <v/>
      </c>
      <c r="N24" s="41" t="str">
        <f t="shared" si="5"/>
        <v/>
      </c>
      <c r="O24" s="94"/>
      <c r="P24" s="16"/>
    </row>
    <row r="25" spans="1:16" s="17" customFormat="1" ht="14.25">
      <c r="A25" s="89"/>
      <c r="B25" s="347">
        <f>IF(BIODATA!B25="","", BIODATA!B25)</f>
        <v>16</v>
      </c>
      <c r="C25" s="347" t="str">
        <f>IF(BIODATA!E25="","", BIODATA!E25)</f>
        <v/>
      </c>
      <c r="D25" s="348" t="str">
        <f>IF(BIODATA!F25="","", BIODATA!F25)</f>
        <v/>
      </c>
      <c r="E25" s="349" t="str">
        <f>IF(BIODATA!I25="","", BIODATA!I25)</f>
        <v/>
      </c>
      <c r="F25" s="219"/>
      <c r="G25" s="219"/>
      <c r="H25" s="220"/>
      <c r="I25" s="221"/>
      <c r="J25" s="350">
        <f t="shared" si="1"/>
        <v>0</v>
      </c>
      <c r="K25" s="41" t="str">
        <f t="shared" si="2"/>
        <v/>
      </c>
      <c r="L25" s="41" t="str">
        <f t="shared" si="3"/>
        <v/>
      </c>
      <c r="M25" s="41" t="str">
        <f t="shared" si="4"/>
        <v/>
      </c>
      <c r="N25" s="41" t="str">
        <f t="shared" si="5"/>
        <v/>
      </c>
      <c r="O25" s="94"/>
      <c r="P25" s="16"/>
    </row>
    <row r="26" spans="1:16" s="17" customFormat="1" ht="14.25">
      <c r="A26" s="89"/>
      <c r="B26" s="347">
        <f>IF(BIODATA!B26="","", BIODATA!B26)</f>
        <v>17</v>
      </c>
      <c r="C26" s="347" t="str">
        <f>IF(BIODATA!E26="","", BIODATA!E26)</f>
        <v/>
      </c>
      <c r="D26" s="348" t="str">
        <f>IF(BIODATA!F26="","", BIODATA!F26)</f>
        <v/>
      </c>
      <c r="E26" s="349" t="str">
        <f>IF(BIODATA!I26="","", BIODATA!I26)</f>
        <v/>
      </c>
      <c r="F26" s="219"/>
      <c r="G26" s="219"/>
      <c r="H26" s="220"/>
      <c r="I26" s="221"/>
      <c r="J26" s="350">
        <f t="shared" si="1"/>
        <v>0</v>
      </c>
      <c r="K26" s="41" t="str">
        <f t="shared" si="2"/>
        <v/>
      </c>
      <c r="L26" s="41" t="str">
        <f t="shared" si="3"/>
        <v/>
      </c>
      <c r="M26" s="41" t="str">
        <f t="shared" si="4"/>
        <v/>
      </c>
      <c r="N26" s="41" t="str">
        <f t="shared" si="5"/>
        <v/>
      </c>
      <c r="O26" s="94"/>
      <c r="P26" s="16"/>
    </row>
    <row r="27" spans="1:16" s="17" customFormat="1" ht="14.25">
      <c r="A27" s="89"/>
      <c r="B27" s="347">
        <f>IF(BIODATA!B27="","", BIODATA!B27)</f>
        <v>18</v>
      </c>
      <c r="C27" s="347" t="str">
        <f>IF(BIODATA!E27="","", BIODATA!E27)</f>
        <v/>
      </c>
      <c r="D27" s="348" t="str">
        <f>IF(BIODATA!F27="","", BIODATA!F27)</f>
        <v/>
      </c>
      <c r="E27" s="349" t="str">
        <f>IF(BIODATA!I27="","", BIODATA!I27)</f>
        <v/>
      </c>
      <c r="F27" s="219"/>
      <c r="G27" s="219"/>
      <c r="H27" s="220"/>
      <c r="I27" s="221"/>
      <c r="J27" s="350">
        <f t="shared" si="1"/>
        <v>0</v>
      </c>
      <c r="K27" s="41" t="str">
        <f t="shared" si="2"/>
        <v/>
      </c>
      <c r="L27" s="41" t="str">
        <f t="shared" si="3"/>
        <v/>
      </c>
      <c r="M27" s="41" t="str">
        <f t="shared" si="4"/>
        <v/>
      </c>
      <c r="N27" s="41" t="str">
        <f t="shared" si="5"/>
        <v/>
      </c>
      <c r="O27" s="94"/>
      <c r="P27" s="16"/>
    </row>
    <row r="28" spans="1:16" s="17" customFormat="1" ht="14.25">
      <c r="A28" s="89"/>
      <c r="B28" s="347">
        <f>IF(BIODATA!B28="","", BIODATA!B28)</f>
        <v>19</v>
      </c>
      <c r="C28" s="347" t="str">
        <f>IF(BIODATA!E28="","", BIODATA!E28)</f>
        <v/>
      </c>
      <c r="D28" s="348" t="str">
        <f>IF(BIODATA!F28="","", BIODATA!F28)</f>
        <v/>
      </c>
      <c r="E28" s="349" t="str">
        <f>IF(BIODATA!I28="","", BIODATA!I28)</f>
        <v/>
      </c>
      <c r="F28" s="219"/>
      <c r="G28" s="219"/>
      <c r="H28" s="220"/>
      <c r="I28" s="221"/>
      <c r="J28" s="350">
        <f t="shared" si="1"/>
        <v>0</v>
      </c>
      <c r="K28" s="41" t="str">
        <f t="shared" si="2"/>
        <v/>
      </c>
      <c r="L28" s="41" t="str">
        <f t="shared" si="3"/>
        <v/>
      </c>
      <c r="M28" s="41" t="str">
        <f t="shared" si="4"/>
        <v/>
      </c>
      <c r="N28" s="41" t="str">
        <f t="shared" si="5"/>
        <v/>
      </c>
      <c r="O28" s="94"/>
      <c r="P28" s="16"/>
    </row>
    <row r="29" spans="1:16" s="17" customFormat="1" ht="14.25">
      <c r="A29" s="89"/>
      <c r="B29" s="347">
        <f>IF(BIODATA!B29="","", BIODATA!B29)</f>
        <v>20</v>
      </c>
      <c r="C29" s="347" t="str">
        <f>IF(BIODATA!E29="","", BIODATA!E29)</f>
        <v/>
      </c>
      <c r="D29" s="348" t="str">
        <f>IF(BIODATA!F29="","", BIODATA!F29)</f>
        <v/>
      </c>
      <c r="E29" s="349" t="str">
        <f>IF(BIODATA!I29="","", BIODATA!I29)</f>
        <v/>
      </c>
      <c r="F29" s="219"/>
      <c r="G29" s="219"/>
      <c r="H29" s="220"/>
      <c r="I29" s="221"/>
      <c r="J29" s="350">
        <f t="shared" si="1"/>
        <v>0</v>
      </c>
      <c r="K29" s="41" t="str">
        <f t="shared" si="2"/>
        <v/>
      </c>
      <c r="L29" s="41" t="str">
        <f t="shared" si="3"/>
        <v/>
      </c>
      <c r="M29" s="41" t="str">
        <f t="shared" si="4"/>
        <v/>
      </c>
      <c r="N29" s="41" t="str">
        <f t="shared" si="5"/>
        <v/>
      </c>
      <c r="O29" s="94"/>
      <c r="P29" s="16"/>
    </row>
    <row r="30" spans="1:16" s="17" customFormat="1" ht="14.25">
      <c r="A30" s="89"/>
      <c r="B30" s="347">
        <f>IF(BIODATA!B30="","", BIODATA!B30)</f>
        <v>21</v>
      </c>
      <c r="C30" s="347" t="str">
        <f>IF(BIODATA!E30="","", BIODATA!E30)</f>
        <v/>
      </c>
      <c r="D30" s="348" t="str">
        <f>IF(BIODATA!F30="","", BIODATA!F30)</f>
        <v/>
      </c>
      <c r="E30" s="349" t="str">
        <f>IF(BIODATA!I30="","", BIODATA!I30)</f>
        <v/>
      </c>
      <c r="F30" s="219"/>
      <c r="G30" s="219"/>
      <c r="H30" s="220"/>
      <c r="I30" s="221"/>
      <c r="J30" s="350">
        <f t="shared" si="1"/>
        <v>0</v>
      </c>
      <c r="K30" s="41" t="str">
        <f t="shared" si="2"/>
        <v/>
      </c>
      <c r="L30" s="41" t="str">
        <f t="shared" si="3"/>
        <v/>
      </c>
      <c r="M30" s="41" t="str">
        <f t="shared" si="4"/>
        <v/>
      </c>
      <c r="N30" s="41" t="str">
        <f t="shared" si="5"/>
        <v/>
      </c>
      <c r="O30" s="94"/>
      <c r="P30" s="16"/>
    </row>
    <row r="31" spans="1:16" s="17" customFormat="1" ht="14.25">
      <c r="A31" s="89"/>
      <c r="B31" s="347">
        <f>IF(BIODATA!B31="","", BIODATA!B31)</f>
        <v>22</v>
      </c>
      <c r="C31" s="347" t="str">
        <f>IF(BIODATA!E31="","", BIODATA!E31)</f>
        <v/>
      </c>
      <c r="D31" s="348" t="str">
        <f>IF(BIODATA!F31="","", BIODATA!F31)</f>
        <v/>
      </c>
      <c r="E31" s="349" t="str">
        <f>IF(BIODATA!I31="","", BIODATA!I31)</f>
        <v/>
      </c>
      <c r="F31" s="219"/>
      <c r="G31" s="219"/>
      <c r="H31" s="220"/>
      <c r="I31" s="221"/>
      <c r="J31" s="350">
        <f t="shared" si="1"/>
        <v>0</v>
      </c>
      <c r="K31" s="41" t="str">
        <f t="shared" si="2"/>
        <v/>
      </c>
      <c r="L31" s="41" t="str">
        <f t="shared" si="3"/>
        <v/>
      </c>
      <c r="M31" s="41" t="str">
        <f t="shared" si="4"/>
        <v/>
      </c>
      <c r="N31" s="41" t="str">
        <f t="shared" si="5"/>
        <v/>
      </c>
      <c r="O31" s="94"/>
      <c r="P31" s="16"/>
    </row>
    <row r="32" spans="1:16" s="17" customFormat="1" ht="14.25">
      <c r="A32" s="89"/>
      <c r="B32" s="347">
        <f>IF(BIODATA!B32="","", BIODATA!B32)</f>
        <v>23</v>
      </c>
      <c r="C32" s="347" t="str">
        <f>IF(BIODATA!E32="","", BIODATA!E32)</f>
        <v/>
      </c>
      <c r="D32" s="348" t="str">
        <f>IF(BIODATA!F32="","", BIODATA!F32)</f>
        <v/>
      </c>
      <c r="E32" s="349" t="str">
        <f>IF(BIODATA!I32="","", BIODATA!I32)</f>
        <v/>
      </c>
      <c r="F32" s="219"/>
      <c r="G32" s="219"/>
      <c r="H32" s="220"/>
      <c r="I32" s="221"/>
      <c r="J32" s="350">
        <f t="shared" si="1"/>
        <v>0</v>
      </c>
      <c r="K32" s="41" t="str">
        <f t="shared" si="2"/>
        <v/>
      </c>
      <c r="L32" s="41" t="str">
        <f t="shared" si="3"/>
        <v/>
      </c>
      <c r="M32" s="41" t="str">
        <f t="shared" si="4"/>
        <v/>
      </c>
      <c r="N32" s="41" t="str">
        <f t="shared" si="5"/>
        <v/>
      </c>
      <c r="O32" s="94"/>
      <c r="P32" s="16"/>
    </row>
    <row r="33" spans="1:16" s="17" customFormat="1" ht="14.25">
      <c r="A33" s="89"/>
      <c r="B33" s="347">
        <f>IF(BIODATA!B33="","", BIODATA!B33)</f>
        <v>24</v>
      </c>
      <c r="C33" s="347" t="str">
        <f>IF(BIODATA!E33="","", BIODATA!E33)</f>
        <v/>
      </c>
      <c r="D33" s="348" t="str">
        <f>IF(BIODATA!F33="","", BIODATA!F33)</f>
        <v/>
      </c>
      <c r="E33" s="349" t="str">
        <f>IF(BIODATA!I33="","", BIODATA!I33)</f>
        <v/>
      </c>
      <c r="F33" s="219"/>
      <c r="G33" s="219"/>
      <c r="H33" s="220"/>
      <c r="I33" s="221"/>
      <c r="J33" s="350">
        <f t="shared" si="1"/>
        <v>0</v>
      </c>
      <c r="K33" s="41" t="str">
        <f t="shared" si="2"/>
        <v/>
      </c>
      <c r="L33" s="41" t="str">
        <f t="shared" si="3"/>
        <v/>
      </c>
      <c r="M33" s="41" t="str">
        <f t="shared" si="4"/>
        <v/>
      </c>
      <c r="N33" s="41" t="str">
        <f t="shared" si="5"/>
        <v/>
      </c>
      <c r="O33" s="94"/>
      <c r="P33" s="16"/>
    </row>
    <row r="34" spans="1:16" s="17" customFormat="1" ht="14.25">
      <c r="A34" s="89"/>
      <c r="B34" s="347">
        <f>IF(BIODATA!B34="","", BIODATA!B34)</f>
        <v>25</v>
      </c>
      <c r="C34" s="347" t="str">
        <f>IF(BIODATA!E34="","", BIODATA!E34)</f>
        <v/>
      </c>
      <c r="D34" s="348" t="str">
        <f>IF(BIODATA!F34="","", BIODATA!F34)</f>
        <v/>
      </c>
      <c r="E34" s="349" t="str">
        <f>IF(BIODATA!I34="","", BIODATA!I34)</f>
        <v/>
      </c>
      <c r="F34" s="219"/>
      <c r="G34" s="219"/>
      <c r="H34" s="220"/>
      <c r="I34" s="221"/>
      <c r="J34" s="350">
        <f t="shared" si="1"/>
        <v>0</v>
      </c>
      <c r="K34" s="41" t="str">
        <f t="shared" si="2"/>
        <v/>
      </c>
      <c r="L34" s="41" t="str">
        <f t="shared" si="3"/>
        <v/>
      </c>
      <c r="M34" s="41" t="str">
        <f t="shared" si="4"/>
        <v/>
      </c>
      <c r="N34" s="41" t="str">
        <f t="shared" si="5"/>
        <v/>
      </c>
      <c r="O34" s="94"/>
      <c r="P34" s="16"/>
    </row>
    <row r="35" spans="1:16" s="17" customFormat="1" ht="14.25">
      <c r="A35" s="89"/>
      <c r="B35" s="347">
        <f>IF(BIODATA!B35="","", BIODATA!B35)</f>
        <v>26</v>
      </c>
      <c r="C35" s="347" t="str">
        <f>IF(BIODATA!E35="","", BIODATA!E35)</f>
        <v/>
      </c>
      <c r="D35" s="348" t="str">
        <f>IF(BIODATA!F35="","", BIODATA!F35)</f>
        <v/>
      </c>
      <c r="E35" s="349" t="str">
        <f>IF(BIODATA!I35="","", BIODATA!I35)</f>
        <v/>
      </c>
      <c r="F35" s="219"/>
      <c r="G35" s="219"/>
      <c r="H35" s="220"/>
      <c r="I35" s="221"/>
      <c r="J35" s="350">
        <f t="shared" si="1"/>
        <v>0</v>
      </c>
      <c r="K35" s="41" t="str">
        <f t="shared" si="2"/>
        <v/>
      </c>
      <c r="L35" s="41" t="str">
        <f t="shared" si="3"/>
        <v/>
      </c>
      <c r="M35" s="41" t="str">
        <f t="shared" si="4"/>
        <v/>
      </c>
      <c r="N35" s="41" t="str">
        <f t="shared" si="5"/>
        <v/>
      </c>
      <c r="O35" s="94"/>
      <c r="P35" s="16"/>
    </row>
    <row r="36" spans="1:16" s="17" customFormat="1" ht="14.25">
      <c r="A36" s="89"/>
      <c r="B36" s="347">
        <f>IF(BIODATA!B36="","", BIODATA!B36)</f>
        <v>27</v>
      </c>
      <c r="C36" s="347" t="str">
        <f>IF(BIODATA!E36="","", BIODATA!E36)</f>
        <v/>
      </c>
      <c r="D36" s="348" t="str">
        <f>IF(BIODATA!F36="","", BIODATA!F36)</f>
        <v/>
      </c>
      <c r="E36" s="349" t="str">
        <f>IF(BIODATA!I36="","", BIODATA!I36)</f>
        <v/>
      </c>
      <c r="F36" s="219"/>
      <c r="G36" s="219"/>
      <c r="H36" s="220"/>
      <c r="I36" s="221"/>
      <c r="J36" s="350">
        <f t="shared" si="1"/>
        <v>0</v>
      </c>
      <c r="K36" s="41" t="str">
        <f t="shared" si="2"/>
        <v/>
      </c>
      <c r="L36" s="41" t="str">
        <f t="shared" si="3"/>
        <v/>
      </c>
      <c r="M36" s="41" t="str">
        <f t="shared" si="4"/>
        <v/>
      </c>
      <c r="N36" s="41" t="str">
        <f t="shared" si="5"/>
        <v/>
      </c>
      <c r="O36" s="94"/>
      <c r="P36" s="16"/>
    </row>
    <row r="37" spans="1:16" s="17" customFormat="1" ht="14.25">
      <c r="A37" s="89"/>
      <c r="B37" s="347">
        <f>IF(BIODATA!B37="","", BIODATA!B37)</f>
        <v>28</v>
      </c>
      <c r="C37" s="347" t="str">
        <f>IF(BIODATA!E37="","", BIODATA!E37)</f>
        <v/>
      </c>
      <c r="D37" s="348" t="str">
        <f>IF(BIODATA!F37="","", BIODATA!F37)</f>
        <v/>
      </c>
      <c r="E37" s="349" t="str">
        <f>IF(BIODATA!I37="","", BIODATA!I37)</f>
        <v/>
      </c>
      <c r="F37" s="219"/>
      <c r="G37" s="219"/>
      <c r="H37" s="220"/>
      <c r="I37" s="221"/>
      <c r="J37" s="350">
        <f t="shared" si="1"/>
        <v>0</v>
      </c>
      <c r="K37" s="41" t="str">
        <f t="shared" si="2"/>
        <v/>
      </c>
      <c r="L37" s="41" t="str">
        <f t="shared" si="3"/>
        <v/>
      </c>
      <c r="M37" s="41" t="str">
        <f t="shared" si="4"/>
        <v/>
      </c>
      <c r="N37" s="41" t="str">
        <f t="shared" si="5"/>
        <v/>
      </c>
      <c r="O37" s="94"/>
      <c r="P37" s="16"/>
    </row>
    <row r="38" spans="1:16" s="17" customFormat="1" ht="14.25">
      <c r="A38" s="89"/>
      <c r="B38" s="347">
        <f>IF(BIODATA!B38="","", BIODATA!B38)</f>
        <v>29</v>
      </c>
      <c r="C38" s="347" t="str">
        <f>IF(BIODATA!E38="","", BIODATA!E38)</f>
        <v/>
      </c>
      <c r="D38" s="348" t="str">
        <f>IF(BIODATA!F38="","", BIODATA!F38)</f>
        <v/>
      </c>
      <c r="E38" s="349" t="str">
        <f>IF(BIODATA!I38="","", BIODATA!I38)</f>
        <v/>
      </c>
      <c r="F38" s="219"/>
      <c r="G38" s="219"/>
      <c r="H38" s="220"/>
      <c r="I38" s="221"/>
      <c r="J38" s="350">
        <f t="shared" si="1"/>
        <v>0</v>
      </c>
      <c r="K38" s="41" t="str">
        <f t="shared" si="2"/>
        <v/>
      </c>
      <c r="L38" s="41" t="str">
        <f t="shared" si="3"/>
        <v/>
      </c>
      <c r="M38" s="41" t="str">
        <f t="shared" si="4"/>
        <v/>
      </c>
      <c r="N38" s="41" t="str">
        <f t="shared" si="5"/>
        <v/>
      </c>
      <c r="O38" s="94"/>
      <c r="P38" s="16"/>
    </row>
    <row r="39" spans="1:16" s="17" customFormat="1" ht="14.25">
      <c r="A39" s="89"/>
      <c r="B39" s="347">
        <f>IF(BIODATA!B39="","", BIODATA!B39)</f>
        <v>30</v>
      </c>
      <c r="C39" s="347" t="str">
        <f>IF(BIODATA!E39="","", BIODATA!E39)</f>
        <v/>
      </c>
      <c r="D39" s="348" t="str">
        <f>IF(BIODATA!F39="","", BIODATA!F39)</f>
        <v/>
      </c>
      <c r="E39" s="349" t="str">
        <f>IF(BIODATA!I39="","", BIODATA!I39)</f>
        <v/>
      </c>
      <c r="F39" s="219"/>
      <c r="G39" s="219"/>
      <c r="H39" s="220"/>
      <c r="I39" s="221"/>
      <c r="J39" s="350">
        <f t="shared" si="1"/>
        <v>0</v>
      </c>
      <c r="K39" s="41" t="str">
        <f t="shared" si="2"/>
        <v/>
      </c>
      <c r="L39" s="41" t="str">
        <f t="shared" si="3"/>
        <v/>
      </c>
      <c r="M39" s="41" t="str">
        <f t="shared" si="4"/>
        <v/>
      </c>
      <c r="N39" s="41" t="str">
        <f t="shared" si="5"/>
        <v/>
      </c>
      <c r="O39" s="94"/>
      <c r="P39" s="16"/>
    </row>
    <row r="40" spans="1:16" s="17" customFormat="1" ht="14.25">
      <c r="A40" s="89"/>
      <c r="B40" s="347">
        <f>IF(BIODATA!B40="","", BIODATA!B40)</f>
        <v>31</v>
      </c>
      <c r="C40" s="347" t="str">
        <f>IF(BIODATA!E40="","", BIODATA!E40)</f>
        <v/>
      </c>
      <c r="D40" s="348" t="str">
        <f>IF(BIODATA!F40="","", BIODATA!F40)</f>
        <v/>
      </c>
      <c r="E40" s="349" t="str">
        <f>IF(BIODATA!I40="","", BIODATA!I40)</f>
        <v/>
      </c>
      <c r="F40" s="219"/>
      <c r="G40" s="219"/>
      <c r="H40" s="220"/>
      <c r="I40" s="221"/>
      <c r="J40" s="350">
        <f t="shared" si="1"/>
        <v>0</v>
      </c>
      <c r="K40" s="41" t="str">
        <f t="shared" si="2"/>
        <v/>
      </c>
      <c r="L40" s="41" t="str">
        <f t="shared" si="3"/>
        <v/>
      </c>
      <c r="M40" s="41" t="str">
        <f t="shared" si="4"/>
        <v/>
      </c>
      <c r="N40" s="41" t="str">
        <f t="shared" si="5"/>
        <v/>
      </c>
      <c r="O40" s="94"/>
      <c r="P40" s="16"/>
    </row>
    <row r="41" spans="1:16" s="17" customFormat="1" ht="14.25">
      <c r="A41" s="89"/>
      <c r="B41" s="347">
        <f>IF(BIODATA!B41="","", BIODATA!B41)</f>
        <v>32</v>
      </c>
      <c r="C41" s="347" t="str">
        <f>IF(BIODATA!E41="","", BIODATA!E41)</f>
        <v/>
      </c>
      <c r="D41" s="348" t="str">
        <f>IF(BIODATA!F41="","", BIODATA!F41)</f>
        <v/>
      </c>
      <c r="E41" s="349" t="str">
        <f>IF(BIODATA!I41="","", BIODATA!I41)</f>
        <v/>
      </c>
      <c r="F41" s="219"/>
      <c r="G41" s="219"/>
      <c r="H41" s="220"/>
      <c r="I41" s="221"/>
      <c r="J41" s="350">
        <f t="shared" si="1"/>
        <v>0</v>
      </c>
      <c r="K41" s="41" t="str">
        <f t="shared" si="2"/>
        <v/>
      </c>
      <c r="L41" s="41" t="str">
        <f t="shared" si="3"/>
        <v/>
      </c>
      <c r="M41" s="41" t="str">
        <f t="shared" si="4"/>
        <v/>
      </c>
      <c r="N41" s="41" t="str">
        <f t="shared" si="5"/>
        <v/>
      </c>
      <c r="O41" s="94"/>
      <c r="P41" s="16"/>
    </row>
    <row r="42" spans="1:16" s="17" customFormat="1" ht="14.25">
      <c r="A42" s="89"/>
      <c r="B42" s="347">
        <f>IF(BIODATA!B42="","", BIODATA!B42)</f>
        <v>33</v>
      </c>
      <c r="C42" s="347" t="str">
        <f>IF(BIODATA!E42="","", BIODATA!E42)</f>
        <v/>
      </c>
      <c r="D42" s="348" t="str">
        <f>IF(BIODATA!F42="","", BIODATA!F42)</f>
        <v/>
      </c>
      <c r="E42" s="349" t="str">
        <f>IF(BIODATA!I42="","", BIODATA!I42)</f>
        <v/>
      </c>
      <c r="F42" s="219"/>
      <c r="G42" s="219"/>
      <c r="H42" s="220"/>
      <c r="I42" s="221"/>
      <c r="J42" s="350">
        <f t="shared" si="1"/>
        <v>0</v>
      </c>
      <c r="K42" s="41" t="str">
        <f t="shared" si="2"/>
        <v/>
      </c>
      <c r="L42" s="41" t="str">
        <f t="shared" si="3"/>
        <v/>
      </c>
      <c r="M42" s="41" t="str">
        <f t="shared" si="4"/>
        <v/>
      </c>
      <c r="N42" s="41" t="str">
        <f t="shared" si="5"/>
        <v/>
      </c>
      <c r="O42" s="94"/>
      <c r="P42" s="16"/>
    </row>
    <row r="43" spans="1:16" s="17" customFormat="1" ht="14.25">
      <c r="A43" s="89"/>
      <c r="B43" s="347">
        <f>IF(BIODATA!B43="","", BIODATA!B43)</f>
        <v>34</v>
      </c>
      <c r="C43" s="347" t="str">
        <f>IF(BIODATA!E43="","", BIODATA!E43)</f>
        <v/>
      </c>
      <c r="D43" s="348" t="str">
        <f>IF(BIODATA!F43="","", BIODATA!F43)</f>
        <v/>
      </c>
      <c r="E43" s="349" t="str">
        <f>IF(BIODATA!I43="","", BIODATA!I43)</f>
        <v/>
      </c>
      <c r="F43" s="219"/>
      <c r="G43" s="219"/>
      <c r="H43" s="220"/>
      <c r="I43" s="221"/>
      <c r="J43" s="350">
        <f t="shared" si="1"/>
        <v>0</v>
      </c>
      <c r="K43" s="41" t="str">
        <f t="shared" si="2"/>
        <v/>
      </c>
      <c r="L43" s="41" t="str">
        <f t="shared" si="3"/>
        <v/>
      </c>
      <c r="M43" s="41" t="str">
        <f t="shared" si="4"/>
        <v/>
      </c>
      <c r="N43" s="41" t="str">
        <f t="shared" si="5"/>
        <v/>
      </c>
      <c r="O43" s="94"/>
      <c r="P43" s="16"/>
    </row>
    <row r="44" spans="1:16" s="17" customFormat="1" ht="14.25">
      <c r="A44" s="89"/>
      <c r="B44" s="347">
        <f>IF(BIODATA!B44="","", BIODATA!B44)</f>
        <v>35</v>
      </c>
      <c r="C44" s="347" t="str">
        <f>IF(BIODATA!E44="","", BIODATA!E44)</f>
        <v/>
      </c>
      <c r="D44" s="348" t="str">
        <f>IF(BIODATA!F44="","", BIODATA!F44)</f>
        <v/>
      </c>
      <c r="E44" s="349" t="str">
        <f>IF(BIODATA!I44="","", BIODATA!I44)</f>
        <v/>
      </c>
      <c r="F44" s="219"/>
      <c r="G44" s="219"/>
      <c r="H44" s="220"/>
      <c r="I44" s="221"/>
      <c r="J44" s="350">
        <f t="shared" si="1"/>
        <v>0</v>
      </c>
      <c r="K44" s="41" t="str">
        <f t="shared" si="2"/>
        <v/>
      </c>
      <c r="L44" s="41" t="str">
        <f t="shared" si="3"/>
        <v/>
      </c>
      <c r="M44" s="41" t="str">
        <f t="shared" si="4"/>
        <v/>
      </c>
      <c r="N44" s="41" t="str">
        <f t="shared" si="5"/>
        <v/>
      </c>
      <c r="O44" s="94"/>
      <c r="P44" s="16"/>
    </row>
    <row r="45" spans="1:16" s="17" customFormat="1" ht="14.25">
      <c r="A45" s="89"/>
      <c r="B45" s="347">
        <f>IF(BIODATA!B45="","", BIODATA!B45)</f>
        <v>36</v>
      </c>
      <c r="C45" s="347" t="str">
        <f>IF(BIODATA!E45="","", BIODATA!E45)</f>
        <v/>
      </c>
      <c r="D45" s="348" t="str">
        <f>IF(BIODATA!F45="","", BIODATA!F45)</f>
        <v/>
      </c>
      <c r="E45" s="349" t="str">
        <f>IF(BIODATA!I45="","", BIODATA!I45)</f>
        <v/>
      </c>
      <c r="F45" s="219"/>
      <c r="G45" s="219"/>
      <c r="H45" s="220"/>
      <c r="I45" s="221"/>
      <c r="J45" s="350">
        <f t="shared" si="1"/>
        <v>0</v>
      </c>
      <c r="K45" s="41" t="str">
        <f t="shared" si="2"/>
        <v/>
      </c>
      <c r="L45" s="41" t="str">
        <f t="shared" si="3"/>
        <v/>
      </c>
      <c r="M45" s="41" t="str">
        <f t="shared" si="4"/>
        <v/>
      </c>
      <c r="N45" s="41" t="str">
        <f t="shared" si="5"/>
        <v/>
      </c>
      <c r="O45" s="94"/>
      <c r="P45" s="16"/>
    </row>
    <row r="46" spans="1:16" s="17" customFormat="1" ht="14.25">
      <c r="A46" s="89"/>
      <c r="B46" s="347">
        <f>IF(BIODATA!B46="","", BIODATA!B46)</f>
        <v>37</v>
      </c>
      <c r="C46" s="347" t="str">
        <f>IF(BIODATA!E46="","", BIODATA!E46)</f>
        <v/>
      </c>
      <c r="D46" s="348" t="str">
        <f>IF(BIODATA!F46="","", BIODATA!F46)</f>
        <v/>
      </c>
      <c r="E46" s="349" t="str">
        <f>IF(BIODATA!I46="","", BIODATA!I46)</f>
        <v/>
      </c>
      <c r="F46" s="219"/>
      <c r="G46" s="219"/>
      <c r="H46" s="220"/>
      <c r="I46" s="221"/>
      <c r="J46" s="350">
        <f t="shared" si="1"/>
        <v>0</v>
      </c>
      <c r="K46" s="41" t="str">
        <f t="shared" si="2"/>
        <v/>
      </c>
      <c r="L46" s="41" t="str">
        <f t="shared" si="3"/>
        <v/>
      </c>
      <c r="M46" s="41" t="str">
        <f t="shared" si="4"/>
        <v/>
      </c>
      <c r="N46" s="41" t="str">
        <f t="shared" si="5"/>
        <v/>
      </c>
      <c r="O46" s="94"/>
      <c r="P46" s="16"/>
    </row>
    <row r="47" spans="1:16" s="17" customFormat="1" ht="14.25">
      <c r="A47" s="89"/>
      <c r="B47" s="347">
        <f>IF(BIODATA!B47="","", BIODATA!B47)</f>
        <v>38</v>
      </c>
      <c r="C47" s="347" t="str">
        <f>IF(BIODATA!E47="","", BIODATA!E47)</f>
        <v/>
      </c>
      <c r="D47" s="348" t="str">
        <f>IF(BIODATA!F47="","", BIODATA!F47)</f>
        <v/>
      </c>
      <c r="E47" s="349" t="str">
        <f>IF(BIODATA!I47="","", BIODATA!I47)</f>
        <v/>
      </c>
      <c r="F47" s="219"/>
      <c r="G47" s="219"/>
      <c r="H47" s="220"/>
      <c r="I47" s="221"/>
      <c r="J47" s="350">
        <f t="shared" si="1"/>
        <v>0</v>
      </c>
      <c r="K47" s="41" t="str">
        <f t="shared" si="2"/>
        <v/>
      </c>
      <c r="L47" s="41" t="str">
        <f t="shared" si="3"/>
        <v/>
      </c>
      <c r="M47" s="41" t="str">
        <f t="shared" si="4"/>
        <v/>
      </c>
      <c r="N47" s="41" t="str">
        <f t="shared" si="5"/>
        <v/>
      </c>
      <c r="O47" s="94"/>
      <c r="P47" s="16"/>
    </row>
    <row r="48" spans="1:16" s="17" customFormat="1" ht="14.25">
      <c r="A48" s="89"/>
      <c r="B48" s="347">
        <f>IF(BIODATA!B48="","", BIODATA!B48)</f>
        <v>39</v>
      </c>
      <c r="C48" s="347" t="str">
        <f>IF(BIODATA!E48="","", BIODATA!E48)</f>
        <v/>
      </c>
      <c r="D48" s="348" t="str">
        <f>IF(BIODATA!F48="","", BIODATA!F48)</f>
        <v/>
      </c>
      <c r="E48" s="349" t="str">
        <f>IF(BIODATA!I48="","", BIODATA!I48)</f>
        <v/>
      </c>
      <c r="F48" s="219"/>
      <c r="G48" s="219"/>
      <c r="H48" s="220"/>
      <c r="I48" s="221"/>
      <c r="J48" s="350">
        <f t="shared" si="1"/>
        <v>0</v>
      </c>
      <c r="K48" s="41" t="str">
        <f t="shared" si="2"/>
        <v/>
      </c>
      <c r="L48" s="41" t="str">
        <f t="shared" si="3"/>
        <v/>
      </c>
      <c r="M48" s="41" t="str">
        <f t="shared" si="4"/>
        <v/>
      </c>
      <c r="N48" s="41" t="str">
        <f t="shared" si="5"/>
        <v/>
      </c>
      <c r="O48" s="94"/>
      <c r="P48" s="16"/>
    </row>
    <row r="49" spans="1:16" s="17" customFormat="1" ht="14.25">
      <c r="A49" s="89"/>
      <c r="B49" s="347">
        <f>IF(BIODATA!B49="","", BIODATA!B49)</f>
        <v>40</v>
      </c>
      <c r="C49" s="347" t="str">
        <f>IF(BIODATA!E49="","", BIODATA!E49)</f>
        <v/>
      </c>
      <c r="D49" s="348" t="str">
        <f>IF(BIODATA!F49="","", BIODATA!F49)</f>
        <v/>
      </c>
      <c r="E49" s="349" t="str">
        <f>IF(BIODATA!I49="","", BIODATA!I49)</f>
        <v/>
      </c>
      <c r="F49" s="219"/>
      <c r="G49" s="219"/>
      <c r="H49" s="220"/>
      <c r="I49" s="221"/>
      <c r="J49" s="350">
        <f t="shared" si="1"/>
        <v>0</v>
      </c>
      <c r="K49" s="41" t="str">
        <f t="shared" si="2"/>
        <v/>
      </c>
      <c r="L49" s="41" t="str">
        <f t="shared" si="3"/>
        <v/>
      </c>
      <c r="M49" s="41" t="str">
        <f t="shared" si="4"/>
        <v/>
      </c>
      <c r="N49" s="41" t="str">
        <f t="shared" si="5"/>
        <v/>
      </c>
      <c r="O49" s="94"/>
      <c r="P49" s="16"/>
    </row>
    <row r="50" spans="1:16" s="17" customFormat="1" ht="14.25">
      <c r="A50" s="89"/>
      <c r="B50" s="347">
        <f>IF(BIODATA!B50="","", BIODATA!B50)</f>
        <v>41</v>
      </c>
      <c r="C50" s="347" t="str">
        <f>IF(BIODATA!E50="","", BIODATA!E50)</f>
        <v/>
      </c>
      <c r="D50" s="348" t="str">
        <f>IF(BIODATA!F50="","", BIODATA!F50)</f>
        <v/>
      </c>
      <c r="E50" s="349" t="str">
        <f>IF(BIODATA!I50="","", BIODATA!I50)</f>
        <v/>
      </c>
      <c r="F50" s="219"/>
      <c r="G50" s="219"/>
      <c r="H50" s="220"/>
      <c r="I50" s="221"/>
      <c r="J50" s="350">
        <f t="shared" si="1"/>
        <v>0</v>
      </c>
      <c r="K50" s="41" t="str">
        <f t="shared" si="2"/>
        <v/>
      </c>
      <c r="L50" s="41" t="str">
        <f t="shared" si="3"/>
        <v/>
      </c>
      <c r="M50" s="41" t="str">
        <f t="shared" si="4"/>
        <v/>
      </c>
      <c r="N50" s="41" t="str">
        <f t="shared" si="5"/>
        <v/>
      </c>
      <c r="O50" s="94"/>
      <c r="P50" s="16"/>
    </row>
    <row r="51" spans="1:16" s="17" customFormat="1" ht="14.25">
      <c r="A51" s="89"/>
      <c r="B51" s="347">
        <f>IF(BIODATA!B51="","", BIODATA!B51)</f>
        <v>42</v>
      </c>
      <c r="C51" s="347" t="str">
        <f>IF(BIODATA!E51="","", BIODATA!E51)</f>
        <v/>
      </c>
      <c r="D51" s="348" t="str">
        <f>IF(BIODATA!F51="","", BIODATA!F51)</f>
        <v/>
      </c>
      <c r="E51" s="349" t="str">
        <f>IF(BIODATA!I51="","", BIODATA!I51)</f>
        <v/>
      </c>
      <c r="F51" s="219"/>
      <c r="G51" s="219"/>
      <c r="H51" s="220"/>
      <c r="I51" s="221"/>
      <c r="J51" s="350">
        <f t="shared" si="1"/>
        <v>0</v>
      </c>
      <c r="K51" s="41" t="str">
        <f t="shared" si="2"/>
        <v/>
      </c>
      <c r="L51" s="41" t="str">
        <f t="shared" si="3"/>
        <v/>
      </c>
      <c r="M51" s="41" t="str">
        <f t="shared" si="4"/>
        <v/>
      </c>
      <c r="N51" s="41" t="str">
        <f t="shared" si="5"/>
        <v/>
      </c>
      <c r="O51" s="94"/>
      <c r="P51" s="16"/>
    </row>
    <row r="52" spans="1:16" s="17" customFormat="1" ht="14.25">
      <c r="A52" s="89"/>
      <c r="B52" s="347">
        <f>IF(BIODATA!B52="","", BIODATA!B52)</f>
        <v>43</v>
      </c>
      <c r="C52" s="347" t="str">
        <f>IF(BIODATA!E52="","", BIODATA!E52)</f>
        <v/>
      </c>
      <c r="D52" s="348" t="str">
        <f>IF(BIODATA!F52="","", BIODATA!F52)</f>
        <v/>
      </c>
      <c r="E52" s="349" t="str">
        <f>IF(BIODATA!I52="","", BIODATA!I52)</f>
        <v/>
      </c>
      <c r="F52" s="219"/>
      <c r="G52" s="219"/>
      <c r="H52" s="220"/>
      <c r="I52" s="221"/>
      <c r="J52" s="350">
        <f t="shared" si="1"/>
        <v>0</v>
      </c>
      <c r="K52" s="41" t="str">
        <f t="shared" si="2"/>
        <v/>
      </c>
      <c r="L52" s="41" t="str">
        <f t="shared" si="3"/>
        <v/>
      </c>
      <c r="M52" s="41" t="str">
        <f t="shared" si="4"/>
        <v/>
      </c>
      <c r="N52" s="41" t="str">
        <f t="shared" si="5"/>
        <v/>
      </c>
      <c r="O52" s="94"/>
      <c r="P52" s="16"/>
    </row>
    <row r="53" spans="1:16" s="17" customFormat="1" ht="14.25">
      <c r="A53" s="89"/>
      <c r="B53" s="347">
        <f>IF(BIODATA!B53="","", BIODATA!B53)</f>
        <v>44</v>
      </c>
      <c r="C53" s="347" t="str">
        <f>IF(BIODATA!E53="","", BIODATA!E53)</f>
        <v/>
      </c>
      <c r="D53" s="348" t="str">
        <f>IF(BIODATA!F53="","", BIODATA!F53)</f>
        <v/>
      </c>
      <c r="E53" s="349" t="str">
        <f>IF(BIODATA!I53="","", BIODATA!I53)</f>
        <v/>
      </c>
      <c r="F53" s="219"/>
      <c r="G53" s="219"/>
      <c r="H53" s="220"/>
      <c r="I53" s="221"/>
      <c r="J53" s="350">
        <f t="shared" si="1"/>
        <v>0</v>
      </c>
      <c r="K53" s="41" t="str">
        <f t="shared" si="2"/>
        <v/>
      </c>
      <c r="L53" s="41" t="str">
        <f t="shared" si="3"/>
        <v/>
      </c>
      <c r="M53" s="41" t="str">
        <f t="shared" si="4"/>
        <v/>
      </c>
      <c r="N53" s="41" t="str">
        <f t="shared" si="5"/>
        <v/>
      </c>
      <c r="O53" s="94"/>
      <c r="P53" s="16"/>
    </row>
    <row r="54" spans="1:16" s="17" customFormat="1" ht="14.25">
      <c r="A54" s="89"/>
      <c r="B54" s="347">
        <f>IF(BIODATA!B54="","", BIODATA!B54)</f>
        <v>45</v>
      </c>
      <c r="C54" s="347" t="str">
        <f>IF(BIODATA!E54="","", BIODATA!E54)</f>
        <v/>
      </c>
      <c r="D54" s="348" t="str">
        <f>IF(BIODATA!F54="","", BIODATA!F54)</f>
        <v/>
      </c>
      <c r="E54" s="349" t="str">
        <f>IF(BIODATA!I54="","", BIODATA!I54)</f>
        <v/>
      </c>
      <c r="F54" s="219"/>
      <c r="G54" s="219"/>
      <c r="H54" s="220"/>
      <c r="I54" s="221"/>
      <c r="J54" s="350">
        <f t="shared" si="1"/>
        <v>0</v>
      </c>
      <c r="K54" s="41" t="str">
        <f t="shared" si="2"/>
        <v/>
      </c>
      <c r="L54" s="41" t="str">
        <f t="shared" si="3"/>
        <v/>
      </c>
      <c r="M54" s="41" t="str">
        <f t="shared" si="4"/>
        <v/>
      </c>
      <c r="N54" s="41" t="str">
        <f t="shared" si="5"/>
        <v/>
      </c>
      <c r="O54" s="94"/>
      <c r="P54" s="16"/>
    </row>
    <row r="55" spans="1:16" s="17" customFormat="1" ht="14.25">
      <c r="A55" s="89"/>
      <c r="B55" s="347">
        <f>IF(BIODATA!B55="","", BIODATA!B55)</f>
        <v>46</v>
      </c>
      <c r="C55" s="347" t="str">
        <f>IF(BIODATA!E55="","", BIODATA!E55)</f>
        <v/>
      </c>
      <c r="D55" s="348" t="str">
        <f>IF(BIODATA!F55="","", BIODATA!F55)</f>
        <v/>
      </c>
      <c r="E55" s="349" t="str">
        <f>IF(BIODATA!I55="","", BIODATA!I55)</f>
        <v/>
      </c>
      <c r="F55" s="219"/>
      <c r="G55" s="219"/>
      <c r="H55" s="220"/>
      <c r="I55" s="221"/>
      <c r="J55" s="350">
        <f t="shared" si="1"/>
        <v>0</v>
      </c>
      <c r="K55" s="41" t="str">
        <f t="shared" si="2"/>
        <v/>
      </c>
      <c r="L55" s="41" t="str">
        <f t="shared" si="3"/>
        <v/>
      </c>
      <c r="M55" s="41" t="str">
        <f t="shared" si="4"/>
        <v/>
      </c>
      <c r="N55" s="41" t="str">
        <f t="shared" si="5"/>
        <v/>
      </c>
      <c r="O55" s="94"/>
      <c r="P55" s="16"/>
    </row>
    <row r="56" spans="1:16" s="17" customFormat="1" ht="14.25">
      <c r="A56" s="89"/>
      <c r="B56" s="347">
        <f>IF(BIODATA!B56="","", BIODATA!B56)</f>
        <v>47</v>
      </c>
      <c r="C56" s="347" t="str">
        <f>IF(BIODATA!E56="","", BIODATA!E56)</f>
        <v/>
      </c>
      <c r="D56" s="348" t="str">
        <f>IF(BIODATA!F56="","", BIODATA!F56)</f>
        <v/>
      </c>
      <c r="E56" s="349" t="str">
        <f>IF(BIODATA!I56="","", BIODATA!I56)</f>
        <v/>
      </c>
      <c r="F56" s="219"/>
      <c r="G56" s="219"/>
      <c r="H56" s="220"/>
      <c r="I56" s="221"/>
      <c r="J56" s="350">
        <f t="shared" si="1"/>
        <v>0</v>
      </c>
      <c r="K56" s="41" t="str">
        <f t="shared" si="2"/>
        <v/>
      </c>
      <c r="L56" s="41" t="str">
        <f t="shared" si="3"/>
        <v/>
      </c>
      <c r="M56" s="41" t="str">
        <f t="shared" si="4"/>
        <v/>
      </c>
      <c r="N56" s="41" t="str">
        <f t="shared" si="5"/>
        <v/>
      </c>
      <c r="O56" s="94"/>
      <c r="P56" s="16"/>
    </row>
    <row r="57" spans="1:16" s="17" customFormat="1" ht="14.25">
      <c r="A57" s="89"/>
      <c r="B57" s="347">
        <f>IF(BIODATA!B57="","", BIODATA!B57)</f>
        <v>48</v>
      </c>
      <c r="C57" s="347" t="str">
        <f>IF(BIODATA!E57="","", BIODATA!E57)</f>
        <v/>
      </c>
      <c r="D57" s="348" t="str">
        <f>IF(BIODATA!F57="","", BIODATA!F57)</f>
        <v/>
      </c>
      <c r="E57" s="349" t="str">
        <f>IF(BIODATA!I57="","", BIODATA!I57)</f>
        <v/>
      </c>
      <c r="F57" s="219"/>
      <c r="G57" s="219"/>
      <c r="H57" s="220"/>
      <c r="I57" s="221"/>
      <c r="J57" s="350">
        <f t="shared" si="1"/>
        <v>0</v>
      </c>
      <c r="K57" s="41" t="str">
        <f t="shared" si="2"/>
        <v/>
      </c>
      <c r="L57" s="41" t="str">
        <f t="shared" si="3"/>
        <v/>
      </c>
      <c r="M57" s="41" t="str">
        <f t="shared" si="4"/>
        <v/>
      </c>
      <c r="N57" s="41" t="str">
        <f t="shared" si="5"/>
        <v/>
      </c>
      <c r="O57" s="94"/>
      <c r="P57" s="16"/>
    </row>
    <row r="58" spans="1:16" s="17" customFormat="1" ht="14.25">
      <c r="A58" s="89"/>
      <c r="B58" s="347">
        <f>IF(BIODATA!B58="","", BIODATA!B58)</f>
        <v>49</v>
      </c>
      <c r="C58" s="347" t="str">
        <f>IF(BIODATA!E58="","", BIODATA!E58)</f>
        <v/>
      </c>
      <c r="D58" s="348" t="str">
        <f>IF(BIODATA!F58="","", BIODATA!F58)</f>
        <v/>
      </c>
      <c r="E58" s="349" t="str">
        <f>IF(BIODATA!I58="","", BIODATA!I58)</f>
        <v/>
      </c>
      <c r="F58" s="219"/>
      <c r="G58" s="219"/>
      <c r="H58" s="220"/>
      <c r="I58" s="221"/>
      <c r="J58" s="350">
        <f t="shared" si="1"/>
        <v>0</v>
      </c>
      <c r="K58" s="41" t="str">
        <f t="shared" si="2"/>
        <v/>
      </c>
      <c r="L58" s="41" t="str">
        <f t="shared" si="3"/>
        <v/>
      </c>
      <c r="M58" s="41" t="str">
        <f t="shared" si="4"/>
        <v/>
      </c>
      <c r="N58" s="41" t="str">
        <f t="shared" si="5"/>
        <v/>
      </c>
      <c r="O58" s="94"/>
      <c r="P58" s="16"/>
    </row>
    <row r="59" spans="1:16" s="17" customFormat="1" ht="14.25">
      <c r="A59" s="89"/>
      <c r="B59" s="347">
        <f>IF(BIODATA!B59="","", BIODATA!B59)</f>
        <v>50</v>
      </c>
      <c r="C59" s="347" t="str">
        <f>IF(BIODATA!E59="","", BIODATA!E59)</f>
        <v/>
      </c>
      <c r="D59" s="348" t="str">
        <f>IF(BIODATA!F59="","", BIODATA!F59)</f>
        <v/>
      </c>
      <c r="E59" s="349" t="str">
        <f>IF(BIODATA!I59="","", BIODATA!I59)</f>
        <v/>
      </c>
      <c r="F59" s="219"/>
      <c r="G59" s="219"/>
      <c r="H59" s="220"/>
      <c r="I59" s="221"/>
      <c r="J59" s="350">
        <f t="shared" si="1"/>
        <v>0</v>
      </c>
      <c r="K59" s="41" t="str">
        <f t="shared" si="2"/>
        <v/>
      </c>
      <c r="L59" s="41" t="str">
        <f t="shared" si="3"/>
        <v/>
      </c>
      <c r="M59" s="41" t="str">
        <f t="shared" si="4"/>
        <v/>
      </c>
      <c r="N59" s="41" t="str">
        <f t="shared" si="5"/>
        <v/>
      </c>
      <c r="O59" s="94"/>
      <c r="P59" s="16"/>
    </row>
    <row r="60" spans="1:16" s="17" customFormat="1" ht="14.25">
      <c r="A60" s="89"/>
      <c r="B60" s="347">
        <f>IF(BIODATA!B60="","", BIODATA!B60)</f>
        <v>51</v>
      </c>
      <c r="C60" s="347" t="str">
        <f>IF(BIODATA!E60="","", BIODATA!E60)</f>
        <v/>
      </c>
      <c r="D60" s="348" t="str">
        <f>IF(BIODATA!F60="","", BIODATA!F60)</f>
        <v/>
      </c>
      <c r="E60" s="349" t="str">
        <f>IF(BIODATA!I60="","", BIODATA!I60)</f>
        <v/>
      </c>
      <c r="F60" s="219"/>
      <c r="G60" s="219"/>
      <c r="H60" s="220"/>
      <c r="I60" s="221"/>
      <c r="J60" s="350">
        <f t="shared" si="1"/>
        <v>0</v>
      </c>
      <c r="K60" s="41" t="str">
        <f t="shared" si="2"/>
        <v/>
      </c>
      <c r="L60" s="41" t="str">
        <f t="shared" si="3"/>
        <v/>
      </c>
      <c r="M60" s="41" t="str">
        <f t="shared" si="4"/>
        <v/>
      </c>
      <c r="N60" s="41" t="str">
        <f t="shared" si="5"/>
        <v/>
      </c>
      <c r="O60" s="94"/>
      <c r="P60" s="16"/>
    </row>
    <row r="61" spans="1:16" s="17" customFormat="1" ht="14.25">
      <c r="A61" s="89"/>
      <c r="B61" s="347">
        <f>IF(BIODATA!B61="","", BIODATA!B61)</f>
        <v>52</v>
      </c>
      <c r="C61" s="347" t="str">
        <f>IF(BIODATA!E61="","", BIODATA!E61)</f>
        <v/>
      </c>
      <c r="D61" s="348" t="str">
        <f>IF(BIODATA!F61="","", BIODATA!F61)</f>
        <v/>
      </c>
      <c r="E61" s="349" t="str">
        <f>IF(BIODATA!I61="","", BIODATA!I61)</f>
        <v/>
      </c>
      <c r="F61" s="219"/>
      <c r="G61" s="219"/>
      <c r="H61" s="220"/>
      <c r="I61" s="221"/>
      <c r="J61" s="350">
        <f t="shared" si="1"/>
        <v>0</v>
      </c>
      <c r="K61" s="41" t="str">
        <f t="shared" si="2"/>
        <v/>
      </c>
      <c r="L61" s="41" t="str">
        <f t="shared" si="3"/>
        <v/>
      </c>
      <c r="M61" s="41" t="str">
        <f t="shared" si="4"/>
        <v/>
      </c>
      <c r="N61" s="41" t="str">
        <f t="shared" si="5"/>
        <v/>
      </c>
      <c r="O61" s="94"/>
      <c r="P61" s="16"/>
    </row>
    <row r="62" spans="1:16" s="17" customFormat="1" ht="14.25">
      <c r="A62" s="89"/>
      <c r="B62" s="347">
        <f>IF(BIODATA!B62="","", BIODATA!B62)</f>
        <v>53</v>
      </c>
      <c r="C62" s="347" t="str">
        <f>IF(BIODATA!E62="","", BIODATA!E62)</f>
        <v/>
      </c>
      <c r="D62" s="348" t="str">
        <f>IF(BIODATA!F62="","", BIODATA!F62)</f>
        <v/>
      </c>
      <c r="E62" s="349" t="str">
        <f>IF(BIODATA!I62="","", BIODATA!I62)</f>
        <v/>
      </c>
      <c r="F62" s="219"/>
      <c r="G62" s="219"/>
      <c r="H62" s="220"/>
      <c r="I62" s="221"/>
      <c r="J62" s="350">
        <f t="shared" si="1"/>
        <v>0</v>
      </c>
      <c r="K62" s="41" t="str">
        <f t="shared" si="2"/>
        <v/>
      </c>
      <c r="L62" s="41" t="str">
        <f t="shared" si="3"/>
        <v/>
      </c>
      <c r="M62" s="41" t="str">
        <f t="shared" si="4"/>
        <v/>
      </c>
      <c r="N62" s="41" t="str">
        <f t="shared" si="5"/>
        <v/>
      </c>
      <c r="O62" s="94"/>
      <c r="P62" s="16"/>
    </row>
    <row r="63" spans="1:16" s="17" customFormat="1" ht="14.25">
      <c r="A63" s="89"/>
      <c r="B63" s="347">
        <f>IF(BIODATA!B63="","", BIODATA!B63)</f>
        <v>54</v>
      </c>
      <c r="C63" s="347" t="str">
        <f>IF(BIODATA!E63="","", BIODATA!E63)</f>
        <v/>
      </c>
      <c r="D63" s="348" t="str">
        <f>IF(BIODATA!F63="","", BIODATA!F63)</f>
        <v/>
      </c>
      <c r="E63" s="349" t="str">
        <f>IF(BIODATA!I63="","", BIODATA!I63)</f>
        <v/>
      </c>
      <c r="F63" s="219"/>
      <c r="G63" s="219"/>
      <c r="H63" s="220"/>
      <c r="I63" s="221"/>
      <c r="J63" s="350">
        <f t="shared" si="1"/>
        <v>0</v>
      </c>
      <c r="K63" s="41" t="str">
        <f t="shared" si="2"/>
        <v/>
      </c>
      <c r="L63" s="41" t="str">
        <f t="shared" si="3"/>
        <v/>
      </c>
      <c r="M63" s="41" t="str">
        <f t="shared" si="4"/>
        <v/>
      </c>
      <c r="N63" s="41" t="str">
        <f t="shared" si="5"/>
        <v/>
      </c>
      <c r="O63" s="94"/>
      <c r="P63" s="16"/>
    </row>
    <row r="64" spans="1:16" s="17" customFormat="1" ht="14.25">
      <c r="A64" s="89"/>
      <c r="B64" s="347">
        <f>IF(BIODATA!B64="","", BIODATA!B64)</f>
        <v>55</v>
      </c>
      <c r="C64" s="347" t="str">
        <f>IF(BIODATA!E64="","", BIODATA!E64)</f>
        <v/>
      </c>
      <c r="D64" s="348" t="str">
        <f>IF(BIODATA!F64="","", BIODATA!F64)</f>
        <v/>
      </c>
      <c r="E64" s="349" t="str">
        <f>IF(BIODATA!I64="","", BIODATA!I64)</f>
        <v/>
      </c>
      <c r="F64" s="219"/>
      <c r="G64" s="219"/>
      <c r="H64" s="220"/>
      <c r="I64" s="221"/>
      <c r="J64" s="350">
        <f t="shared" si="1"/>
        <v>0</v>
      </c>
      <c r="K64" s="41" t="str">
        <f t="shared" si="2"/>
        <v/>
      </c>
      <c r="L64" s="41" t="str">
        <f t="shared" si="3"/>
        <v/>
      </c>
      <c r="M64" s="41" t="str">
        <f t="shared" si="4"/>
        <v/>
      </c>
      <c r="N64" s="41" t="str">
        <f t="shared" si="5"/>
        <v/>
      </c>
      <c r="O64" s="94"/>
      <c r="P64" s="16"/>
    </row>
    <row r="65" spans="1:16" s="17" customFormat="1" ht="14.25">
      <c r="A65" s="89"/>
      <c r="B65" s="347">
        <f>IF(BIODATA!B65="","", BIODATA!B65)</f>
        <v>56</v>
      </c>
      <c r="C65" s="347" t="str">
        <f>IF(BIODATA!E65="","", BIODATA!E65)</f>
        <v/>
      </c>
      <c r="D65" s="348" t="str">
        <f>IF(BIODATA!F65="","", BIODATA!F65)</f>
        <v/>
      </c>
      <c r="E65" s="349" t="str">
        <f>IF(BIODATA!I65="","", BIODATA!I65)</f>
        <v/>
      </c>
      <c r="F65" s="219"/>
      <c r="G65" s="219"/>
      <c r="H65" s="220"/>
      <c r="I65" s="221"/>
      <c r="J65" s="350">
        <f t="shared" si="1"/>
        <v>0</v>
      </c>
      <c r="K65" s="41" t="str">
        <f t="shared" si="2"/>
        <v/>
      </c>
      <c r="L65" s="41" t="str">
        <f t="shared" si="3"/>
        <v/>
      </c>
      <c r="M65" s="41" t="str">
        <f t="shared" si="4"/>
        <v/>
      </c>
      <c r="N65" s="41" t="str">
        <f t="shared" si="5"/>
        <v/>
      </c>
      <c r="O65" s="94"/>
      <c r="P65" s="16"/>
    </row>
    <row r="66" spans="1:16" s="17" customFormat="1" ht="14.25">
      <c r="A66" s="89"/>
      <c r="B66" s="347">
        <f>IF(BIODATA!B66="","", BIODATA!B66)</f>
        <v>57</v>
      </c>
      <c r="C66" s="347" t="str">
        <f>IF(BIODATA!E66="","", BIODATA!E66)</f>
        <v/>
      </c>
      <c r="D66" s="348" t="str">
        <f>IF(BIODATA!F66="","", BIODATA!F66)</f>
        <v/>
      </c>
      <c r="E66" s="349" t="str">
        <f>IF(BIODATA!I66="","", BIODATA!I66)</f>
        <v/>
      </c>
      <c r="F66" s="219"/>
      <c r="G66" s="219"/>
      <c r="H66" s="220"/>
      <c r="I66" s="221"/>
      <c r="J66" s="350">
        <f t="shared" si="1"/>
        <v>0</v>
      </c>
      <c r="K66" s="41" t="str">
        <f t="shared" si="2"/>
        <v/>
      </c>
      <c r="L66" s="41" t="str">
        <f t="shared" si="3"/>
        <v/>
      </c>
      <c r="M66" s="41" t="str">
        <f t="shared" si="4"/>
        <v/>
      </c>
      <c r="N66" s="41" t="str">
        <f t="shared" si="5"/>
        <v/>
      </c>
      <c r="O66" s="94"/>
      <c r="P66" s="16"/>
    </row>
    <row r="67" spans="1:16" s="17" customFormat="1" ht="14.25">
      <c r="A67" s="89"/>
      <c r="B67" s="347">
        <f>IF(BIODATA!B67="","", BIODATA!B67)</f>
        <v>58</v>
      </c>
      <c r="C67" s="347" t="str">
        <f>IF(BIODATA!E67="","", BIODATA!E67)</f>
        <v/>
      </c>
      <c r="D67" s="348" t="str">
        <f>IF(BIODATA!F67="","", BIODATA!F67)</f>
        <v/>
      </c>
      <c r="E67" s="349" t="str">
        <f>IF(BIODATA!I67="","", BIODATA!I67)</f>
        <v/>
      </c>
      <c r="F67" s="219"/>
      <c r="G67" s="219"/>
      <c r="H67" s="220"/>
      <c r="I67" s="221"/>
      <c r="J67" s="350">
        <f t="shared" si="1"/>
        <v>0</v>
      </c>
      <c r="K67" s="41" t="str">
        <f t="shared" si="2"/>
        <v/>
      </c>
      <c r="L67" s="41" t="str">
        <f t="shared" si="3"/>
        <v/>
      </c>
      <c r="M67" s="41" t="str">
        <f t="shared" si="4"/>
        <v/>
      </c>
      <c r="N67" s="41" t="str">
        <f t="shared" si="5"/>
        <v/>
      </c>
      <c r="O67" s="94"/>
      <c r="P67" s="16"/>
    </row>
    <row r="68" spans="1:16" s="17" customFormat="1" ht="14.25">
      <c r="A68" s="89"/>
      <c r="B68" s="347">
        <f>IF(BIODATA!B68="","", BIODATA!B68)</f>
        <v>59</v>
      </c>
      <c r="C68" s="347" t="str">
        <f>IF(BIODATA!E68="","", BIODATA!E68)</f>
        <v/>
      </c>
      <c r="D68" s="348" t="str">
        <f>IF(BIODATA!F68="","", BIODATA!F68)</f>
        <v/>
      </c>
      <c r="E68" s="349" t="str">
        <f>IF(BIODATA!I68="","", BIODATA!I68)</f>
        <v/>
      </c>
      <c r="F68" s="219"/>
      <c r="G68" s="219"/>
      <c r="H68" s="220"/>
      <c r="I68" s="221"/>
      <c r="J68" s="350">
        <f t="shared" si="1"/>
        <v>0</v>
      </c>
      <c r="K68" s="41" t="str">
        <f t="shared" si="2"/>
        <v/>
      </c>
      <c r="L68" s="41" t="str">
        <f t="shared" si="3"/>
        <v/>
      </c>
      <c r="M68" s="41" t="str">
        <f t="shared" si="4"/>
        <v/>
      </c>
      <c r="N68" s="41" t="str">
        <f t="shared" si="5"/>
        <v/>
      </c>
      <c r="O68" s="94"/>
      <c r="P68" s="16"/>
    </row>
    <row r="69" spans="1:16" s="17" customFormat="1" ht="14.25">
      <c r="A69" s="89"/>
      <c r="B69" s="347">
        <f>IF(BIODATA!B69="","", BIODATA!B69)</f>
        <v>60</v>
      </c>
      <c r="C69" s="347" t="str">
        <f>IF(BIODATA!E69="","", BIODATA!E69)</f>
        <v/>
      </c>
      <c r="D69" s="348" t="str">
        <f>IF(BIODATA!F69="","", BIODATA!F69)</f>
        <v/>
      </c>
      <c r="E69" s="349" t="str">
        <f>IF(BIODATA!I69="","", BIODATA!I69)</f>
        <v/>
      </c>
      <c r="F69" s="219"/>
      <c r="G69" s="219"/>
      <c r="H69" s="220"/>
      <c r="I69" s="221"/>
      <c r="J69" s="350">
        <f t="shared" si="1"/>
        <v>0</v>
      </c>
      <c r="K69" s="41" t="str">
        <f t="shared" si="2"/>
        <v/>
      </c>
      <c r="L69" s="41" t="str">
        <f t="shared" si="3"/>
        <v/>
      </c>
      <c r="M69" s="41" t="str">
        <f t="shared" si="4"/>
        <v/>
      </c>
      <c r="N69" s="41" t="str">
        <f t="shared" si="5"/>
        <v/>
      </c>
      <c r="O69" s="94"/>
      <c r="P69" s="16"/>
    </row>
    <row r="70" spans="1:16" s="17" customFormat="1" ht="14.25">
      <c r="A70" s="89"/>
      <c r="B70" s="347">
        <f>IF(BIODATA!B70="","", BIODATA!B70)</f>
        <v>61</v>
      </c>
      <c r="C70" s="347" t="str">
        <f>IF(BIODATA!E70="","", BIODATA!E70)</f>
        <v/>
      </c>
      <c r="D70" s="348" t="str">
        <f>IF(BIODATA!F70="","", BIODATA!F70)</f>
        <v/>
      </c>
      <c r="E70" s="349" t="str">
        <f>IF(BIODATA!I70="","", BIODATA!I70)</f>
        <v/>
      </c>
      <c r="F70" s="219"/>
      <c r="G70" s="219"/>
      <c r="H70" s="220"/>
      <c r="I70" s="221"/>
      <c r="J70" s="350">
        <f t="shared" si="1"/>
        <v>0</v>
      </c>
      <c r="K70" s="41" t="str">
        <f t="shared" si="2"/>
        <v/>
      </c>
      <c r="L70" s="41" t="str">
        <f t="shared" si="3"/>
        <v/>
      </c>
      <c r="M70" s="41" t="str">
        <f t="shared" si="4"/>
        <v/>
      </c>
      <c r="N70" s="41" t="str">
        <f t="shared" si="5"/>
        <v/>
      </c>
      <c r="O70" s="94"/>
      <c r="P70" s="16"/>
    </row>
    <row r="71" spans="1:16" s="17" customFormat="1" ht="14.25">
      <c r="A71" s="89"/>
      <c r="B71" s="347">
        <f>IF(BIODATA!B71="","", BIODATA!B71)</f>
        <v>62</v>
      </c>
      <c r="C71" s="347" t="str">
        <f>IF(BIODATA!E71="","", BIODATA!E71)</f>
        <v/>
      </c>
      <c r="D71" s="348" t="str">
        <f>IF(BIODATA!F71="","", BIODATA!F71)</f>
        <v/>
      </c>
      <c r="E71" s="349" t="str">
        <f>IF(BIODATA!I71="","", BIODATA!I71)</f>
        <v/>
      </c>
      <c r="F71" s="219"/>
      <c r="G71" s="219"/>
      <c r="H71" s="220"/>
      <c r="I71" s="221"/>
      <c r="J71" s="350">
        <f t="shared" si="1"/>
        <v>0</v>
      </c>
      <c r="K71" s="41" t="str">
        <f t="shared" si="2"/>
        <v/>
      </c>
      <c r="L71" s="41" t="str">
        <f t="shared" si="3"/>
        <v/>
      </c>
      <c r="M71" s="41" t="str">
        <f t="shared" si="4"/>
        <v/>
      </c>
      <c r="N71" s="41" t="str">
        <f t="shared" si="5"/>
        <v/>
      </c>
      <c r="O71" s="94"/>
      <c r="P71" s="16"/>
    </row>
    <row r="72" spans="1:16" s="17" customFormat="1" ht="14.25">
      <c r="A72" s="89"/>
      <c r="B72" s="347">
        <f>IF(BIODATA!B72="","", BIODATA!B72)</f>
        <v>63</v>
      </c>
      <c r="C72" s="347" t="str">
        <f>IF(BIODATA!E72="","", BIODATA!E72)</f>
        <v/>
      </c>
      <c r="D72" s="348" t="str">
        <f>IF(BIODATA!F72="","", BIODATA!F72)</f>
        <v/>
      </c>
      <c r="E72" s="349" t="str">
        <f>IF(BIODATA!I72="","", BIODATA!I72)</f>
        <v/>
      </c>
      <c r="F72" s="219"/>
      <c r="G72" s="219"/>
      <c r="H72" s="220"/>
      <c r="I72" s="221"/>
      <c r="J72" s="350">
        <f t="shared" si="1"/>
        <v>0</v>
      </c>
      <c r="K72" s="41" t="str">
        <f t="shared" si="2"/>
        <v/>
      </c>
      <c r="L72" s="41" t="str">
        <f t="shared" si="3"/>
        <v/>
      </c>
      <c r="M72" s="41" t="str">
        <f t="shared" si="4"/>
        <v/>
      </c>
      <c r="N72" s="41" t="str">
        <f t="shared" si="5"/>
        <v/>
      </c>
      <c r="O72" s="94"/>
      <c r="P72" s="16"/>
    </row>
    <row r="73" spans="1:16" s="17" customFormat="1" ht="14.25">
      <c r="A73" s="89"/>
      <c r="B73" s="347">
        <f>IF(BIODATA!B73="","", BIODATA!B73)</f>
        <v>64</v>
      </c>
      <c r="C73" s="347" t="str">
        <f>IF(BIODATA!E73="","", BIODATA!E73)</f>
        <v/>
      </c>
      <c r="D73" s="348" t="str">
        <f>IF(BIODATA!F73="","", BIODATA!F73)</f>
        <v/>
      </c>
      <c r="E73" s="349" t="str">
        <f>IF(BIODATA!I73="","", BIODATA!I73)</f>
        <v/>
      </c>
      <c r="F73" s="219"/>
      <c r="G73" s="219"/>
      <c r="H73" s="220"/>
      <c r="I73" s="221"/>
      <c r="J73" s="350">
        <f t="shared" si="1"/>
        <v>0</v>
      </c>
      <c r="K73" s="41" t="str">
        <f t="shared" si="2"/>
        <v/>
      </c>
      <c r="L73" s="41" t="str">
        <f t="shared" si="3"/>
        <v/>
      </c>
      <c r="M73" s="41" t="str">
        <f t="shared" si="4"/>
        <v/>
      </c>
      <c r="N73" s="41" t="str">
        <f t="shared" si="5"/>
        <v/>
      </c>
      <c r="O73" s="94"/>
      <c r="P73" s="16"/>
    </row>
    <row r="74" spans="1:16" s="17" customFormat="1" ht="14.25">
      <c r="A74" s="89"/>
      <c r="B74" s="347">
        <f>IF(BIODATA!B74="","", BIODATA!B74)</f>
        <v>65</v>
      </c>
      <c r="C74" s="347" t="str">
        <f>IF(BIODATA!E74="","", BIODATA!E74)</f>
        <v/>
      </c>
      <c r="D74" s="348" t="str">
        <f>IF(BIODATA!F74="","", BIODATA!F74)</f>
        <v/>
      </c>
      <c r="E74" s="349" t="str">
        <f>IF(BIODATA!I74="","", BIODATA!I74)</f>
        <v/>
      </c>
      <c r="F74" s="219"/>
      <c r="G74" s="219"/>
      <c r="H74" s="220"/>
      <c r="I74" s="221"/>
      <c r="J74" s="350">
        <f t="shared" si="1"/>
        <v>0</v>
      </c>
      <c r="K74" s="41" t="str">
        <f t="shared" si="2"/>
        <v/>
      </c>
      <c r="L74" s="41" t="str">
        <f t="shared" si="3"/>
        <v/>
      </c>
      <c r="M74" s="41" t="str">
        <f t="shared" si="4"/>
        <v/>
      </c>
      <c r="N74" s="41" t="str">
        <f t="shared" si="5"/>
        <v/>
      </c>
      <c r="O74" s="94"/>
      <c r="P74" s="16"/>
    </row>
    <row r="75" spans="1:16" s="17" customFormat="1" ht="14.25">
      <c r="A75" s="89"/>
      <c r="B75" s="347">
        <f>IF(BIODATA!B75="","", BIODATA!B75)</f>
        <v>66</v>
      </c>
      <c r="C75" s="347" t="str">
        <f>IF(BIODATA!E75="","", BIODATA!E75)</f>
        <v/>
      </c>
      <c r="D75" s="348" t="str">
        <f>IF(BIODATA!F75="","", BIODATA!F75)</f>
        <v/>
      </c>
      <c r="E75" s="349" t="str">
        <f>IF(BIODATA!I75="","", BIODATA!I75)</f>
        <v/>
      </c>
      <c r="F75" s="219"/>
      <c r="G75" s="219"/>
      <c r="H75" s="220"/>
      <c r="I75" s="221"/>
      <c r="J75" s="350">
        <f t="shared" ref="J75:J138" si="6">SUM(F75:I75)</f>
        <v>0</v>
      </c>
      <c r="K75" s="41" t="str">
        <f t="shared" ref="K75:K138" si="7">IF(F75="","",IF(F75&gt;=85.1,"Sangat Baik",IF(F75&gt;=70.1,"Baik",IF(F75&gt;=55.1,"Cukup","Kurang"))))</f>
        <v/>
      </c>
      <c r="L75" s="41" t="str">
        <f t="shared" ref="L75:L138" si="8">IF(G75="","",IF(G75&gt;=85.1,"Sangat Baik",IF(G75&gt;=70.1,"Baik",IF(G75&gt;=55.1,"Cukup","Kurang"))))</f>
        <v/>
      </c>
      <c r="M75" s="41" t="str">
        <f t="shared" ref="M75:M138" si="9">IF(H75="","",IF(H75&gt;=85.1,"Sangat Baik",IF(H75&gt;=70.1,"Baik",IF(H75&gt;=55.1,"Cukup","Kurang"))))</f>
        <v/>
      </c>
      <c r="N75" s="41" t="str">
        <f t="shared" ref="N75:N138" si="10">IF(I75="","",IF(I75&gt;=85.1,"Sangat Baik",IF(I75&gt;=70.1,"Baik",IF(I75&gt;=55.1,"Cukup","Kurang"))))</f>
        <v/>
      </c>
      <c r="O75" s="94"/>
      <c r="P75" s="16"/>
    </row>
    <row r="76" spans="1:16" s="17" customFormat="1" ht="14.25">
      <c r="A76" s="89"/>
      <c r="B76" s="347">
        <f>IF(BIODATA!B76="","", BIODATA!B76)</f>
        <v>67</v>
      </c>
      <c r="C76" s="347" t="str">
        <f>IF(BIODATA!E76="","", BIODATA!E76)</f>
        <v/>
      </c>
      <c r="D76" s="348" t="str">
        <f>IF(BIODATA!F76="","", BIODATA!F76)</f>
        <v/>
      </c>
      <c r="E76" s="349" t="str">
        <f>IF(BIODATA!I76="","", BIODATA!I76)</f>
        <v/>
      </c>
      <c r="F76" s="219"/>
      <c r="G76" s="219"/>
      <c r="H76" s="220"/>
      <c r="I76" s="221"/>
      <c r="J76" s="350">
        <f t="shared" si="6"/>
        <v>0</v>
      </c>
      <c r="K76" s="41" t="str">
        <f t="shared" si="7"/>
        <v/>
      </c>
      <c r="L76" s="41" t="str">
        <f t="shared" si="8"/>
        <v/>
      </c>
      <c r="M76" s="41" t="str">
        <f t="shared" si="9"/>
        <v/>
      </c>
      <c r="N76" s="41" t="str">
        <f t="shared" si="10"/>
        <v/>
      </c>
      <c r="O76" s="94"/>
      <c r="P76" s="16"/>
    </row>
    <row r="77" spans="1:16" s="17" customFormat="1" ht="14.25">
      <c r="A77" s="89"/>
      <c r="B77" s="347">
        <f>IF(BIODATA!B77="","", BIODATA!B77)</f>
        <v>68</v>
      </c>
      <c r="C77" s="347" t="str">
        <f>IF(BIODATA!E77="","", BIODATA!E77)</f>
        <v/>
      </c>
      <c r="D77" s="348" t="str">
        <f>IF(BIODATA!F77="","", BIODATA!F77)</f>
        <v/>
      </c>
      <c r="E77" s="349" t="str">
        <f>IF(BIODATA!I77="","", BIODATA!I77)</f>
        <v/>
      </c>
      <c r="F77" s="219"/>
      <c r="G77" s="219"/>
      <c r="H77" s="220"/>
      <c r="I77" s="221"/>
      <c r="J77" s="350">
        <f t="shared" si="6"/>
        <v>0</v>
      </c>
      <c r="K77" s="41" t="str">
        <f t="shared" si="7"/>
        <v/>
      </c>
      <c r="L77" s="41" t="str">
        <f t="shared" si="8"/>
        <v/>
      </c>
      <c r="M77" s="41" t="str">
        <f t="shared" si="9"/>
        <v/>
      </c>
      <c r="N77" s="41" t="str">
        <f t="shared" si="10"/>
        <v/>
      </c>
      <c r="O77" s="94"/>
      <c r="P77" s="16"/>
    </row>
    <row r="78" spans="1:16" s="17" customFormat="1" ht="14.25">
      <c r="A78" s="89"/>
      <c r="B78" s="347">
        <f>IF(BIODATA!B78="","", BIODATA!B78)</f>
        <v>69</v>
      </c>
      <c r="C78" s="347" t="str">
        <f>IF(BIODATA!E78="","", BIODATA!E78)</f>
        <v/>
      </c>
      <c r="D78" s="348" t="str">
        <f>IF(BIODATA!F78="","", BIODATA!F78)</f>
        <v/>
      </c>
      <c r="E78" s="349" t="str">
        <f>IF(BIODATA!I78="","", BIODATA!I78)</f>
        <v/>
      </c>
      <c r="F78" s="219"/>
      <c r="G78" s="219"/>
      <c r="H78" s="220"/>
      <c r="I78" s="221"/>
      <c r="J78" s="350">
        <f t="shared" si="6"/>
        <v>0</v>
      </c>
      <c r="K78" s="41" t="str">
        <f t="shared" si="7"/>
        <v/>
      </c>
      <c r="L78" s="41" t="str">
        <f t="shared" si="8"/>
        <v/>
      </c>
      <c r="M78" s="41" t="str">
        <f t="shared" si="9"/>
        <v/>
      </c>
      <c r="N78" s="41" t="str">
        <f t="shared" si="10"/>
        <v/>
      </c>
      <c r="O78" s="94"/>
      <c r="P78" s="16"/>
    </row>
    <row r="79" spans="1:16" s="17" customFormat="1" ht="14.25">
      <c r="A79" s="89"/>
      <c r="B79" s="347">
        <f>IF(BIODATA!B79="","", BIODATA!B79)</f>
        <v>70</v>
      </c>
      <c r="C79" s="347" t="str">
        <f>IF(BIODATA!E79="","", BIODATA!E79)</f>
        <v/>
      </c>
      <c r="D79" s="348" t="str">
        <f>IF(BIODATA!F79="","", BIODATA!F79)</f>
        <v/>
      </c>
      <c r="E79" s="349" t="str">
        <f>IF(BIODATA!I79="","", BIODATA!I79)</f>
        <v/>
      </c>
      <c r="F79" s="219"/>
      <c r="G79" s="219"/>
      <c r="H79" s="220"/>
      <c r="I79" s="221"/>
      <c r="J79" s="350">
        <f t="shared" si="6"/>
        <v>0</v>
      </c>
      <c r="K79" s="41" t="str">
        <f t="shared" si="7"/>
        <v/>
      </c>
      <c r="L79" s="41" t="str">
        <f t="shared" si="8"/>
        <v/>
      </c>
      <c r="M79" s="41" t="str">
        <f t="shared" si="9"/>
        <v/>
      </c>
      <c r="N79" s="41" t="str">
        <f t="shared" si="10"/>
        <v/>
      </c>
      <c r="O79" s="94"/>
      <c r="P79" s="16"/>
    </row>
    <row r="80" spans="1:16" s="17" customFormat="1" ht="14.25">
      <c r="A80" s="89"/>
      <c r="B80" s="347">
        <f>IF(BIODATA!B80="","", BIODATA!B80)</f>
        <v>71</v>
      </c>
      <c r="C80" s="347" t="str">
        <f>IF(BIODATA!E80="","", BIODATA!E80)</f>
        <v/>
      </c>
      <c r="D80" s="348" t="str">
        <f>IF(BIODATA!F80="","", BIODATA!F80)</f>
        <v/>
      </c>
      <c r="E80" s="349" t="str">
        <f>IF(BIODATA!I80="","", BIODATA!I80)</f>
        <v/>
      </c>
      <c r="F80" s="219"/>
      <c r="G80" s="219"/>
      <c r="H80" s="220"/>
      <c r="I80" s="221"/>
      <c r="J80" s="350">
        <f t="shared" si="6"/>
        <v>0</v>
      </c>
      <c r="K80" s="41" t="str">
        <f t="shared" si="7"/>
        <v/>
      </c>
      <c r="L80" s="41" t="str">
        <f t="shared" si="8"/>
        <v/>
      </c>
      <c r="M80" s="41" t="str">
        <f t="shared" si="9"/>
        <v/>
      </c>
      <c r="N80" s="41" t="str">
        <f t="shared" si="10"/>
        <v/>
      </c>
      <c r="O80" s="94"/>
      <c r="P80" s="16"/>
    </row>
    <row r="81" spans="1:16" s="17" customFormat="1" ht="14.25">
      <c r="A81" s="89"/>
      <c r="B81" s="347">
        <f>IF(BIODATA!B81="","", BIODATA!B81)</f>
        <v>72</v>
      </c>
      <c r="C81" s="347" t="str">
        <f>IF(BIODATA!E81="","", BIODATA!E81)</f>
        <v/>
      </c>
      <c r="D81" s="348" t="str">
        <f>IF(BIODATA!F81="","", BIODATA!F81)</f>
        <v/>
      </c>
      <c r="E81" s="349" t="str">
        <f>IF(BIODATA!I81="","", BIODATA!I81)</f>
        <v/>
      </c>
      <c r="F81" s="219"/>
      <c r="G81" s="219"/>
      <c r="H81" s="220"/>
      <c r="I81" s="221"/>
      <c r="J81" s="350">
        <f t="shared" si="6"/>
        <v>0</v>
      </c>
      <c r="K81" s="41" t="str">
        <f t="shared" si="7"/>
        <v/>
      </c>
      <c r="L81" s="41" t="str">
        <f t="shared" si="8"/>
        <v/>
      </c>
      <c r="M81" s="41" t="str">
        <f t="shared" si="9"/>
        <v/>
      </c>
      <c r="N81" s="41" t="str">
        <f t="shared" si="10"/>
        <v/>
      </c>
      <c r="O81" s="94"/>
      <c r="P81" s="16"/>
    </row>
    <row r="82" spans="1:16" s="17" customFormat="1" ht="14.25">
      <c r="A82" s="89"/>
      <c r="B82" s="347">
        <f>IF(BIODATA!B82="","", BIODATA!B82)</f>
        <v>73</v>
      </c>
      <c r="C82" s="347" t="str">
        <f>IF(BIODATA!E82="","", BIODATA!E82)</f>
        <v/>
      </c>
      <c r="D82" s="348" t="str">
        <f>IF(BIODATA!F82="","", BIODATA!F82)</f>
        <v/>
      </c>
      <c r="E82" s="349" t="str">
        <f>IF(BIODATA!I82="","", BIODATA!I82)</f>
        <v/>
      </c>
      <c r="F82" s="219"/>
      <c r="G82" s="219"/>
      <c r="H82" s="220"/>
      <c r="I82" s="221"/>
      <c r="J82" s="350">
        <f t="shared" si="6"/>
        <v>0</v>
      </c>
      <c r="K82" s="41" t="str">
        <f t="shared" si="7"/>
        <v/>
      </c>
      <c r="L82" s="41" t="str">
        <f t="shared" si="8"/>
        <v/>
      </c>
      <c r="M82" s="41" t="str">
        <f t="shared" si="9"/>
        <v/>
      </c>
      <c r="N82" s="41" t="str">
        <f t="shared" si="10"/>
        <v/>
      </c>
      <c r="O82" s="94"/>
      <c r="P82" s="16"/>
    </row>
    <row r="83" spans="1:16" s="17" customFormat="1" ht="14.25">
      <c r="A83" s="89"/>
      <c r="B83" s="347">
        <f>IF(BIODATA!B83="","", BIODATA!B83)</f>
        <v>74</v>
      </c>
      <c r="C83" s="347" t="str">
        <f>IF(BIODATA!E83="","", BIODATA!E83)</f>
        <v/>
      </c>
      <c r="D83" s="348" t="str">
        <f>IF(BIODATA!F83="","", BIODATA!F83)</f>
        <v/>
      </c>
      <c r="E83" s="349" t="str">
        <f>IF(BIODATA!I83="","", BIODATA!I83)</f>
        <v/>
      </c>
      <c r="F83" s="219"/>
      <c r="G83" s="219"/>
      <c r="H83" s="220"/>
      <c r="I83" s="221"/>
      <c r="J83" s="350">
        <f t="shared" si="6"/>
        <v>0</v>
      </c>
      <c r="K83" s="41" t="str">
        <f t="shared" si="7"/>
        <v/>
      </c>
      <c r="L83" s="41" t="str">
        <f t="shared" si="8"/>
        <v/>
      </c>
      <c r="M83" s="41" t="str">
        <f t="shared" si="9"/>
        <v/>
      </c>
      <c r="N83" s="41" t="str">
        <f t="shared" si="10"/>
        <v/>
      </c>
      <c r="O83" s="94"/>
      <c r="P83" s="16"/>
    </row>
    <row r="84" spans="1:16" s="17" customFormat="1" ht="14.25">
      <c r="A84" s="89"/>
      <c r="B84" s="347">
        <f>IF(BIODATA!B84="","", BIODATA!B84)</f>
        <v>75</v>
      </c>
      <c r="C84" s="347" t="str">
        <f>IF(BIODATA!E84="","", BIODATA!E84)</f>
        <v/>
      </c>
      <c r="D84" s="348" t="str">
        <f>IF(BIODATA!F84="","", BIODATA!F84)</f>
        <v/>
      </c>
      <c r="E84" s="349" t="str">
        <f>IF(BIODATA!I84="","", BIODATA!I84)</f>
        <v/>
      </c>
      <c r="F84" s="219"/>
      <c r="G84" s="219"/>
      <c r="H84" s="220"/>
      <c r="I84" s="221"/>
      <c r="J84" s="350">
        <f t="shared" si="6"/>
        <v>0</v>
      </c>
      <c r="K84" s="41" t="str">
        <f t="shared" si="7"/>
        <v/>
      </c>
      <c r="L84" s="41" t="str">
        <f t="shared" si="8"/>
        <v/>
      </c>
      <c r="M84" s="41" t="str">
        <f t="shared" si="9"/>
        <v/>
      </c>
      <c r="N84" s="41" t="str">
        <f t="shared" si="10"/>
        <v/>
      </c>
      <c r="O84" s="94"/>
      <c r="P84" s="16"/>
    </row>
    <row r="85" spans="1:16" s="17" customFormat="1" ht="14.25">
      <c r="A85" s="89"/>
      <c r="B85" s="347">
        <f>IF(BIODATA!B85="","", BIODATA!B85)</f>
        <v>76</v>
      </c>
      <c r="C85" s="347" t="str">
        <f>IF(BIODATA!E85="","", BIODATA!E85)</f>
        <v/>
      </c>
      <c r="D85" s="348" t="str">
        <f>IF(BIODATA!F85="","", BIODATA!F85)</f>
        <v/>
      </c>
      <c r="E85" s="349" t="str">
        <f>IF(BIODATA!I85="","", BIODATA!I85)</f>
        <v/>
      </c>
      <c r="F85" s="219"/>
      <c r="G85" s="219"/>
      <c r="H85" s="220"/>
      <c r="I85" s="221"/>
      <c r="J85" s="350">
        <f t="shared" si="6"/>
        <v>0</v>
      </c>
      <c r="K85" s="41" t="str">
        <f t="shared" si="7"/>
        <v/>
      </c>
      <c r="L85" s="41" t="str">
        <f t="shared" si="8"/>
        <v/>
      </c>
      <c r="M85" s="41" t="str">
        <f t="shared" si="9"/>
        <v/>
      </c>
      <c r="N85" s="41" t="str">
        <f t="shared" si="10"/>
        <v/>
      </c>
      <c r="O85" s="94"/>
      <c r="P85" s="16"/>
    </row>
    <row r="86" spans="1:16" s="17" customFormat="1" ht="14.25">
      <c r="A86" s="89"/>
      <c r="B86" s="347">
        <f>IF(BIODATA!B86="","", BIODATA!B86)</f>
        <v>77</v>
      </c>
      <c r="C86" s="347" t="str">
        <f>IF(BIODATA!E86="","", BIODATA!E86)</f>
        <v/>
      </c>
      <c r="D86" s="348" t="str">
        <f>IF(BIODATA!F86="","", BIODATA!F86)</f>
        <v/>
      </c>
      <c r="E86" s="349" t="str">
        <f>IF(BIODATA!I86="","", BIODATA!I86)</f>
        <v/>
      </c>
      <c r="F86" s="219"/>
      <c r="G86" s="219"/>
      <c r="H86" s="220"/>
      <c r="I86" s="221"/>
      <c r="J86" s="350">
        <f t="shared" si="6"/>
        <v>0</v>
      </c>
      <c r="K86" s="41" t="str">
        <f t="shared" si="7"/>
        <v/>
      </c>
      <c r="L86" s="41" t="str">
        <f t="shared" si="8"/>
        <v/>
      </c>
      <c r="M86" s="41" t="str">
        <f t="shared" si="9"/>
        <v/>
      </c>
      <c r="N86" s="41" t="str">
        <f t="shared" si="10"/>
        <v/>
      </c>
      <c r="O86" s="94"/>
      <c r="P86" s="16"/>
    </row>
    <row r="87" spans="1:16" s="17" customFormat="1" ht="14.25">
      <c r="A87" s="89"/>
      <c r="B87" s="347">
        <f>IF(BIODATA!B87="","", BIODATA!B87)</f>
        <v>78</v>
      </c>
      <c r="C87" s="347" t="str">
        <f>IF(BIODATA!E87="","", BIODATA!E87)</f>
        <v/>
      </c>
      <c r="D87" s="348" t="str">
        <f>IF(BIODATA!F87="","", BIODATA!F87)</f>
        <v/>
      </c>
      <c r="E87" s="349" t="str">
        <f>IF(BIODATA!I87="","", BIODATA!I87)</f>
        <v/>
      </c>
      <c r="F87" s="219"/>
      <c r="G87" s="219"/>
      <c r="H87" s="220"/>
      <c r="I87" s="221"/>
      <c r="J87" s="350">
        <f t="shared" si="6"/>
        <v>0</v>
      </c>
      <c r="K87" s="41" t="str">
        <f t="shared" si="7"/>
        <v/>
      </c>
      <c r="L87" s="41" t="str">
        <f t="shared" si="8"/>
        <v/>
      </c>
      <c r="M87" s="41" t="str">
        <f t="shared" si="9"/>
        <v/>
      </c>
      <c r="N87" s="41" t="str">
        <f t="shared" si="10"/>
        <v/>
      </c>
      <c r="O87" s="94"/>
      <c r="P87" s="16"/>
    </row>
    <row r="88" spans="1:16" s="17" customFormat="1" ht="14.25">
      <c r="A88" s="89"/>
      <c r="B88" s="347">
        <f>IF(BIODATA!B88="","", BIODATA!B88)</f>
        <v>79</v>
      </c>
      <c r="C88" s="347" t="str">
        <f>IF(BIODATA!E88="","", BIODATA!E88)</f>
        <v/>
      </c>
      <c r="D88" s="348" t="str">
        <f>IF(BIODATA!F88="","", BIODATA!F88)</f>
        <v/>
      </c>
      <c r="E88" s="349" t="str">
        <f>IF(BIODATA!I88="","", BIODATA!I88)</f>
        <v/>
      </c>
      <c r="F88" s="219"/>
      <c r="G88" s="219"/>
      <c r="H88" s="220"/>
      <c r="I88" s="221"/>
      <c r="J88" s="350">
        <f t="shared" si="6"/>
        <v>0</v>
      </c>
      <c r="K88" s="41" t="str">
        <f t="shared" si="7"/>
        <v/>
      </c>
      <c r="L88" s="41" t="str">
        <f t="shared" si="8"/>
        <v/>
      </c>
      <c r="M88" s="41" t="str">
        <f t="shared" si="9"/>
        <v/>
      </c>
      <c r="N88" s="41" t="str">
        <f t="shared" si="10"/>
        <v/>
      </c>
      <c r="O88" s="94"/>
      <c r="P88" s="16"/>
    </row>
    <row r="89" spans="1:16" s="17" customFormat="1" ht="14.25">
      <c r="A89" s="89"/>
      <c r="B89" s="347">
        <f>IF(BIODATA!B89="","", BIODATA!B89)</f>
        <v>80</v>
      </c>
      <c r="C89" s="347" t="str">
        <f>IF(BIODATA!E89="","", BIODATA!E89)</f>
        <v/>
      </c>
      <c r="D89" s="348" t="str">
        <f>IF(BIODATA!F89="","", BIODATA!F89)</f>
        <v/>
      </c>
      <c r="E89" s="349" t="str">
        <f>IF(BIODATA!I89="","", BIODATA!I89)</f>
        <v/>
      </c>
      <c r="F89" s="219"/>
      <c r="G89" s="219"/>
      <c r="H89" s="220"/>
      <c r="I89" s="221"/>
      <c r="J89" s="350">
        <f t="shared" si="6"/>
        <v>0</v>
      </c>
      <c r="K89" s="41" t="str">
        <f t="shared" si="7"/>
        <v/>
      </c>
      <c r="L89" s="41" t="str">
        <f t="shared" si="8"/>
        <v/>
      </c>
      <c r="M89" s="41" t="str">
        <f t="shared" si="9"/>
        <v/>
      </c>
      <c r="N89" s="41" t="str">
        <f t="shared" si="10"/>
        <v/>
      </c>
      <c r="O89" s="94"/>
      <c r="P89" s="16"/>
    </row>
    <row r="90" spans="1:16" s="17" customFormat="1" ht="14.25">
      <c r="A90" s="89"/>
      <c r="B90" s="347">
        <f>IF(BIODATA!B90="","", BIODATA!B90)</f>
        <v>81</v>
      </c>
      <c r="C90" s="347" t="str">
        <f>IF(BIODATA!E90="","", BIODATA!E90)</f>
        <v/>
      </c>
      <c r="D90" s="348" t="str">
        <f>IF(BIODATA!F90="","", BIODATA!F90)</f>
        <v/>
      </c>
      <c r="E90" s="349" t="str">
        <f>IF(BIODATA!I90="","", BIODATA!I90)</f>
        <v/>
      </c>
      <c r="F90" s="219"/>
      <c r="G90" s="219"/>
      <c r="H90" s="220"/>
      <c r="I90" s="221"/>
      <c r="J90" s="350">
        <f t="shared" si="6"/>
        <v>0</v>
      </c>
      <c r="K90" s="41" t="str">
        <f t="shared" si="7"/>
        <v/>
      </c>
      <c r="L90" s="41" t="str">
        <f t="shared" si="8"/>
        <v/>
      </c>
      <c r="M90" s="41" t="str">
        <f t="shared" si="9"/>
        <v/>
      </c>
      <c r="N90" s="41" t="str">
        <f t="shared" si="10"/>
        <v/>
      </c>
      <c r="O90" s="94"/>
      <c r="P90" s="16"/>
    </row>
    <row r="91" spans="1:16" s="17" customFormat="1" ht="14.25">
      <c r="A91" s="89"/>
      <c r="B91" s="347">
        <f>IF(BIODATA!B91="","", BIODATA!B91)</f>
        <v>82</v>
      </c>
      <c r="C91" s="347" t="str">
        <f>IF(BIODATA!E91="","", BIODATA!E91)</f>
        <v/>
      </c>
      <c r="D91" s="348" t="str">
        <f>IF(BIODATA!F91="","", BIODATA!F91)</f>
        <v/>
      </c>
      <c r="E91" s="349" t="str">
        <f>IF(BIODATA!I91="","", BIODATA!I91)</f>
        <v/>
      </c>
      <c r="F91" s="219"/>
      <c r="G91" s="219"/>
      <c r="H91" s="220"/>
      <c r="I91" s="221"/>
      <c r="J91" s="350">
        <f t="shared" si="6"/>
        <v>0</v>
      </c>
      <c r="K91" s="41" t="str">
        <f t="shared" si="7"/>
        <v/>
      </c>
      <c r="L91" s="41" t="str">
        <f t="shared" si="8"/>
        <v/>
      </c>
      <c r="M91" s="41" t="str">
        <f t="shared" si="9"/>
        <v/>
      </c>
      <c r="N91" s="41" t="str">
        <f t="shared" si="10"/>
        <v/>
      </c>
      <c r="O91" s="94"/>
      <c r="P91" s="16"/>
    </row>
    <row r="92" spans="1:16" s="17" customFormat="1" ht="14.25">
      <c r="A92" s="89"/>
      <c r="B92" s="347">
        <f>IF(BIODATA!B92="","", BIODATA!B92)</f>
        <v>83</v>
      </c>
      <c r="C92" s="347" t="str">
        <f>IF(BIODATA!E92="","", BIODATA!E92)</f>
        <v/>
      </c>
      <c r="D92" s="348" t="str">
        <f>IF(BIODATA!F92="","", BIODATA!F92)</f>
        <v/>
      </c>
      <c r="E92" s="349" t="str">
        <f>IF(BIODATA!I92="","", BIODATA!I92)</f>
        <v/>
      </c>
      <c r="F92" s="219"/>
      <c r="G92" s="219"/>
      <c r="H92" s="220"/>
      <c r="I92" s="221"/>
      <c r="J92" s="350">
        <f t="shared" si="6"/>
        <v>0</v>
      </c>
      <c r="K92" s="41" t="str">
        <f t="shared" si="7"/>
        <v/>
      </c>
      <c r="L92" s="41" t="str">
        <f t="shared" si="8"/>
        <v/>
      </c>
      <c r="M92" s="41" t="str">
        <f t="shared" si="9"/>
        <v/>
      </c>
      <c r="N92" s="41" t="str">
        <f t="shared" si="10"/>
        <v/>
      </c>
      <c r="O92" s="94"/>
      <c r="P92" s="16"/>
    </row>
    <row r="93" spans="1:16" s="17" customFormat="1" ht="14.25">
      <c r="A93" s="89"/>
      <c r="B93" s="347">
        <f>IF(BIODATA!B93="","", BIODATA!B93)</f>
        <v>84</v>
      </c>
      <c r="C93" s="347" t="str">
        <f>IF(BIODATA!E93="","", BIODATA!E93)</f>
        <v/>
      </c>
      <c r="D93" s="348" t="str">
        <f>IF(BIODATA!F93="","", BIODATA!F93)</f>
        <v/>
      </c>
      <c r="E93" s="349" t="str">
        <f>IF(BIODATA!I93="","", BIODATA!I93)</f>
        <v/>
      </c>
      <c r="F93" s="219"/>
      <c r="G93" s="219"/>
      <c r="H93" s="220"/>
      <c r="I93" s="221"/>
      <c r="J93" s="350">
        <f t="shared" si="6"/>
        <v>0</v>
      </c>
      <c r="K93" s="41" t="str">
        <f t="shared" si="7"/>
        <v/>
      </c>
      <c r="L93" s="41" t="str">
        <f t="shared" si="8"/>
        <v/>
      </c>
      <c r="M93" s="41" t="str">
        <f t="shared" si="9"/>
        <v/>
      </c>
      <c r="N93" s="41" t="str">
        <f t="shared" si="10"/>
        <v/>
      </c>
      <c r="O93" s="94"/>
      <c r="P93" s="16"/>
    </row>
    <row r="94" spans="1:16" s="17" customFormat="1" ht="14.25">
      <c r="A94" s="89"/>
      <c r="B94" s="347">
        <f>IF(BIODATA!B94="","", BIODATA!B94)</f>
        <v>85</v>
      </c>
      <c r="C94" s="347" t="str">
        <f>IF(BIODATA!E94="","", BIODATA!E94)</f>
        <v/>
      </c>
      <c r="D94" s="348" t="str">
        <f>IF(BIODATA!F94="","", BIODATA!F94)</f>
        <v/>
      </c>
      <c r="E94" s="349" t="str">
        <f>IF(BIODATA!I94="","", BIODATA!I94)</f>
        <v/>
      </c>
      <c r="F94" s="219"/>
      <c r="G94" s="219"/>
      <c r="H94" s="220"/>
      <c r="I94" s="221"/>
      <c r="J94" s="350">
        <f t="shared" si="6"/>
        <v>0</v>
      </c>
      <c r="K94" s="41" t="str">
        <f t="shared" si="7"/>
        <v/>
      </c>
      <c r="L94" s="41" t="str">
        <f t="shared" si="8"/>
        <v/>
      </c>
      <c r="M94" s="41" t="str">
        <f t="shared" si="9"/>
        <v/>
      </c>
      <c r="N94" s="41" t="str">
        <f t="shared" si="10"/>
        <v/>
      </c>
      <c r="O94" s="94"/>
      <c r="P94" s="16"/>
    </row>
    <row r="95" spans="1:16" s="17" customFormat="1" ht="14.25">
      <c r="A95" s="89"/>
      <c r="B95" s="347">
        <f>IF(BIODATA!B95="","", BIODATA!B95)</f>
        <v>86</v>
      </c>
      <c r="C95" s="347" t="str">
        <f>IF(BIODATA!E95="","", BIODATA!E95)</f>
        <v/>
      </c>
      <c r="D95" s="348" t="str">
        <f>IF(BIODATA!F95="","", BIODATA!F95)</f>
        <v/>
      </c>
      <c r="E95" s="349" t="str">
        <f>IF(BIODATA!I95="","", BIODATA!I95)</f>
        <v/>
      </c>
      <c r="F95" s="219"/>
      <c r="G95" s="219"/>
      <c r="H95" s="220"/>
      <c r="I95" s="221"/>
      <c r="J95" s="350">
        <f t="shared" si="6"/>
        <v>0</v>
      </c>
      <c r="K95" s="41" t="str">
        <f t="shared" si="7"/>
        <v/>
      </c>
      <c r="L95" s="41" t="str">
        <f t="shared" si="8"/>
        <v/>
      </c>
      <c r="M95" s="41" t="str">
        <f t="shared" si="9"/>
        <v/>
      </c>
      <c r="N95" s="41" t="str">
        <f t="shared" si="10"/>
        <v/>
      </c>
      <c r="O95" s="94"/>
      <c r="P95" s="16"/>
    </row>
    <row r="96" spans="1:16" s="17" customFormat="1" ht="14.25" hidden="1">
      <c r="A96" s="89"/>
      <c r="B96" s="347">
        <f>IF(BIODATA!B96="","", BIODATA!B96)</f>
        <v>87</v>
      </c>
      <c r="C96" s="347" t="str">
        <f>IF(BIODATA!E96="","", BIODATA!E96)</f>
        <v/>
      </c>
      <c r="D96" s="348" t="str">
        <f>IF(BIODATA!F96="","", BIODATA!F96)</f>
        <v/>
      </c>
      <c r="E96" s="349" t="str">
        <f>IF(BIODATA!I96="","", BIODATA!I96)</f>
        <v/>
      </c>
      <c r="F96" s="219"/>
      <c r="G96" s="219"/>
      <c r="H96" s="220"/>
      <c r="I96" s="221"/>
      <c r="J96" s="350">
        <f t="shared" si="6"/>
        <v>0</v>
      </c>
      <c r="K96" s="41" t="str">
        <f t="shared" si="7"/>
        <v/>
      </c>
      <c r="L96" s="41" t="str">
        <f t="shared" si="8"/>
        <v/>
      </c>
      <c r="M96" s="41" t="str">
        <f t="shared" si="9"/>
        <v/>
      </c>
      <c r="N96" s="41" t="str">
        <f t="shared" si="10"/>
        <v/>
      </c>
      <c r="O96" s="94"/>
      <c r="P96" s="16"/>
    </row>
    <row r="97" spans="1:16" s="17" customFormat="1" ht="14.25" hidden="1">
      <c r="A97" s="89"/>
      <c r="B97" s="347">
        <f>IF(BIODATA!B97="","", BIODATA!B97)</f>
        <v>88</v>
      </c>
      <c r="C97" s="347" t="str">
        <f>IF(BIODATA!E97="","", BIODATA!E97)</f>
        <v/>
      </c>
      <c r="D97" s="348" t="str">
        <f>IF(BIODATA!F97="","", BIODATA!F97)</f>
        <v/>
      </c>
      <c r="E97" s="349" t="str">
        <f>IF(BIODATA!I97="","", BIODATA!I97)</f>
        <v/>
      </c>
      <c r="F97" s="219"/>
      <c r="G97" s="219"/>
      <c r="H97" s="220"/>
      <c r="I97" s="221"/>
      <c r="J97" s="350">
        <f t="shared" si="6"/>
        <v>0</v>
      </c>
      <c r="K97" s="41" t="str">
        <f t="shared" si="7"/>
        <v/>
      </c>
      <c r="L97" s="41" t="str">
        <f t="shared" si="8"/>
        <v/>
      </c>
      <c r="M97" s="41" t="str">
        <f t="shared" si="9"/>
        <v/>
      </c>
      <c r="N97" s="41" t="str">
        <f t="shared" si="10"/>
        <v/>
      </c>
      <c r="O97" s="94"/>
      <c r="P97" s="16"/>
    </row>
    <row r="98" spans="1:16" s="17" customFormat="1" ht="14.25" hidden="1">
      <c r="A98" s="89"/>
      <c r="B98" s="347">
        <f>IF(BIODATA!B98="","", BIODATA!B98)</f>
        <v>89</v>
      </c>
      <c r="C98" s="347" t="str">
        <f>IF(BIODATA!E98="","", BIODATA!E98)</f>
        <v/>
      </c>
      <c r="D98" s="348" t="str">
        <f>IF(BIODATA!F98="","", BIODATA!F98)</f>
        <v/>
      </c>
      <c r="E98" s="349" t="str">
        <f>IF(BIODATA!I98="","", BIODATA!I98)</f>
        <v/>
      </c>
      <c r="F98" s="219"/>
      <c r="G98" s="219"/>
      <c r="H98" s="220"/>
      <c r="I98" s="221"/>
      <c r="J98" s="350">
        <f t="shared" si="6"/>
        <v>0</v>
      </c>
      <c r="K98" s="41" t="str">
        <f t="shared" si="7"/>
        <v/>
      </c>
      <c r="L98" s="41" t="str">
        <f t="shared" si="8"/>
        <v/>
      </c>
      <c r="M98" s="41" t="str">
        <f t="shared" si="9"/>
        <v/>
      </c>
      <c r="N98" s="41" t="str">
        <f t="shared" si="10"/>
        <v/>
      </c>
      <c r="O98" s="94"/>
      <c r="P98" s="16"/>
    </row>
    <row r="99" spans="1:16" s="17" customFormat="1" ht="14.25" hidden="1">
      <c r="A99" s="89"/>
      <c r="B99" s="347">
        <f>IF(BIODATA!B99="","", BIODATA!B99)</f>
        <v>90</v>
      </c>
      <c r="C99" s="347" t="str">
        <f>IF(BIODATA!E99="","", BIODATA!E99)</f>
        <v/>
      </c>
      <c r="D99" s="348" t="str">
        <f>IF(BIODATA!F99="","", BIODATA!F99)</f>
        <v/>
      </c>
      <c r="E99" s="349" t="str">
        <f>IF(BIODATA!I99="","", BIODATA!I99)</f>
        <v/>
      </c>
      <c r="F99" s="219"/>
      <c r="G99" s="219"/>
      <c r="H99" s="220"/>
      <c r="I99" s="221"/>
      <c r="J99" s="350">
        <f t="shared" si="6"/>
        <v>0</v>
      </c>
      <c r="K99" s="41" t="str">
        <f t="shared" si="7"/>
        <v/>
      </c>
      <c r="L99" s="41" t="str">
        <f t="shared" si="8"/>
        <v/>
      </c>
      <c r="M99" s="41" t="str">
        <f t="shared" si="9"/>
        <v/>
      </c>
      <c r="N99" s="41" t="str">
        <f t="shared" si="10"/>
        <v/>
      </c>
      <c r="O99" s="94"/>
      <c r="P99" s="16"/>
    </row>
    <row r="100" spans="1:16" s="17" customFormat="1" ht="14.25" hidden="1">
      <c r="A100" s="89"/>
      <c r="B100" s="347">
        <f>IF(BIODATA!B100="","", BIODATA!B100)</f>
        <v>91</v>
      </c>
      <c r="C100" s="347" t="str">
        <f>IF(BIODATA!E100="","", BIODATA!E100)</f>
        <v/>
      </c>
      <c r="D100" s="348" t="str">
        <f>IF(BIODATA!F100="","", BIODATA!F100)</f>
        <v/>
      </c>
      <c r="E100" s="349" t="str">
        <f>IF(BIODATA!I100="","", BIODATA!I100)</f>
        <v/>
      </c>
      <c r="F100" s="219"/>
      <c r="G100" s="219"/>
      <c r="H100" s="220"/>
      <c r="I100" s="221"/>
      <c r="J100" s="350">
        <f t="shared" si="6"/>
        <v>0</v>
      </c>
      <c r="K100" s="41" t="str">
        <f t="shared" si="7"/>
        <v/>
      </c>
      <c r="L100" s="41" t="str">
        <f t="shared" si="8"/>
        <v/>
      </c>
      <c r="M100" s="41" t="str">
        <f t="shared" si="9"/>
        <v/>
      </c>
      <c r="N100" s="41" t="str">
        <f t="shared" si="10"/>
        <v/>
      </c>
      <c r="O100" s="94"/>
      <c r="P100" s="16"/>
    </row>
    <row r="101" spans="1:16" s="17" customFormat="1" ht="14.25" hidden="1">
      <c r="A101" s="89"/>
      <c r="B101" s="347">
        <f>IF(BIODATA!B101="","", BIODATA!B101)</f>
        <v>92</v>
      </c>
      <c r="C101" s="347" t="str">
        <f>IF(BIODATA!E101="","", BIODATA!E101)</f>
        <v/>
      </c>
      <c r="D101" s="348" t="str">
        <f>IF(BIODATA!F101="","", BIODATA!F101)</f>
        <v/>
      </c>
      <c r="E101" s="349" t="str">
        <f>IF(BIODATA!I101="","", BIODATA!I101)</f>
        <v/>
      </c>
      <c r="F101" s="219"/>
      <c r="G101" s="219"/>
      <c r="H101" s="220"/>
      <c r="I101" s="221"/>
      <c r="J101" s="350">
        <f t="shared" si="6"/>
        <v>0</v>
      </c>
      <c r="K101" s="41" t="str">
        <f t="shared" si="7"/>
        <v/>
      </c>
      <c r="L101" s="41" t="str">
        <f t="shared" si="8"/>
        <v/>
      </c>
      <c r="M101" s="41" t="str">
        <f t="shared" si="9"/>
        <v/>
      </c>
      <c r="N101" s="41" t="str">
        <f t="shared" si="10"/>
        <v/>
      </c>
      <c r="O101" s="94"/>
      <c r="P101" s="16"/>
    </row>
    <row r="102" spans="1:16" s="17" customFormat="1" ht="14.25" hidden="1">
      <c r="A102" s="89"/>
      <c r="B102" s="347">
        <f>IF(BIODATA!B102="","", BIODATA!B102)</f>
        <v>93</v>
      </c>
      <c r="C102" s="347" t="str">
        <f>IF(BIODATA!E102="","", BIODATA!E102)</f>
        <v/>
      </c>
      <c r="D102" s="348" t="str">
        <f>IF(BIODATA!F102="","", BIODATA!F102)</f>
        <v/>
      </c>
      <c r="E102" s="349" t="str">
        <f>IF(BIODATA!I102="","", BIODATA!I102)</f>
        <v/>
      </c>
      <c r="F102" s="219"/>
      <c r="G102" s="219"/>
      <c r="H102" s="220"/>
      <c r="I102" s="221"/>
      <c r="J102" s="350">
        <f t="shared" si="6"/>
        <v>0</v>
      </c>
      <c r="K102" s="41" t="str">
        <f t="shared" si="7"/>
        <v/>
      </c>
      <c r="L102" s="41" t="str">
        <f t="shared" si="8"/>
        <v/>
      </c>
      <c r="M102" s="41" t="str">
        <f t="shared" si="9"/>
        <v/>
      </c>
      <c r="N102" s="41" t="str">
        <f t="shared" si="10"/>
        <v/>
      </c>
      <c r="O102" s="94"/>
      <c r="P102" s="16"/>
    </row>
    <row r="103" spans="1:16" s="17" customFormat="1" ht="14.25" hidden="1">
      <c r="A103" s="89"/>
      <c r="B103" s="347">
        <f>IF(BIODATA!B103="","", BIODATA!B103)</f>
        <v>94</v>
      </c>
      <c r="C103" s="347" t="str">
        <f>IF(BIODATA!E103="","", BIODATA!E103)</f>
        <v/>
      </c>
      <c r="D103" s="348" t="str">
        <f>IF(BIODATA!F103="","", BIODATA!F103)</f>
        <v/>
      </c>
      <c r="E103" s="349" t="str">
        <f>IF(BIODATA!I103="","", BIODATA!I103)</f>
        <v/>
      </c>
      <c r="F103" s="219"/>
      <c r="G103" s="219"/>
      <c r="H103" s="220"/>
      <c r="I103" s="221"/>
      <c r="J103" s="350">
        <f t="shared" si="6"/>
        <v>0</v>
      </c>
      <c r="K103" s="41" t="str">
        <f t="shared" si="7"/>
        <v/>
      </c>
      <c r="L103" s="41" t="str">
        <f t="shared" si="8"/>
        <v/>
      </c>
      <c r="M103" s="41" t="str">
        <f t="shared" si="9"/>
        <v/>
      </c>
      <c r="N103" s="41" t="str">
        <f t="shared" si="10"/>
        <v/>
      </c>
      <c r="O103" s="94"/>
      <c r="P103" s="16"/>
    </row>
    <row r="104" spans="1:16" s="17" customFormat="1" ht="14.25" hidden="1">
      <c r="A104" s="89"/>
      <c r="B104" s="347">
        <f>IF(BIODATA!B104="","", BIODATA!B104)</f>
        <v>95</v>
      </c>
      <c r="C104" s="347" t="str">
        <f>IF(BIODATA!E104="","", BIODATA!E104)</f>
        <v/>
      </c>
      <c r="D104" s="348" t="str">
        <f>IF(BIODATA!F104="","", BIODATA!F104)</f>
        <v/>
      </c>
      <c r="E104" s="349" t="str">
        <f>IF(BIODATA!I104="","", BIODATA!I104)</f>
        <v/>
      </c>
      <c r="F104" s="219"/>
      <c r="G104" s="219"/>
      <c r="H104" s="220"/>
      <c r="I104" s="221"/>
      <c r="J104" s="350">
        <f t="shared" si="6"/>
        <v>0</v>
      </c>
      <c r="K104" s="41" t="str">
        <f t="shared" si="7"/>
        <v/>
      </c>
      <c r="L104" s="41" t="str">
        <f t="shared" si="8"/>
        <v/>
      </c>
      <c r="M104" s="41" t="str">
        <f t="shared" si="9"/>
        <v/>
      </c>
      <c r="N104" s="41" t="str">
        <f t="shared" si="10"/>
        <v/>
      </c>
      <c r="O104" s="94"/>
      <c r="P104" s="16"/>
    </row>
    <row r="105" spans="1:16" s="17" customFormat="1" ht="14.25" hidden="1">
      <c r="A105" s="89"/>
      <c r="B105" s="347">
        <f>IF(BIODATA!B105="","", BIODATA!B105)</f>
        <v>96</v>
      </c>
      <c r="C105" s="347" t="str">
        <f>IF(BIODATA!E105="","", BIODATA!E105)</f>
        <v/>
      </c>
      <c r="D105" s="348" t="str">
        <f>IF(BIODATA!F105="","", BIODATA!F105)</f>
        <v/>
      </c>
      <c r="E105" s="349" t="str">
        <f>IF(BIODATA!I105="","", BIODATA!I105)</f>
        <v/>
      </c>
      <c r="F105" s="219"/>
      <c r="G105" s="219"/>
      <c r="H105" s="220"/>
      <c r="I105" s="221"/>
      <c r="J105" s="350">
        <f t="shared" si="6"/>
        <v>0</v>
      </c>
      <c r="K105" s="41" t="str">
        <f t="shared" si="7"/>
        <v/>
      </c>
      <c r="L105" s="41" t="str">
        <f t="shared" si="8"/>
        <v/>
      </c>
      <c r="M105" s="41" t="str">
        <f t="shared" si="9"/>
        <v/>
      </c>
      <c r="N105" s="41" t="str">
        <f t="shared" si="10"/>
        <v/>
      </c>
      <c r="O105" s="94"/>
      <c r="P105" s="16"/>
    </row>
    <row r="106" spans="1:16" s="17" customFormat="1" ht="14.25" hidden="1">
      <c r="A106" s="89"/>
      <c r="B106" s="347">
        <f>IF(BIODATA!B106="","", BIODATA!B106)</f>
        <v>97</v>
      </c>
      <c r="C106" s="347" t="str">
        <f>IF(BIODATA!E106="","", BIODATA!E106)</f>
        <v/>
      </c>
      <c r="D106" s="348" t="str">
        <f>IF(BIODATA!F106="","", BIODATA!F106)</f>
        <v/>
      </c>
      <c r="E106" s="349" t="str">
        <f>IF(BIODATA!I106="","", BIODATA!I106)</f>
        <v/>
      </c>
      <c r="F106" s="219"/>
      <c r="G106" s="219"/>
      <c r="H106" s="220"/>
      <c r="I106" s="221"/>
      <c r="J106" s="350">
        <f t="shared" si="6"/>
        <v>0</v>
      </c>
      <c r="K106" s="41" t="str">
        <f t="shared" si="7"/>
        <v/>
      </c>
      <c r="L106" s="41" t="str">
        <f t="shared" si="8"/>
        <v/>
      </c>
      <c r="M106" s="41" t="str">
        <f t="shared" si="9"/>
        <v/>
      </c>
      <c r="N106" s="41" t="str">
        <f t="shared" si="10"/>
        <v/>
      </c>
      <c r="O106" s="94"/>
      <c r="P106" s="16"/>
    </row>
    <row r="107" spans="1:16" s="17" customFormat="1" ht="14.25" hidden="1">
      <c r="A107" s="89"/>
      <c r="B107" s="347">
        <f>IF(BIODATA!B107="","", BIODATA!B107)</f>
        <v>98</v>
      </c>
      <c r="C107" s="347" t="str">
        <f>IF(BIODATA!E107="","", BIODATA!E107)</f>
        <v/>
      </c>
      <c r="D107" s="348" t="str">
        <f>IF(BIODATA!F107="","", BIODATA!F107)</f>
        <v/>
      </c>
      <c r="E107" s="349" t="str">
        <f>IF(BIODATA!I107="","", BIODATA!I107)</f>
        <v/>
      </c>
      <c r="F107" s="219"/>
      <c r="G107" s="219"/>
      <c r="H107" s="220"/>
      <c r="I107" s="221"/>
      <c r="J107" s="350">
        <f t="shared" si="6"/>
        <v>0</v>
      </c>
      <c r="K107" s="41" t="str">
        <f t="shared" si="7"/>
        <v/>
      </c>
      <c r="L107" s="41" t="str">
        <f t="shared" si="8"/>
        <v/>
      </c>
      <c r="M107" s="41" t="str">
        <f t="shared" si="9"/>
        <v/>
      </c>
      <c r="N107" s="41" t="str">
        <f t="shared" si="10"/>
        <v/>
      </c>
      <c r="O107" s="94"/>
      <c r="P107" s="16"/>
    </row>
    <row r="108" spans="1:16" s="17" customFormat="1" ht="14.25" hidden="1">
      <c r="A108" s="89"/>
      <c r="B108" s="347">
        <f>IF(BIODATA!B108="","", BIODATA!B108)</f>
        <v>99</v>
      </c>
      <c r="C108" s="347" t="str">
        <f>IF(BIODATA!E108="","", BIODATA!E108)</f>
        <v/>
      </c>
      <c r="D108" s="348" t="str">
        <f>IF(BIODATA!F108="","", BIODATA!F108)</f>
        <v/>
      </c>
      <c r="E108" s="349" t="str">
        <f>IF(BIODATA!I108="","", BIODATA!I108)</f>
        <v/>
      </c>
      <c r="F108" s="219"/>
      <c r="G108" s="219"/>
      <c r="H108" s="220"/>
      <c r="I108" s="221"/>
      <c r="J108" s="350">
        <f t="shared" si="6"/>
        <v>0</v>
      </c>
      <c r="K108" s="41" t="str">
        <f t="shared" si="7"/>
        <v/>
      </c>
      <c r="L108" s="41" t="str">
        <f t="shared" si="8"/>
        <v/>
      </c>
      <c r="M108" s="41" t="str">
        <f t="shared" si="9"/>
        <v/>
      </c>
      <c r="N108" s="41" t="str">
        <f t="shared" si="10"/>
        <v/>
      </c>
      <c r="O108" s="94"/>
      <c r="P108" s="16"/>
    </row>
    <row r="109" spans="1:16" s="17" customFormat="1" ht="14.25" hidden="1">
      <c r="A109" s="89"/>
      <c r="B109" s="347">
        <f>IF(BIODATA!B109="","", BIODATA!B109)</f>
        <v>100</v>
      </c>
      <c r="C109" s="347" t="str">
        <f>IF(BIODATA!E109="","", BIODATA!E109)</f>
        <v/>
      </c>
      <c r="D109" s="348" t="str">
        <f>IF(BIODATA!F109="","", BIODATA!F109)</f>
        <v/>
      </c>
      <c r="E109" s="349" t="str">
        <f>IF(BIODATA!I109="","", BIODATA!I109)</f>
        <v/>
      </c>
      <c r="F109" s="219"/>
      <c r="G109" s="219"/>
      <c r="H109" s="220"/>
      <c r="I109" s="221"/>
      <c r="J109" s="350">
        <f t="shared" si="6"/>
        <v>0</v>
      </c>
      <c r="K109" s="41" t="str">
        <f t="shared" si="7"/>
        <v/>
      </c>
      <c r="L109" s="41" t="str">
        <f t="shared" si="8"/>
        <v/>
      </c>
      <c r="M109" s="41" t="str">
        <f t="shared" si="9"/>
        <v/>
      </c>
      <c r="N109" s="41" t="str">
        <f t="shared" si="10"/>
        <v/>
      </c>
      <c r="O109" s="94"/>
      <c r="P109" s="16"/>
    </row>
    <row r="110" spans="1:16" s="17" customFormat="1" ht="14.25" hidden="1">
      <c r="A110" s="89"/>
      <c r="B110" s="347">
        <f>IF(BIODATA!B110="","", BIODATA!B110)</f>
        <v>101</v>
      </c>
      <c r="C110" s="347" t="str">
        <f>IF(BIODATA!E110="","", BIODATA!E110)</f>
        <v/>
      </c>
      <c r="D110" s="348" t="str">
        <f>IF(BIODATA!F110="","", BIODATA!F110)</f>
        <v/>
      </c>
      <c r="E110" s="349" t="str">
        <f>IF(BIODATA!I110="","", BIODATA!I110)</f>
        <v/>
      </c>
      <c r="F110" s="219"/>
      <c r="G110" s="219"/>
      <c r="H110" s="220"/>
      <c r="I110" s="221"/>
      <c r="J110" s="350">
        <f t="shared" si="6"/>
        <v>0</v>
      </c>
      <c r="K110" s="41" t="str">
        <f t="shared" si="7"/>
        <v/>
      </c>
      <c r="L110" s="41" t="str">
        <f t="shared" si="8"/>
        <v/>
      </c>
      <c r="M110" s="41" t="str">
        <f t="shared" si="9"/>
        <v/>
      </c>
      <c r="N110" s="41" t="str">
        <f t="shared" si="10"/>
        <v/>
      </c>
      <c r="O110" s="94"/>
      <c r="P110" s="16"/>
    </row>
    <row r="111" spans="1:16" s="17" customFormat="1" ht="14.25" hidden="1">
      <c r="A111" s="89"/>
      <c r="B111" s="347">
        <f>IF(BIODATA!B111="","", BIODATA!B111)</f>
        <v>102</v>
      </c>
      <c r="C111" s="347" t="str">
        <f>IF(BIODATA!E111="","", BIODATA!E111)</f>
        <v/>
      </c>
      <c r="D111" s="348" t="str">
        <f>IF(BIODATA!F111="","", BIODATA!F111)</f>
        <v/>
      </c>
      <c r="E111" s="349" t="str">
        <f>IF(BIODATA!I111="","", BIODATA!I111)</f>
        <v/>
      </c>
      <c r="F111" s="219"/>
      <c r="G111" s="219"/>
      <c r="H111" s="220"/>
      <c r="I111" s="221"/>
      <c r="J111" s="350">
        <f t="shared" si="6"/>
        <v>0</v>
      </c>
      <c r="K111" s="41" t="str">
        <f t="shared" si="7"/>
        <v/>
      </c>
      <c r="L111" s="41" t="str">
        <f t="shared" si="8"/>
        <v/>
      </c>
      <c r="M111" s="41" t="str">
        <f t="shared" si="9"/>
        <v/>
      </c>
      <c r="N111" s="41" t="str">
        <f t="shared" si="10"/>
        <v/>
      </c>
      <c r="O111" s="94"/>
      <c r="P111" s="16"/>
    </row>
    <row r="112" spans="1:16" s="17" customFormat="1" ht="14.25" hidden="1">
      <c r="A112" s="89"/>
      <c r="B112" s="347">
        <f>IF(BIODATA!B112="","", BIODATA!B112)</f>
        <v>103</v>
      </c>
      <c r="C112" s="347" t="str">
        <f>IF(BIODATA!E112="","", BIODATA!E112)</f>
        <v/>
      </c>
      <c r="D112" s="348" t="str">
        <f>IF(BIODATA!F112="","", BIODATA!F112)</f>
        <v/>
      </c>
      <c r="E112" s="349" t="str">
        <f>IF(BIODATA!I112="","", BIODATA!I112)</f>
        <v/>
      </c>
      <c r="F112" s="219"/>
      <c r="G112" s="219"/>
      <c r="H112" s="220"/>
      <c r="I112" s="221"/>
      <c r="J112" s="350">
        <f t="shared" si="6"/>
        <v>0</v>
      </c>
      <c r="K112" s="41" t="str">
        <f t="shared" si="7"/>
        <v/>
      </c>
      <c r="L112" s="41" t="str">
        <f t="shared" si="8"/>
        <v/>
      </c>
      <c r="M112" s="41" t="str">
        <f t="shared" si="9"/>
        <v/>
      </c>
      <c r="N112" s="41" t="str">
        <f t="shared" si="10"/>
        <v/>
      </c>
      <c r="O112" s="94"/>
      <c r="P112" s="16"/>
    </row>
    <row r="113" spans="1:16" s="17" customFormat="1" ht="14.25" hidden="1">
      <c r="A113" s="89"/>
      <c r="B113" s="347">
        <f>IF(BIODATA!B113="","", BIODATA!B113)</f>
        <v>104</v>
      </c>
      <c r="C113" s="347" t="str">
        <f>IF(BIODATA!E113="","", BIODATA!E113)</f>
        <v/>
      </c>
      <c r="D113" s="348" t="str">
        <f>IF(BIODATA!F113="","", BIODATA!F113)</f>
        <v/>
      </c>
      <c r="E113" s="349" t="str">
        <f>IF(BIODATA!I113="","", BIODATA!I113)</f>
        <v/>
      </c>
      <c r="F113" s="219"/>
      <c r="G113" s="219"/>
      <c r="H113" s="220"/>
      <c r="I113" s="221"/>
      <c r="J113" s="350">
        <f t="shared" si="6"/>
        <v>0</v>
      </c>
      <c r="K113" s="41" t="str">
        <f t="shared" si="7"/>
        <v/>
      </c>
      <c r="L113" s="41" t="str">
        <f t="shared" si="8"/>
        <v/>
      </c>
      <c r="M113" s="41" t="str">
        <f t="shared" si="9"/>
        <v/>
      </c>
      <c r="N113" s="41" t="str">
        <f t="shared" si="10"/>
        <v/>
      </c>
      <c r="O113" s="94"/>
      <c r="P113" s="16"/>
    </row>
    <row r="114" spans="1:16" s="17" customFormat="1" ht="14.25" hidden="1">
      <c r="A114" s="89"/>
      <c r="B114" s="347">
        <f>IF(BIODATA!B114="","", BIODATA!B114)</f>
        <v>105</v>
      </c>
      <c r="C114" s="347" t="str">
        <f>IF(BIODATA!E114="","", BIODATA!E114)</f>
        <v/>
      </c>
      <c r="D114" s="348" t="str">
        <f>IF(BIODATA!F114="","", BIODATA!F114)</f>
        <v/>
      </c>
      <c r="E114" s="349" t="str">
        <f>IF(BIODATA!I114="","", BIODATA!I114)</f>
        <v/>
      </c>
      <c r="F114" s="219"/>
      <c r="G114" s="219"/>
      <c r="H114" s="220"/>
      <c r="I114" s="221"/>
      <c r="J114" s="350">
        <f t="shared" si="6"/>
        <v>0</v>
      </c>
      <c r="K114" s="41" t="str">
        <f t="shared" si="7"/>
        <v/>
      </c>
      <c r="L114" s="41" t="str">
        <f t="shared" si="8"/>
        <v/>
      </c>
      <c r="M114" s="41" t="str">
        <f t="shared" si="9"/>
        <v/>
      </c>
      <c r="N114" s="41" t="str">
        <f t="shared" si="10"/>
        <v/>
      </c>
      <c r="O114" s="94"/>
      <c r="P114" s="16"/>
    </row>
    <row r="115" spans="1:16" s="17" customFormat="1" ht="14.25" hidden="1">
      <c r="A115" s="89"/>
      <c r="B115" s="347">
        <f>IF(BIODATA!B115="","", BIODATA!B115)</f>
        <v>106</v>
      </c>
      <c r="C115" s="347" t="str">
        <f>IF(BIODATA!E115="","", BIODATA!E115)</f>
        <v/>
      </c>
      <c r="D115" s="348" t="str">
        <f>IF(BIODATA!F115="","", BIODATA!F115)</f>
        <v/>
      </c>
      <c r="E115" s="349" t="str">
        <f>IF(BIODATA!I115="","", BIODATA!I115)</f>
        <v/>
      </c>
      <c r="F115" s="219"/>
      <c r="G115" s="219"/>
      <c r="H115" s="220"/>
      <c r="I115" s="221"/>
      <c r="J115" s="350">
        <f t="shared" si="6"/>
        <v>0</v>
      </c>
      <c r="K115" s="41" t="str">
        <f t="shared" si="7"/>
        <v/>
      </c>
      <c r="L115" s="41" t="str">
        <f t="shared" si="8"/>
        <v/>
      </c>
      <c r="M115" s="41" t="str">
        <f t="shared" si="9"/>
        <v/>
      </c>
      <c r="N115" s="41" t="str">
        <f t="shared" si="10"/>
        <v/>
      </c>
      <c r="O115" s="94"/>
      <c r="P115" s="16"/>
    </row>
    <row r="116" spans="1:16" s="17" customFormat="1" ht="14.25" hidden="1">
      <c r="A116" s="89"/>
      <c r="B116" s="347">
        <f>IF(BIODATA!B116="","", BIODATA!B116)</f>
        <v>107</v>
      </c>
      <c r="C116" s="347" t="str">
        <f>IF(BIODATA!E116="","", BIODATA!E116)</f>
        <v/>
      </c>
      <c r="D116" s="348" t="str">
        <f>IF(BIODATA!F116="","", BIODATA!F116)</f>
        <v/>
      </c>
      <c r="E116" s="349" t="str">
        <f>IF(BIODATA!I116="","", BIODATA!I116)</f>
        <v/>
      </c>
      <c r="F116" s="219"/>
      <c r="G116" s="219"/>
      <c r="H116" s="220"/>
      <c r="I116" s="221"/>
      <c r="J116" s="350">
        <f t="shared" si="6"/>
        <v>0</v>
      </c>
      <c r="K116" s="41" t="str">
        <f t="shared" si="7"/>
        <v/>
      </c>
      <c r="L116" s="41" t="str">
        <f t="shared" si="8"/>
        <v/>
      </c>
      <c r="M116" s="41" t="str">
        <f t="shared" si="9"/>
        <v/>
      </c>
      <c r="N116" s="41" t="str">
        <f t="shared" si="10"/>
        <v/>
      </c>
      <c r="O116" s="94"/>
      <c r="P116" s="16"/>
    </row>
    <row r="117" spans="1:16" s="17" customFormat="1" ht="14.25" hidden="1">
      <c r="A117" s="89"/>
      <c r="B117" s="347">
        <f>IF(BIODATA!B117="","", BIODATA!B117)</f>
        <v>108</v>
      </c>
      <c r="C117" s="347" t="str">
        <f>IF(BIODATA!E117="","", BIODATA!E117)</f>
        <v/>
      </c>
      <c r="D117" s="348" t="str">
        <f>IF(BIODATA!F117="","", BIODATA!F117)</f>
        <v/>
      </c>
      <c r="E117" s="349" t="str">
        <f>IF(BIODATA!I117="","", BIODATA!I117)</f>
        <v/>
      </c>
      <c r="F117" s="219"/>
      <c r="G117" s="219"/>
      <c r="H117" s="220"/>
      <c r="I117" s="221"/>
      <c r="J117" s="350">
        <f t="shared" si="6"/>
        <v>0</v>
      </c>
      <c r="K117" s="41" t="str">
        <f t="shared" si="7"/>
        <v/>
      </c>
      <c r="L117" s="41" t="str">
        <f t="shared" si="8"/>
        <v/>
      </c>
      <c r="M117" s="41" t="str">
        <f t="shared" si="9"/>
        <v/>
      </c>
      <c r="N117" s="41" t="str">
        <f t="shared" si="10"/>
        <v/>
      </c>
      <c r="O117" s="94"/>
      <c r="P117" s="16"/>
    </row>
    <row r="118" spans="1:16" s="17" customFormat="1" ht="14.25" hidden="1">
      <c r="A118" s="89"/>
      <c r="B118" s="347">
        <f>IF(BIODATA!B118="","", BIODATA!B118)</f>
        <v>109</v>
      </c>
      <c r="C118" s="347" t="str">
        <f>IF(BIODATA!E118="","", BIODATA!E118)</f>
        <v/>
      </c>
      <c r="D118" s="348" t="str">
        <f>IF(BIODATA!F118="","", BIODATA!F118)</f>
        <v/>
      </c>
      <c r="E118" s="349" t="str">
        <f>IF(BIODATA!I118="","", BIODATA!I118)</f>
        <v/>
      </c>
      <c r="F118" s="219"/>
      <c r="G118" s="219"/>
      <c r="H118" s="220"/>
      <c r="I118" s="221"/>
      <c r="J118" s="350">
        <f t="shared" si="6"/>
        <v>0</v>
      </c>
      <c r="K118" s="41" t="str">
        <f t="shared" si="7"/>
        <v/>
      </c>
      <c r="L118" s="41" t="str">
        <f t="shared" si="8"/>
        <v/>
      </c>
      <c r="M118" s="41" t="str">
        <f t="shared" si="9"/>
        <v/>
      </c>
      <c r="N118" s="41" t="str">
        <f t="shared" si="10"/>
        <v/>
      </c>
      <c r="O118" s="94"/>
      <c r="P118" s="16"/>
    </row>
    <row r="119" spans="1:16" s="17" customFormat="1" ht="14.25" hidden="1">
      <c r="A119" s="89"/>
      <c r="B119" s="347">
        <f>IF(BIODATA!B119="","", BIODATA!B119)</f>
        <v>110</v>
      </c>
      <c r="C119" s="347" t="str">
        <f>IF(BIODATA!E119="","", BIODATA!E119)</f>
        <v/>
      </c>
      <c r="D119" s="348" t="str">
        <f>IF(BIODATA!F119="","", BIODATA!F119)</f>
        <v/>
      </c>
      <c r="E119" s="349" t="str">
        <f>IF(BIODATA!I119="","", BIODATA!I119)</f>
        <v/>
      </c>
      <c r="F119" s="219"/>
      <c r="G119" s="219"/>
      <c r="H119" s="220"/>
      <c r="I119" s="221"/>
      <c r="J119" s="350">
        <f t="shared" si="6"/>
        <v>0</v>
      </c>
      <c r="K119" s="41" t="str">
        <f t="shared" si="7"/>
        <v/>
      </c>
      <c r="L119" s="41" t="str">
        <f t="shared" si="8"/>
        <v/>
      </c>
      <c r="M119" s="41" t="str">
        <f t="shared" si="9"/>
        <v/>
      </c>
      <c r="N119" s="41" t="str">
        <f t="shared" si="10"/>
        <v/>
      </c>
      <c r="O119" s="94"/>
      <c r="P119" s="16"/>
    </row>
    <row r="120" spans="1:16" s="17" customFormat="1" ht="14.25" hidden="1">
      <c r="A120" s="89"/>
      <c r="B120" s="347">
        <f>IF(BIODATA!B120="","", BIODATA!B120)</f>
        <v>111</v>
      </c>
      <c r="C120" s="347" t="str">
        <f>IF(BIODATA!E120="","", BIODATA!E120)</f>
        <v/>
      </c>
      <c r="D120" s="348" t="str">
        <f>IF(BIODATA!F120="","", BIODATA!F120)</f>
        <v/>
      </c>
      <c r="E120" s="349" t="str">
        <f>IF(BIODATA!I120="","", BIODATA!I120)</f>
        <v/>
      </c>
      <c r="F120" s="219"/>
      <c r="G120" s="219"/>
      <c r="H120" s="220"/>
      <c r="I120" s="221"/>
      <c r="J120" s="350">
        <f t="shared" si="6"/>
        <v>0</v>
      </c>
      <c r="K120" s="41" t="str">
        <f t="shared" si="7"/>
        <v/>
      </c>
      <c r="L120" s="41" t="str">
        <f t="shared" si="8"/>
        <v/>
      </c>
      <c r="M120" s="41" t="str">
        <f t="shared" si="9"/>
        <v/>
      </c>
      <c r="N120" s="41" t="str">
        <f t="shared" si="10"/>
        <v/>
      </c>
      <c r="O120" s="94"/>
      <c r="P120" s="16"/>
    </row>
    <row r="121" spans="1:16" s="17" customFormat="1" ht="14.25" hidden="1">
      <c r="A121" s="89"/>
      <c r="B121" s="347">
        <f>IF(BIODATA!B121="","", BIODATA!B121)</f>
        <v>112</v>
      </c>
      <c r="C121" s="347" t="str">
        <f>IF(BIODATA!E121="","", BIODATA!E121)</f>
        <v/>
      </c>
      <c r="D121" s="348" t="str">
        <f>IF(BIODATA!F121="","", BIODATA!F121)</f>
        <v/>
      </c>
      <c r="E121" s="349" t="str">
        <f>IF(BIODATA!I121="","", BIODATA!I121)</f>
        <v/>
      </c>
      <c r="F121" s="219"/>
      <c r="G121" s="219"/>
      <c r="H121" s="220"/>
      <c r="I121" s="221"/>
      <c r="J121" s="350">
        <f t="shared" si="6"/>
        <v>0</v>
      </c>
      <c r="K121" s="41" t="str">
        <f t="shared" si="7"/>
        <v/>
      </c>
      <c r="L121" s="41" t="str">
        <f t="shared" si="8"/>
        <v/>
      </c>
      <c r="M121" s="41" t="str">
        <f t="shared" si="9"/>
        <v/>
      </c>
      <c r="N121" s="41" t="str">
        <f t="shared" si="10"/>
        <v/>
      </c>
      <c r="O121" s="94"/>
      <c r="P121" s="16"/>
    </row>
    <row r="122" spans="1:16" s="17" customFormat="1" ht="14.25" hidden="1">
      <c r="A122" s="89"/>
      <c r="B122" s="347">
        <f>IF(BIODATA!B122="","", BIODATA!B122)</f>
        <v>113</v>
      </c>
      <c r="C122" s="347" t="str">
        <f>IF(BIODATA!E122="","", BIODATA!E122)</f>
        <v/>
      </c>
      <c r="D122" s="348" t="str">
        <f>IF(BIODATA!F122="","", BIODATA!F122)</f>
        <v/>
      </c>
      <c r="E122" s="349" t="str">
        <f>IF(BIODATA!I122="","", BIODATA!I122)</f>
        <v/>
      </c>
      <c r="F122" s="219"/>
      <c r="G122" s="219"/>
      <c r="H122" s="220"/>
      <c r="I122" s="221"/>
      <c r="J122" s="350">
        <f t="shared" si="6"/>
        <v>0</v>
      </c>
      <c r="K122" s="41" t="str">
        <f t="shared" si="7"/>
        <v/>
      </c>
      <c r="L122" s="41" t="str">
        <f t="shared" si="8"/>
        <v/>
      </c>
      <c r="M122" s="41" t="str">
        <f t="shared" si="9"/>
        <v/>
      </c>
      <c r="N122" s="41" t="str">
        <f t="shared" si="10"/>
        <v/>
      </c>
      <c r="O122" s="94"/>
      <c r="P122" s="16"/>
    </row>
    <row r="123" spans="1:16" s="17" customFormat="1" ht="14.25" hidden="1">
      <c r="A123" s="89"/>
      <c r="B123" s="347">
        <f>IF(BIODATA!B123="","", BIODATA!B123)</f>
        <v>114</v>
      </c>
      <c r="C123" s="347" t="str">
        <f>IF(BIODATA!E123="","", BIODATA!E123)</f>
        <v/>
      </c>
      <c r="D123" s="348" t="str">
        <f>IF(BIODATA!F123="","", BIODATA!F123)</f>
        <v/>
      </c>
      <c r="E123" s="349" t="str">
        <f>IF(BIODATA!I123="","", BIODATA!I123)</f>
        <v/>
      </c>
      <c r="F123" s="219"/>
      <c r="G123" s="219"/>
      <c r="H123" s="220"/>
      <c r="I123" s="221"/>
      <c r="J123" s="350">
        <f t="shared" si="6"/>
        <v>0</v>
      </c>
      <c r="K123" s="41" t="str">
        <f t="shared" si="7"/>
        <v/>
      </c>
      <c r="L123" s="41" t="str">
        <f t="shared" si="8"/>
        <v/>
      </c>
      <c r="M123" s="41" t="str">
        <f t="shared" si="9"/>
        <v/>
      </c>
      <c r="N123" s="41" t="str">
        <f t="shared" si="10"/>
        <v/>
      </c>
      <c r="O123" s="94"/>
      <c r="P123" s="16"/>
    </row>
    <row r="124" spans="1:16" s="17" customFormat="1" ht="14.25" hidden="1">
      <c r="A124" s="89"/>
      <c r="B124" s="347">
        <f>IF(BIODATA!B124="","", BIODATA!B124)</f>
        <v>115</v>
      </c>
      <c r="C124" s="347" t="str">
        <f>IF(BIODATA!E124="","", BIODATA!E124)</f>
        <v/>
      </c>
      <c r="D124" s="348" t="str">
        <f>IF(BIODATA!F124="","", BIODATA!F124)</f>
        <v/>
      </c>
      <c r="E124" s="349" t="str">
        <f>IF(BIODATA!I124="","", BIODATA!I124)</f>
        <v/>
      </c>
      <c r="F124" s="219"/>
      <c r="G124" s="219"/>
      <c r="H124" s="220"/>
      <c r="I124" s="221"/>
      <c r="J124" s="350">
        <f t="shared" si="6"/>
        <v>0</v>
      </c>
      <c r="K124" s="41" t="str">
        <f t="shared" si="7"/>
        <v/>
      </c>
      <c r="L124" s="41" t="str">
        <f t="shared" si="8"/>
        <v/>
      </c>
      <c r="M124" s="41" t="str">
        <f t="shared" si="9"/>
        <v/>
      </c>
      <c r="N124" s="41" t="str">
        <f t="shared" si="10"/>
        <v/>
      </c>
      <c r="O124" s="94"/>
      <c r="P124" s="16"/>
    </row>
    <row r="125" spans="1:16" s="17" customFormat="1" ht="14.25" hidden="1">
      <c r="A125" s="89"/>
      <c r="B125" s="347">
        <f>IF(BIODATA!B125="","", BIODATA!B125)</f>
        <v>116</v>
      </c>
      <c r="C125" s="347" t="str">
        <f>IF(BIODATA!E125="","", BIODATA!E125)</f>
        <v/>
      </c>
      <c r="D125" s="348" t="str">
        <f>IF(BIODATA!F125="","", BIODATA!F125)</f>
        <v/>
      </c>
      <c r="E125" s="349" t="str">
        <f>IF(BIODATA!I125="","", BIODATA!I125)</f>
        <v/>
      </c>
      <c r="F125" s="219"/>
      <c r="G125" s="219"/>
      <c r="H125" s="220"/>
      <c r="I125" s="221"/>
      <c r="J125" s="350">
        <f t="shared" si="6"/>
        <v>0</v>
      </c>
      <c r="K125" s="41" t="str">
        <f t="shared" si="7"/>
        <v/>
      </c>
      <c r="L125" s="41" t="str">
        <f t="shared" si="8"/>
        <v/>
      </c>
      <c r="M125" s="41" t="str">
        <f t="shared" si="9"/>
        <v/>
      </c>
      <c r="N125" s="41" t="str">
        <f t="shared" si="10"/>
        <v/>
      </c>
      <c r="O125" s="94"/>
      <c r="P125" s="16"/>
    </row>
    <row r="126" spans="1:16" s="17" customFormat="1" ht="14.25" hidden="1">
      <c r="A126" s="89"/>
      <c r="B126" s="347">
        <f>IF(BIODATA!B126="","", BIODATA!B126)</f>
        <v>117</v>
      </c>
      <c r="C126" s="347" t="str">
        <f>IF(BIODATA!E126="","", BIODATA!E126)</f>
        <v/>
      </c>
      <c r="D126" s="348" t="str">
        <f>IF(BIODATA!F126="","", BIODATA!F126)</f>
        <v/>
      </c>
      <c r="E126" s="349" t="str">
        <f>IF(BIODATA!I126="","", BIODATA!I126)</f>
        <v/>
      </c>
      <c r="F126" s="219"/>
      <c r="G126" s="219"/>
      <c r="H126" s="220"/>
      <c r="I126" s="221"/>
      <c r="J126" s="350">
        <f t="shared" si="6"/>
        <v>0</v>
      </c>
      <c r="K126" s="41" t="str">
        <f t="shared" si="7"/>
        <v/>
      </c>
      <c r="L126" s="41" t="str">
        <f t="shared" si="8"/>
        <v/>
      </c>
      <c r="M126" s="41" t="str">
        <f t="shared" si="9"/>
        <v/>
      </c>
      <c r="N126" s="41" t="str">
        <f t="shared" si="10"/>
        <v/>
      </c>
      <c r="O126" s="94"/>
      <c r="P126" s="16"/>
    </row>
    <row r="127" spans="1:16" s="17" customFormat="1" ht="14.25" hidden="1">
      <c r="A127" s="89"/>
      <c r="B127" s="347">
        <f>IF(BIODATA!B127="","", BIODATA!B127)</f>
        <v>118</v>
      </c>
      <c r="C127" s="347" t="str">
        <f>IF(BIODATA!E127="","", BIODATA!E127)</f>
        <v/>
      </c>
      <c r="D127" s="348" t="str">
        <f>IF(BIODATA!F127="","", BIODATA!F127)</f>
        <v/>
      </c>
      <c r="E127" s="349" t="str">
        <f>IF(BIODATA!I127="","", BIODATA!I127)</f>
        <v/>
      </c>
      <c r="F127" s="219"/>
      <c r="G127" s="219"/>
      <c r="H127" s="220"/>
      <c r="I127" s="221"/>
      <c r="J127" s="350">
        <f t="shared" si="6"/>
        <v>0</v>
      </c>
      <c r="K127" s="41" t="str">
        <f t="shared" si="7"/>
        <v/>
      </c>
      <c r="L127" s="41" t="str">
        <f t="shared" si="8"/>
        <v/>
      </c>
      <c r="M127" s="41" t="str">
        <f t="shared" si="9"/>
        <v/>
      </c>
      <c r="N127" s="41" t="str">
        <f t="shared" si="10"/>
        <v/>
      </c>
      <c r="O127" s="94"/>
      <c r="P127" s="16"/>
    </row>
    <row r="128" spans="1:16" s="17" customFormat="1" ht="14.25" hidden="1">
      <c r="A128" s="89"/>
      <c r="B128" s="347">
        <f>IF(BIODATA!B128="","", BIODATA!B128)</f>
        <v>119</v>
      </c>
      <c r="C128" s="347" t="str">
        <f>IF(BIODATA!E128="","", BIODATA!E128)</f>
        <v/>
      </c>
      <c r="D128" s="348" t="str">
        <f>IF(BIODATA!F128="","", BIODATA!F128)</f>
        <v/>
      </c>
      <c r="E128" s="349" t="str">
        <f>IF(BIODATA!I128="","", BIODATA!I128)</f>
        <v/>
      </c>
      <c r="F128" s="219"/>
      <c r="G128" s="219"/>
      <c r="H128" s="220"/>
      <c r="I128" s="221"/>
      <c r="J128" s="350">
        <f t="shared" si="6"/>
        <v>0</v>
      </c>
      <c r="K128" s="41" t="str">
        <f t="shared" si="7"/>
        <v/>
      </c>
      <c r="L128" s="41" t="str">
        <f t="shared" si="8"/>
        <v/>
      </c>
      <c r="M128" s="41" t="str">
        <f t="shared" si="9"/>
        <v/>
      </c>
      <c r="N128" s="41" t="str">
        <f t="shared" si="10"/>
        <v/>
      </c>
      <c r="O128" s="94"/>
      <c r="P128" s="16"/>
    </row>
    <row r="129" spans="1:16" s="17" customFormat="1" ht="14.25" hidden="1">
      <c r="A129" s="89"/>
      <c r="B129" s="347">
        <f>IF(BIODATA!B129="","", BIODATA!B129)</f>
        <v>120</v>
      </c>
      <c r="C129" s="347" t="str">
        <f>IF(BIODATA!E129="","", BIODATA!E129)</f>
        <v/>
      </c>
      <c r="D129" s="348" t="str">
        <f>IF(BIODATA!F129="","", BIODATA!F129)</f>
        <v/>
      </c>
      <c r="E129" s="349" t="str">
        <f>IF(BIODATA!I129="","", BIODATA!I129)</f>
        <v/>
      </c>
      <c r="F129" s="219"/>
      <c r="G129" s="219"/>
      <c r="H129" s="220"/>
      <c r="I129" s="221"/>
      <c r="J129" s="350">
        <f t="shared" si="6"/>
        <v>0</v>
      </c>
      <c r="K129" s="41" t="str">
        <f t="shared" si="7"/>
        <v/>
      </c>
      <c r="L129" s="41" t="str">
        <f t="shared" si="8"/>
        <v/>
      </c>
      <c r="M129" s="41" t="str">
        <f t="shared" si="9"/>
        <v/>
      </c>
      <c r="N129" s="41" t="str">
        <f t="shared" si="10"/>
        <v/>
      </c>
      <c r="O129" s="94"/>
      <c r="P129" s="16"/>
    </row>
    <row r="130" spans="1:16" s="17" customFormat="1" ht="14.25" hidden="1">
      <c r="A130" s="89"/>
      <c r="B130" s="347">
        <f>IF(BIODATA!B130="","", BIODATA!B130)</f>
        <v>121</v>
      </c>
      <c r="C130" s="347" t="str">
        <f>IF(BIODATA!E130="","", BIODATA!E130)</f>
        <v/>
      </c>
      <c r="D130" s="348" t="str">
        <f>IF(BIODATA!F130="","", BIODATA!F130)</f>
        <v/>
      </c>
      <c r="E130" s="349" t="str">
        <f>IF(BIODATA!I130="","", BIODATA!I130)</f>
        <v/>
      </c>
      <c r="F130" s="219"/>
      <c r="G130" s="219"/>
      <c r="H130" s="220"/>
      <c r="I130" s="221"/>
      <c r="J130" s="350">
        <f t="shared" si="6"/>
        <v>0</v>
      </c>
      <c r="K130" s="41" t="str">
        <f t="shared" si="7"/>
        <v/>
      </c>
      <c r="L130" s="41" t="str">
        <f t="shared" si="8"/>
        <v/>
      </c>
      <c r="M130" s="41" t="str">
        <f t="shared" si="9"/>
        <v/>
      </c>
      <c r="N130" s="41" t="str">
        <f t="shared" si="10"/>
        <v/>
      </c>
      <c r="O130" s="94"/>
      <c r="P130" s="16"/>
    </row>
    <row r="131" spans="1:16" s="17" customFormat="1" ht="14.25" hidden="1">
      <c r="A131" s="89"/>
      <c r="B131" s="347">
        <f>IF(BIODATA!B131="","", BIODATA!B131)</f>
        <v>122</v>
      </c>
      <c r="C131" s="347" t="str">
        <f>IF(BIODATA!E131="","", BIODATA!E131)</f>
        <v/>
      </c>
      <c r="D131" s="348" t="str">
        <f>IF(BIODATA!F131="","", BIODATA!F131)</f>
        <v/>
      </c>
      <c r="E131" s="349" t="str">
        <f>IF(BIODATA!I131="","", BIODATA!I131)</f>
        <v/>
      </c>
      <c r="F131" s="219"/>
      <c r="G131" s="219"/>
      <c r="H131" s="220"/>
      <c r="I131" s="221"/>
      <c r="J131" s="350">
        <f t="shared" si="6"/>
        <v>0</v>
      </c>
      <c r="K131" s="41" t="str">
        <f t="shared" si="7"/>
        <v/>
      </c>
      <c r="L131" s="41" t="str">
        <f t="shared" si="8"/>
        <v/>
      </c>
      <c r="M131" s="41" t="str">
        <f t="shared" si="9"/>
        <v/>
      </c>
      <c r="N131" s="41" t="str">
        <f t="shared" si="10"/>
        <v/>
      </c>
      <c r="O131" s="94"/>
      <c r="P131" s="16"/>
    </row>
    <row r="132" spans="1:16" s="17" customFormat="1" ht="14.25" hidden="1">
      <c r="A132" s="89"/>
      <c r="B132" s="347">
        <f>IF(BIODATA!B132="","", BIODATA!B132)</f>
        <v>123</v>
      </c>
      <c r="C132" s="347" t="str">
        <f>IF(BIODATA!E132="","", BIODATA!E132)</f>
        <v/>
      </c>
      <c r="D132" s="348" t="str">
        <f>IF(BIODATA!F132="","", BIODATA!F132)</f>
        <v/>
      </c>
      <c r="E132" s="349" t="str">
        <f>IF(BIODATA!I132="","", BIODATA!I132)</f>
        <v/>
      </c>
      <c r="F132" s="219"/>
      <c r="G132" s="219"/>
      <c r="H132" s="220"/>
      <c r="I132" s="221"/>
      <c r="J132" s="350">
        <f t="shared" si="6"/>
        <v>0</v>
      </c>
      <c r="K132" s="41" t="str">
        <f t="shared" si="7"/>
        <v/>
      </c>
      <c r="L132" s="41" t="str">
        <f t="shared" si="8"/>
        <v/>
      </c>
      <c r="M132" s="41" t="str">
        <f t="shared" si="9"/>
        <v/>
      </c>
      <c r="N132" s="41" t="str">
        <f t="shared" si="10"/>
        <v/>
      </c>
      <c r="O132" s="94"/>
      <c r="P132" s="16"/>
    </row>
    <row r="133" spans="1:16" s="17" customFormat="1" ht="14.25" hidden="1">
      <c r="A133" s="89"/>
      <c r="B133" s="347">
        <f>IF(BIODATA!B133="","", BIODATA!B133)</f>
        <v>124</v>
      </c>
      <c r="C133" s="347" t="str">
        <f>IF(BIODATA!E133="","", BIODATA!E133)</f>
        <v/>
      </c>
      <c r="D133" s="348" t="str">
        <f>IF(BIODATA!F133="","", BIODATA!F133)</f>
        <v/>
      </c>
      <c r="E133" s="349" t="str">
        <f>IF(BIODATA!I133="","", BIODATA!I133)</f>
        <v/>
      </c>
      <c r="F133" s="219"/>
      <c r="G133" s="219"/>
      <c r="H133" s="220"/>
      <c r="I133" s="221"/>
      <c r="J133" s="350">
        <f t="shared" si="6"/>
        <v>0</v>
      </c>
      <c r="K133" s="41" t="str">
        <f t="shared" si="7"/>
        <v/>
      </c>
      <c r="L133" s="41" t="str">
        <f t="shared" si="8"/>
        <v/>
      </c>
      <c r="M133" s="41" t="str">
        <f t="shared" si="9"/>
        <v/>
      </c>
      <c r="N133" s="41" t="str">
        <f t="shared" si="10"/>
        <v/>
      </c>
      <c r="O133" s="94"/>
      <c r="P133" s="16"/>
    </row>
    <row r="134" spans="1:16" s="17" customFormat="1" ht="14.25" hidden="1">
      <c r="A134" s="89"/>
      <c r="B134" s="347">
        <f>IF(BIODATA!B134="","", BIODATA!B134)</f>
        <v>125</v>
      </c>
      <c r="C134" s="347" t="str">
        <f>IF(BIODATA!E134="","", BIODATA!E134)</f>
        <v/>
      </c>
      <c r="D134" s="348" t="str">
        <f>IF(BIODATA!F134="","", BIODATA!F134)</f>
        <v/>
      </c>
      <c r="E134" s="349" t="str">
        <f>IF(BIODATA!I134="","", BIODATA!I134)</f>
        <v/>
      </c>
      <c r="F134" s="219"/>
      <c r="G134" s="219"/>
      <c r="H134" s="220"/>
      <c r="I134" s="221"/>
      <c r="J134" s="350">
        <f t="shared" si="6"/>
        <v>0</v>
      </c>
      <c r="K134" s="41" t="str">
        <f t="shared" si="7"/>
        <v/>
      </c>
      <c r="L134" s="41" t="str">
        <f t="shared" si="8"/>
        <v/>
      </c>
      <c r="M134" s="41" t="str">
        <f t="shared" si="9"/>
        <v/>
      </c>
      <c r="N134" s="41" t="str">
        <f t="shared" si="10"/>
        <v/>
      </c>
      <c r="O134" s="94"/>
      <c r="P134" s="16"/>
    </row>
    <row r="135" spans="1:16" s="17" customFormat="1" ht="14.25" hidden="1">
      <c r="A135" s="89"/>
      <c r="B135" s="347">
        <f>IF(BIODATA!B135="","", BIODATA!B135)</f>
        <v>126</v>
      </c>
      <c r="C135" s="347" t="str">
        <f>IF(BIODATA!E135="","", BIODATA!E135)</f>
        <v/>
      </c>
      <c r="D135" s="348" t="str">
        <f>IF(BIODATA!F135="","", BIODATA!F135)</f>
        <v/>
      </c>
      <c r="E135" s="349" t="str">
        <f>IF(BIODATA!I135="","", BIODATA!I135)</f>
        <v/>
      </c>
      <c r="F135" s="219"/>
      <c r="G135" s="219"/>
      <c r="H135" s="220"/>
      <c r="I135" s="221"/>
      <c r="J135" s="350">
        <f t="shared" si="6"/>
        <v>0</v>
      </c>
      <c r="K135" s="41" t="str">
        <f t="shared" si="7"/>
        <v/>
      </c>
      <c r="L135" s="41" t="str">
        <f t="shared" si="8"/>
        <v/>
      </c>
      <c r="M135" s="41" t="str">
        <f t="shared" si="9"/>
        <v/>
      </c>
      <c r="N135" s="41" t="str">
        <f t="shared" si="10"/>
        <v/>
      </c>
      <c r="O135" s="94"/>
      <c r="P135" s="16"/>
    </row>
    <row r="136" spans="1:16" s="17" customFormat="1" ht="14.25" hidden="1">
      <c r="A136" s="89"/>
      <c r="B136" s="347">
        <f>IF(BIODATA!B136="","", BIODATA!B136)</f>
        <v>127</v>
      </c>
      <c r="C136" s="347" t="str">
        <f>IF(BIODATA!E136="","", BIODATA!E136)</f>
        <v/>
      </c>
      <c r="D136" s="348" t="str">
        <f>IF(BIODATA!F136="","", BIODATA!F136)</f>
        <v/>
      </c>
      <c r="E136" s="349" t="str">
        <f>IF(BIODATA!I136="","", BIODATA!I136)</f>
        <v/>
      </c>
      <c r="F136" s="219"/>
      <c r="G136" s="219"/>
      <c r="H136" s="220"/>
      <c r="I136" s="221"/>
      <c r="J136" s="350">
        <f t="shared" si="6"/>
        <v>0</v>
      </c>
      <c r="K136" s="41" t="str">
        <f t="shared" si="7"/>
        <v/>
      </c>
      <c r="L136" s="41" t="str">
        <f t="shared" si="8"/>
        <v/>
      </c>
      <c r="M136" s="41" t="str">
        <f t="shared" si="9"/>
        <v/>
      </c>
      <c r="N136" s="41" t="str">
        <f t="shared" si="10"/>
        <v/>
      </c>
      <c r="O136" s="94"/>
      <c r="P136" s="16"/>
    </row>
    <row r="137" spans="1:16" s="17" customFormat="1" ht="14.25" hidden="1">
      <c r="A137" s="89"/>
      <c r="B137" s="347">
        <f>IF(BIODATA!B137="","", BIODATA!B137)</f>
        <v>128</v>
      </c>
      <c r="C137" s="347" t="str">
        <f>IF(BIODATA!E137="","", BIODATA!E137)</f>
        <v/>
      </c>
      <c r="D137" s="348" t="str">
        <f>IF(BIODATA!F137="","", BIODATA!F137)</f>
        <v/>
      </c>
      <c r="E137" s="349" t="str">
        <f>IF(BIODATA!I137="","", BIODATA!I137)</f>
        <v/>
      </c>
      <c r="F137" s="219"/>
      <c r="G137" s="219"/>
      <c r="H137" s="220"/>
      <c r="I137" s="221"/>
      <c r="J137" s="350">
        <f t="shared" si="6"/>
        <v>0</v>
      </c>
      <c r="K137" s="41" t="str">
        <f t="shared" si="7"/>
        <v/>
      </c>
      <c r="L137" s="41" t="str">
        <f t="shared" si="8"/>
        <v/>
      </c>
      <c r="M137" s="41" t="str">
        <f t="shared" si="9"/>
        <v/>
      </c>
      <c r="N137" s="41" t="str">
        <f t="shared" si="10"/>
        <v/>
      </c>
      <c r="O137" s="94"/>
      <c r="P137" s="16"/>
    </row>
    <row r="138" spans="1:16" s="17" customFormat="1" ht="14.25" hidden="1">
      <c r="A138" s="89"/>
      <c r="B138" s="347">
        <f>IF(BIODATA!B138="","", BIODATA!B138)</f>
        <v>129</v>
      </c>
      <c r="C138" s="347" t="str">
        <f>IF(BIODATA!E138="","", BIODATA!E138)</f>
        <v/>
      </c>
      <c r="D138" s="348" t="str">
        <f>IF(BIODATA!F138="","", BIODATA!F138)</f>
        <v/>
      </c>
      <c r="E138" s="349" t="str">
        <f>IF(BIODATA!I138="","", BIODATA!I138)</f>
        <v/>
      </c>
      <c r="F138" s="219"/>
      <c r="G138" s="219"/>
      <c r="H138" s="220"/>
      <c r="I138" s="221"/>
      <c r="J138" s="350">
        <f t="shared" si="6"/>
        <v>0</v>
      </c>
      <c r="K138" s="41" t="str">
        <f t="shared" si="7"/>
        <v/>
      </c>
      <c r="L138" s="41" t="str">
        <f t="shared" si="8"/>
        <v/>
      </c>
      <c r="M138" s="41" t="str">
        <f t="shared" si="9"/>
        <v/>
      </c>
      <c r="N138" s="41" t="str">
        <f t="shared" si="10"/>
        <v/>
      </c>
      <c r="O138" s="94"/>
      <c r="P138" s="16"/>
    </row>
    <row r="139" spans="1:16" s="17" customFormat="1" ht="14.25" hidden="1">
      <c r="A139" s="89"/>
      <c r="B139" s="347">
        <f>IF(BIODATA!B139="","", BIODATA!B139)</f>
        <v>130</v>
      </c>
      <c r="C139" s="347" t="str">
        <f>IF(BIODATA!E139="","", BIODATA!E139)</f>
        <v/>
      </c>
      <c r="D139" s="348" t="str">
        <f>IF(BIODATA!F139="","", BIODATA!F139)</f>
        <v/>
      </c>
      <c r="E139" s="349" t="str">
        <f>IF(BIODATA!I139="","", BIODATA!I139)</f>
        <v/>
      </c>
      <c r="F139" s="219"/>
      <c r="G139" s="219"/>
      <c r="H139" s="220"/>
      <c r="I139" s="221"/>
      <c r="J139" s="350">
        <f t="shared" ref="J139:J202" si="11">SUM(F139:I139)</f>
        <v>0</v>
      </c>
      <c r="K139" s="41" t="str">
        <f t="shared" ref="K139:K202" si="12">IF(F139="","",IF(F139&gt;=85.1,"Sangat Baik",IF(F139&gt;=70.1,"Baik",IF(F139&gt;=55.1,"Cukup","Kurang"))))</f>
        <v/>
      </c>
      <c r="L139" s="41" t="str">
        <f t="shared" ref="L139:L202" si="13">IF(G139="","",IF(G139&gt;=85.1,"Sangat Baik",IF(G139&gt;=70.1,"Baik",IF(G139&gt;=55.1,"Cukup","Kurang"))))</f>
        <v/>
      </c>
      <c r="M139" s="41" t="str">
        <f t="shared" ref="M139:M202" si="14">IF(H139="","",IF(H139&gt;=85.1,"Sangat Baik",IF(H139&gt;=70.1,"Baik",IF(H139&gt;=55.1,"Cukup","Kurang"))))</f>
        <v/>
      </c>
      <c r="N139" s="41" t="str">
        <f t="shared" ref="N139:N202" si="15">IF(I139="","",IF(I139&gt;=85.1,"Sangat Baik",IF(I139&gt;=70.1,"Baik",IF(I139&gt;=55.1,"Cukup","Kurang"))))</f>
        <v/>
      </c>
      <c r="O139" s="94"/>
      <c r="P139" s="16"/>
    </row>
    <row r="140" spans="1:16" s="17" customFormat="1" ht="14.25" hidden="1">
      <c r="A140" s="89"/>
      <c r="B140" s="347">
        <f>IF(BIODATA!B140="","", BIODATA!B140)</f>
        <v>131</v>
      </c>
      <c r="C140" s="347" t="str">
        <f>IF(BIODATA!E140="","", BIODATA!E140)</f>
        <v/>
      </c>
      <c r="D140" s="348" t="str">
        <f>IF(BIODATA!F140="","", BIODATA!F140)</f>
        <v/>
      </c>
      <c r="E140" s="349" t="str">
        <f>IF(BIODATA!I140="","", BIODATA!I140)</f>
        <v/>
      </c>
      <c r="F140" s="219"/>
      <c r="G140" s="219"/>
      <c r="H140" s="220"/>
      <c r="I140" s="221"/>
      <c r="J140" s="350">
        <f t="shared" si="11"/>
        <v>0</v>
      </c>
      <c r="K140" s="41" t="str">
        <f t="shared" si="12"/>
        <v/>
      </c>
      <c r="L140" s="41" t="str">
        <f t="shared" si="13"/>
        <v/>
      </c>
      <c r="M140" s="41" t="str">
        <f t="shared" si="14"/>
        <v/>
      </c>
      <c r="N140" s="41" t="str">
        <f t="shared" si="15"/>
        <v/>
      </c>
      <c r="O140" s="94"/>
      <c r="P140" s="16"/>
    </row>
    <row r="141" spans="1:16" s="17" customFormat="1" ht="14.25" hidden="1">
      <c r="A141" s="89"/>
      <c r="B141" s="347">
        <f>IF(BIODATA!B141="","", BIODATA!B141)</f>
        <v>132</v>
      </c>
      <c r="C141" s="347" t="str">
        <f>IF(BIODATA!E141="","", BIODATA!E141)</f>
        <v/>
      </c>
      <c r="D141" s="348" t="str">
        <f>IF(BIODATA!F141="","", BIODATA!F141)</f>
        <v/>
      </c>
      <c r="E141" s="349" t="str">
        <f>IF(BIODATA!I141="","", BIODATA!I141)</f>
        <v/>
      </c>
      <c r="F141" s="219"/>
      <c r="G141" s="219"/>
      <c r="H141" s="220"/>
      <c r="I141" s="221"/>
      <c r="J141" s="350">
        <f t="shared" si="11"/>
        <v>0</v>
      </c>
      <c r="K141" s="41" t="str">
        <f t="shared" si="12"/>
        <v/>
      </c>
      <c r="L141" s="41" t="str">
        <f t="shared" si="13"/>
        <v/>
      </c>
      <c r="M141" s="41" t="str">
        <f t="shared" si="14"/>
        <v/>
      </c>
      <c r="N141" s="41" t="str">
        <f t="shared" si="15"/>
        <v/>
      </c>
      <c r="O141" s="94"/>
      <c r="P141" s="16"/>
    </row>
    <row r="142" spans="1:16" s="17" customFormat="1" ht="14.25" hidden="1">
      <c r="A142" s="89"/>
      <c r="B142" s="347">
        <f>IF(BIODATA!B142="","", BIODATA!B142)</f>
        <v>133</v>
      </c>
      <c r="C142" s="347" t="str">
        <f>IF(BIODATA!E142="","", BIODATA!E142)</f>
        <v/>
      </c>
      <c r="D142" s="348" t="str">
        <f>IF(BIODATA!F142="","", BIODATA!F142)</f>
        <v/>
      </c>
      <c r="E142" s="349" t="str">
        <f>IF(BIODATA!I142="","", BIODATA!I142)</f>
        <v/>
      </c>
      <c r="F142" s="219"/>
      <c r="G142" s="219"/>
      <c r="H142" s="220"/>
      <c r="I142" s="221"/>
      <c r="J142" s="350">
        <f t="shared" si="11"/>
        <v>0</v>
      </c>
      <c r="K142" s="41" t="str">
        <f t="shared" si="12"/>
        <v/>
      </c>
      <c r="L142" s="41" t="str">
        <f t="shared" si="13"/>
        <v/>
      </c>
      <c r="M142" s="41" t="str">
        <f t="shared" si="14"/>
        <v/>
      </c>
      <c r="N142" s="41" t="str">
        <f t="shared" si="15"/>
        <v/>
      </c>
      <c r="O142" s="94"/>
      <c r="P142" s="16"/>
    </row>
    <row r="143" spans="1:16" s="17" customFormat="1" ht="14.25" hidden="1">
      <c r="A143" s="89"/>
      <c r="B143" s="347">
        <f>IF(BIODATA!B143="","", BIODATA!B143)</f>
        <v>134</v>
      </c>
      <c r="C143" s="347" t="str">
        <f>IF(BIODATA!E143="","", BIODATA!E143)</f>
        <v/>
      </c>
      <c r="D143" s="348" t="str">
        <f>IF(BIODATA!F143="","", BIODATA!F143)</f>
        <v/>
      </c>
      <c r="E143" s="349" t="str">
        <f>IF(BIODATA!I143="","", BIODATA!I143)</f>
        <v/>
      </c>
      <c r="F143" s="219"/>
      <c r="G143" s="219"/>
      <c r="H143" s="220"/>
      <c r="I143" s="221"/>
      <c r="J143" s="350">
        <f t="shared" si="11"/>
        <v>0</v>
      </c>
      <c r="K143" s="41" t="str">
        <f t="shared" si="12"/>
        <v/>
      </c>
      <c r="L143" s="41" t="str">
        <f t="shared" si="13"/>
        <v/>
      </c>
      <c r="M143" s="41" t="str">
        <f t="shared" si="14"/>
        <v/>
      </c>
      <c r="N143" s="41" t="str">
        <f t="shared" si="15"/>
        <v/>
      </c>
      <c r="O143" s="94"/>
      <c r="P143" s="16"/>
    </row>
    <row r="144" spans="1:16" s="17" customFormat="1" ht="14.25" hidden="1">
      <c r="A144" s="89"/>
      <c r="B144" s="347">
        <f>IF(BIODATA!B144="","", BIODATA!B144)</f>
        <v>135</v>
      </c>
      <c r="C144" s="347" t="str">
        <f>IF(BIODATA!E144="","", BIODATA!E144)</f>
        <v/>
      </c>
      <c r="D144" s="348" t="str">
        <f>IF(BIODATA!F144="","", BIODATA!F144)</f>
        <v/>
      </c>
      <c r="E144" s="349" t="str">
        <f>IF(BIODATA!I144="","", BIODATA!I144)</f>
        <v/>
      </c>
      <c r="F144" s="219"/>
      <c r="G144" s="219"/>
      <c r="H144" s="220"/>
      <c r="I144" s="221"/>
      <c r="J144" s="350">
        <f t="shared" si="11"/>
        <v>0</v>
      </c>
      <c r="K144" s="41" t="str">
        <f t="shared" si="12"/>
        <v/>
      </c>
      <c r="L144" s="41" t="str">
        <f t="shared" si="13"/>
        <v/>
      </c>
      <c r="M144" s="41" t="str">
        <f t="shared" si="14"/>
        <v/>
      </c>
      <c r="N144" s="41" t="str">
        <f t="shared" si="15"/>
        <v/>
      </c>
      <c r="O144" s="94"/>
      <c r="P144" s="16"/>
    </row>
    <row r="145" spans="1:16" s="17" customFormat="1" ht="14.25" hidden="1">
      <c r="A145" s="89"/>
      <c r="B145" s="347">
        <f>IF(BIODATA!B145="","", BIODATA!B145)</f>
        <v>136</v>
      </c>
      <c r="C145" s="347" t="str">
        <f>IF(BIODATA!E145="","", BIODATA!E145)</f>
        <v/>
      </c>
      <c r="D145" s="348" t="str">
        <f>IF(BIODATA!F145="","", BIODATA!F145)</f>
        <v/>
      </c>
      <c r="E145" s="349" t="str">
        <f>IF(BIODATA!I145="","", BIODATA!I145)</f>
        <v/>
      </c>
      <c r="F145" s="219"/>
      <c r="G145" s="219"/>
      <c r="H145" s="220"/>
      <c r="I145" s="221"/>
      <c r="J145" s="350">
        <f t="shared" si="11"/>
        <v>0</v>
      </c>
      <c r="K145" s="41" t="str">
        <f t="shared" si="12"/>
        <v/>
      </c>
      <c r="L145" s="41" t="str">
        <f t="shared" si="13"/>
        <v/>
      </c>
      <c r="M145" s="41" t="str">
        <f t="shared" si="14"/>
        <v/>
      </c>
      <c r="N145" s="41" t="str">
        <f t="shared" si="15"/>
        <v/>
      </c>
      <c r="O145" s="94"/>
      <c r="P145" s="16"/>
    </row>
    <row r="146" spans="1:16" s="17" customFormat="1" ht="14.25" hidden="1">
      <c r="A146" s="89"/>
      <c r="B146" s="347">
        <f>IF(BIODATA!B146="","", BIODATA!B146)</f>
        <v>137</v>
      </c>
      <c r="C146" s="347" t="str">
        <f>IF(BIODATA!E146="","", BIODATA!E146)</f>
        <v/>
      </c>
      <c r="D146" s="348" t="str">
        <f>IF(BIODATA!F146="","", BIODATA!F146)</f>
        <v/>
      </c>
      <c r="E146" s="349" t="str">
        <f>IF(BIODATA!I146="","", BIODATA!I146)</f>
        <v/>
      </c>
      <c r="F146" s="219"/>
      <c r="G146" s="219"/>
      <c r="H146" s="220"/>
      <c r="I146" s="221"/>
      <c r="J146" s="350">
        <f t="shared" si="11"/>
        <v>0</v>
      </c>
      <c r="K146" s="41" t="str">
        <f t="shared" si="12"/>
        <v/>
      </c>
      <c r="L146" s="41" t="str">
        <f t="shared" si="13"/>
        <v/>
      </c>
      <c r="M146" s="41" t="str">
        <f t="shared" si="14"/>
        <v/>
      </c>
      <c r="N146" s="41" t="str">
        <f t="shared" si="15"/>
        <v/>
      </c>
      <c r="O146" s="94"/>
      <c r="P146" s="16"/>
    </row>
    <row r="147" spans="1:16" s="17" customFormat="1" ht="14.25" hidden="1">
      <c r="A147" s="89"/>
      <c r="B147" s="347">
        <f>IF(BIODATA!B147="","", BIODATA!B147)</f>
        <v>138</v>
      </c>
      <c r="C147" s="347" t="str">
        <f>IF(BIODATA!E147="","", BIODATA!E147)</f>
        <v/>
      </c>
      <c r="D147" s="348" t="str">
        <f>IF(BIODATA!F147="","", BIODATA!F147)</f>
        <v/>
      </c>
      <c r="E147" s="349" t="str">
        <f>IF(BIODATA!I147="","", BIODATA!I147)</f>
        <v/>
      </c>
      <c r="F147" s="219"/>
      <c r="G147" s="219"/>
      <c r="H147" s="220"/>
      <c r="I147" s="221"/>
      <c r="J147" s="350">
        <f t="shared" si="11"/>
        <v>0</v>
      </c>
      <c r="K147" s="41" t="str">
        <f t="shared" si="12"/>
        <v/>
      </c>
      <c r="L147" s="41" t="str">
        <f t="shared" si="13"/>
        <v/>
      </c>
      <c r="M147" s="41" t="str">
        <f t="shared" si="14"/>
        <v/>
      </c>
      <c r="N147" s="41" t="str">
        <f t="shared" si="15"/>
        <v/>
      </c>
      <c r="O147" s="94"/>
      <c r="P147" s="16"/>
    </row>
    <row r="148" spans="1:16" s="17" customFormat="1" ht="14.25" hidden="1">
      <c r="A148" s="89"/>
      <c r="B148" s="347">
        <f>IF(BIODATA!B148="","", BIODATA!B148)</f>
        <v>139</v>
      </c>
      <c r="C148" s="347" t="str">
        <f>IF(BIODATA!E148="","", BIODATA!E148)</f>
        <v/>
      </c>
      <c r="D148" s="348" t="str">
        <f>IF(BIODATA!F148="","", BIODATA!F148)</f>
        <v/>
      </c>
      <c r="E148" s="349" t="str">
        <f>IF(BIODATA!I148="","", BIODATA!I148)</f>
        <v/>
      </c>
      <c r="F148" s="219"/>
      <c r="G148" s="219"/>
      <c r="H148" s="220"/>
      <c r="I148" s="221"/>
      <c r="J148" s="350">
        <f t="shared" si="11"/>
        <v>0</v>
      </c>
      <c r="K148" s="41" t="str">
        <f t="shared" si="12"/>
        <v/>
      </c>
      <c r="L148" s="41" t="str">
        <f t="shared" si="13"/>
        <v/>
      </c>
      <c r="M148" s="41" t="str">
        <f t="shared" si="14"/>
        <v/>
      </c>
      <c r="N148" s="41" t="str">
        <f t="shared" si="15"/>
        <v/>
      </c>
      <c r="O148" s="94"/>
      <c r="P148" s="16"/>
    </row>
    <row r="149" spans="1:16" s="17" customFormat="1" ht="14.25" hidden="1">
      <c r="A149" s="89"/>
      <c r="B149" s="347">
        <f>IF(BIODATA!B149="","", BIODATA!B149)</f>
        <v>140</v>
      </c>
      <c r="C149" s="347" t="str">
        <f>IF(BIODATA!E149="","", BIODATA!E149)</f>
        <v/>
      </c>
      <c r="D149" s="348" t="str">
        <f>IF(BIODATA!F149="","", BIODATA!F149)</f>
        <v/>
      </c>
      <c r="E149" s="349" t="str">
        <f>IF(BIODATA!I149="","", BIODATA!I149)</f>
        <v/>
      </c>
      <c r="F149" s="219"/>
      <c r="G149" s="219"/>
      <c r="H149" s="220"/>
      <c r="I149" s="221"/>
      <c r="J149" s="350">
        <f t="shared" si="11"/>
        <v>0</v>
      </c>
      <c r="K149" s="41" t="str">
        <f t="shared" si="12"/>
        <v/>
      </c>
      <c r="L149" s="41" t="str">
        <f t="shared" si="13"/>
        <v/>
      </c>
      <c r="M149" s="41" t="str">
        <f t="shared" si="14"/>
        <v/>
      </c>
      <c r="N149" s="41" t="str">
        <f t="shared" si="15"/>
        <v/>
      </c>
      <c r="O149" s="94"/>
      <c r="P149" s="16"/>
    </row>
    <row r="150" spans="1:16" s="17" customFormat="1" ht="14.25" hidden="1">
      <c r="A150" s="89"/>
      <c r="B150" s="347">
        <f>IF(BIODATA!B150="","", BIODATA!B150)</f>
        <v>141</v>
      </c>
      <c r="C150" s="347" t="str">
        <f>IF(BIODATA!E150="","", BIODATA!E150)</f>
        <v/>
      </c>
      <c r="D150" s="348" t="str">
        <f>IF(BIODATA!F150="","", BIODATA!F150)</f>
        <v/>
      </c>
      <c r="E150" s="349" t="str">
        <f>IF(BIODATA!I150="","", BIODATA!I150)</f>
        <v/>
      </c>
      <c r="F150" s="219"/>
      <c r="G150" s="219"/>
      <c r="H150" s="220"/>
      <c r="I150" s="221"/>
      <c r="J150" s="350">
        <f t="shared" si="11"/>
        <v>0</v>
      </c>
      <c r="K150" s="41" t="str">
        <f t="shared" si="12"/>
        <v/>
      </c>
      <c r="L150" s="41" t="str">
        <f t="shared" si="13"/>
        <v/>
      </c>
      <c r="M150" s="41" t="str">
        <f t="shared" si="14"/>
        <v/>
      </c>
      <c r="N150" s="41" t="str">
        <f t="shared" si="15"/>
        <v/>
      </c>
      <c r="O150" s="94"/>
      <c r="P150" s="16"/>
    </row>
    <row r="151" spans="1:16" s="17" customFormat="1" ht="14.25" hidden="1">
      <c r="A151" s="89"/>
      <c r="B151" s="347">
        <f>IF(BIODATA!B151="","", BIODATA!B151)</f>
        <v>142</v>
      </c>
      <c r="C151" s="347" t="str">
        <f>IF(BIODATA!E151="","", BIODATA!E151)</f>
        <v/>
      </c>
      <c r="D151" s="348" t="str">
        <f>IF(BIODATA!F151="","", BIODATA!F151)</f>
        <v/>
      </c>
      <c r="E151" s="349" t="str">
        <f>IF(BIODATA!I151="","", BIODATA!I151)</f>
        <v/>
      </c>
      <c r="F151" s="219"/>
      <c r="G151" s="219"/>
      <c r="H151" s="220"/>
      <c r="I151" s="221"/>
      <c r="J151" s="350">
        <f t="shared" si="11"/>
        <v>0</v>
      </c>
      <c r="K151" s="41" t="str">
        <f t="shared" si="12"/>
        <v/>
      </c>
      <c r="L151" s="41" t="str">
        <f t="shared" si="13"/>
        <v/>
      </c>
      <c r="M151" s="41" t="str">
        <f t="shared" si="14"/>
        <v/>
      </c>
      <c r="N151" s="41" t="str">
        <f t="shared" si="15"/>
        <v/>
      </c>
      <c r="O151" s="94"/>
      <c r="P151" s="16"/>
    </row>
    <row r="152" spans="1:16" s="17" customFormat="1" ht="14.25" hidden="1">
      <c r="A152" s="89"/>
      <c r="B152" s="347">
        <f>IF(BIODATA!B152="","", BIODATA!B152)</f>
        <v>143</v>
      </c>
      <c r="C152" s="347" t="str">
        <f>IF(BIODATA!E152="","", BIODATA!E152)</f>
        <v/>
      </c>
      <c r="D152" s="348" t="str">
        <f>IF(BIODATA!F152="","", BIODATA!F152)</f>
        <v/>
      </c>
      <c r="E152" s="349" t="str">
        <f>IF(BIODATA!I152="","", BIODATA!I152)</f>
        <v/>
      </c>
      <c r="F152" s="219"/>
      <c r="G152" s="219"/>
      <c r="H152" s="220"/>
      <c r="I152" s="221"/>
      <c r="J152" s="350">
        <f t="shared" si="11"/>
        <v>0</v>
      </c>
      <c r="K152" s="41" t="str">
        <f t="shared" si="12"/>
        <v/>
      </c>
      <c r="L152" s="41" t="str">
        <f t="shared" si="13"/>
        <v/>
      </c>
      <c r="M152" s="41" t="str">
        <f t="shared" si="14"/>
        <v/>
      </c>
      <c r="N152" s="41" t="str">
        <f t="shared" si="15"/>
        <v/>
      </c>
      <c r="O152" s="94"/>
      <c r="P152" s="16"/>
    </row>
    <row r="153" spans="1:16" s="17" customFormat="1" ht="14.25" hidden="1">
      <c r="A153" s="89"/>
      <c r="B153" s="347">
        <f>IF(BIODATA!B153="","", BIODATA!B153)</f>
        <v>144</v>
      </c>
      <c r="C153" s="347" t="str">
        <f>IF(BIODATA!E153="","", BIODATA!E153)</f>
        <v/>
      </c>
      <c r="D153" s="348" t="str">
        <f>IF(BIODATA!F153="","", BIODATA!F153)</f>
        <v/>
      </c>
      <c r="E153" s="349" t="str">
        <f>IF(BIODATA!I153="","", BIODATA!I153)</f>
        <v/>
      </c>
      <c r="F153" s="219"/>
      <c r="G153" s="219"/>
      <c r="H153" s="220"/>
      <c r="I153" s="221"/>
      <c r="J153" s="350">
        <f t="shared" si="11"/>
        <v>0</v>
      </c>
      <c r="K153" s="41" t="str">
        <f t="shared" si="12"/>
        <v/>
      </c>
      <c r="L153" s="41" t="str">
        <f t="shared" si="13"/>
        <v/>
      </c>
      <c r="M153" s="41" t="str">
        <f t="shared" si="14"/>
        <v/>
      </c>
      <c r="N153" s="41" t="str">
        <f t="shared" si="15"/>
        <v/>
      </c>
      <c r="O153" s="94"/>
      <c r="P153" s="16"/>
    </row>
    <row r="154" spans="1:16" s="17" customFormat="1" ht="14.25" hidden="1">
      <c r="A154" s="89"/>
      <c r="B154" s="347">
        <f>IF(BIODATA!B154="","", BIODATA!B154)</f>
        <v>145</v>
      </c>
      <c r="C154" s="347" t="str">
        <f>IF(BIODATA!E154="","", BIODATA!E154)</f>
        <v/>
      </c>
      <c r="D154" s="348" t="str">
        <f>IF(BIODATA!F154="","", BIODATA!F154)</f>
        <v/>
      </c>
      <c r="E154" s="349" t="str">
        <f>IF(BIODATA!I154="","", BIODATA!I154)</f>
        <v/>
      </c>
      <c r="F154" s="219"/>
      <c r="G154" s="219"/>
      <c r="H154" s="220"/>
      <c r="I154" s="221"/>
      <c r="J154" s="350">
        <f t="shared" si="11"/>
        <v>0</v>
      </c>
      <c r="K154" s="41" t="str">
        <f t="shared" si="12"/>
        <v/>
      </c>
      <c r="L154" s="41" t="str">
        <f t="shared" si="13"/>
        <v/>
      </c>
      <c r="M154" s="41" t="str">
        <f t="shared" si="14"/>
        <v/>
      </c>
      <c r="N154" s="41" t="str">
        <f t="shared" si="15"/>
        <v/>
      </c>
      <c r="O154" s="94"/>
      <c r="P154" s="16"/>
    </row>
    <row r="155" spans="1:16" s="17" customFormat="1" ht="14.25" hidden="1">
      <c r="A155" s="89"/>
      <c r="B155" s="347">
        <f>IF(BIODATA!B155="","", BIODATA!B155)</f>
        <v>146</v>
      </c>
      <c r="C155" s="347" t="str">
        <f>IF(BIODATA!E155="","", BIODATA!E155)</f>
        <v/>
      </c>
      <c r="D155" s="348" t="str">
        <f>IF(BIODATA!F155="","", BIODATA!F155)</f>
        <v/>
      </c>
      <c r="E155" s="349" t="str">
        <f>IF(BIODATA!I155="","", BIODATA!I155)</f>
        <v/>
      </c>
      <c r="F155" s="219"/>
      <c r="G155" s="219"/>
      <c r="H155" s="220"/>
      <c r="I155" s="221"/>
      <c r="J155" s="350">
        <f t="shared" si="11"/>
        <v>0</v>
      </c>
      <c r="K155" s="41" t="str">
        <f t="shared" si="12"/>
        <v/>
      </c>
      <c r="L155" s="41" t="str">
        <f t="shared" si="13"/>
        <v/>
      </c>
      <c r="M155" s="41" t="str">
        <f t="shared" si="14"/>
        <v/>
      </c>
      <c r="N155" s="41" t="str">
        <f t="shared" si="15"/>
        <v/>
      </c>
      <c r="O155" s="94"/>
      <c r="P155" s="16"/>
    </row>
    <row r="156" spans="1:16" s="17" customFormat="1" ht="14.25" hidden="1">
      <c r="A156" s="89"/>
      <c r="B156" s="347">
        <f>IF(BIODATA!B156="","", BIODATA!B156)</f>
        <v>147</v>
      </c>
      <c r="C156" s="347" t="str">
        <f>IF(BIODATA!E156="","", BIODATA!E156)</f>
        <v/>
      </c>
      <c r="D156" s="348" t="str">
        <f>IF(BIODATA!F156="","", BIODATA!F156)</f>
        <v/>
      </c>
      <c r="E156" s="349" t="str">
        <f>IF(BIODATA!I156="","", BIODATA!I156)</f>
        <v/>
      </c>
      <c r="F156" s="219"/>
      <c r="G156" s="219"/>
      <c r="H156" s="220"/>
      <c r="I156" s="221"/>
      <c r="J156" s="350">
        <f t="shared" si="11"/>
        <v>0</v>
      </c>
      <c r="K156" s="41" t="str">
        <f t="shared" si="12"/>
        <v/>
      </c>
      <c r="L156" s="41" t="str">
        <f t="shared" si="13"/>
        <v/>
      </c>
      <c r="M156" s="41" t="str">
        <f t="shared" si="14"/>
        <v/>
      </c>
      <c r="N156" s="41" t="str">
        <f t="shared" si="15"/>
        <v/>
      </c>
      <c r="O156" s="94"/>
      <c r="P156" s="16"/>
    </row>
    <row r="157" spans="1:16" s="17" customFormat="1" ht="14.25" hidden="1">
      <c r="A157" s="89"/>
      <c r="B157" s="347">
        <f>IF(BIODATA!B157="","", BIODATA!B157)</f>
        <v>148</v>
      </c>
      <c r="C157" s="347" t="str">
        <f>IF(BIODATA!E157="","", BIODATA!E157)</f>
        <v/>
      </c>
      <c r="D157" s="348" t="str">
        <f>IF(BIODATA!F157="","", BIODATA!F157)</f>
        <v/>
      </c>
      <c r="E157" s="349" t="str">
        <f>IF(BIODATA!I157="","", BIODATA!I157)</f>
        <v/>
      </c>
      <c r="F157" s="219"/>
      <c r="G157" s="219"/>
      <c r="H157" s="220"/>
      <c r="I157" s="221"/>
      <c r="J157" s="350">
        <f t="shared" si="11"/>
        <v>0</v>
      </c>
      <c r="K157" s="41" t="str">
        <f t="shared" si="12"/>
        <v/>
      </c>
      <c r="L157" s="41" t="str">
        <f t="shared" si="13"/>
        <v/>
      </c>
      <c r="M157" s="41" t="str">
        <f t="shared" si="14"/>
        <v/>
      </c>
      <c r="N157" s="41" t="str">
        <f t="shared" si="15"/>
        <v/>
      </c>
      <c r="O157" s="94"/>
      <c r="P157" s="16"/>
    </row>
    <row r="158" spans="1:16" s="17" customFormat="1" ht="14.25" hidden="1">
      <c r="A158" s="89"/>
      <c r="B158" s="347">
        <f>IF(BIODATA!B158="","", BIODATA!B158)</f>
        <v>149</v>
      </c>
      <c r="C158" s="347" t="str">
        <f>IF(BIODATA!E158="","", BIODATA!E158)</f>
        <v/>
      </c>
      <c r="D158" s="348" t="str">
        <f>IF(BIODATA!F158="","", BIODATA!F158)</f>
        <v/>
      </c>
      <c r="E158" s="349" t="str">
        <f>IF(BIODATA!I158="","", BIODATA!I158)</f>
        <v/>
      </c>
      <c r="F158" s="219"/>
      <c r="G158" s="219"/>
      <c r="H158" s="220"/>
      <c r="I158" s="221"/>
      <c r="J158" s="350">
        <f t="shared" si="11"/>
        <v>0</v>
      </c>
      <c r="K158" s="41" t="str">
        <f t="shared" si="12"/>
        <v/>
      </c>
      <c r="L158" s="41" t="str">
        <f t="shared" si="13"/>
        <v/>
      </c>
      <c r="M158" s="41" t="str">
        <f t="shared" si="14"/>
        <v/>
      </c>
      <c r="N158" s="41" t="str">
        <f t="shared" si="15"/>
        <v/>
      </c>
      <c r="O158" s="94"/>
      <c r="P158" s="16"/>
    </row>
    <row r="159" spans="1:16" s="17" customFormat="1" ht="14.25" hidden="1">
      <c r="A159" s="89"/>
      <c r="B159" s="347">
        <f>IF(BIODATA!B159="","", BIODATA!B159)</f>
        <v>150</v>
      </c>
      <c r="C159" s="347" t="str">
        <f>IF(BIODATA!E159="","", BIODATA!E159)</f>
        <v/>
      </c>
      <c r="D159" s="348" t="str">
        <f>IF(BIODATA!F159="","", BIODATA!F159)</f>
        <v/>
      </c>
      <c r="E159" s="349" t="str">
        <f>IF(BIODATA!I159="","", BIODATA!I159)</f>
        <v/>
      </c>
      <c r="F159" s="219"/>
      <c r="G159" s="219"/>
      <c r="H159" s="220"/>
      <c r="I159" s="221"/>
      <c r="J159" s="350">
        <f t="shared" si="11"/>
        <v>0</v>
      </c>
      <c r="K159" s="41" t="str">
        <f t="shared" si="12"/>
        <v/>
      </c>
      <c r="L159" s="41" t="str">
        <f t="shared" si="13"/>
        <v/>
      </c>
      <c r="M159" s="41" t="str">
        <f t="shared" si="14"/>
        <v/>
      </c>
      <c r="N159" s="41" t="str">
        <f t="shared" si="15"/>
        <v/>
      </c>
      <c r="O159" s="94"/>
      <c r="P159" s="16"/>
    </row>
    <row r="160" spans="1:16" s="17" customFormat="1" ht="14.25" hidden="1">
      <c r="A160" s="89"/>
      <c r="B160" s="347">
        <f>IF(BIODATA!B160="","", BIODATA!B160)</f>
        <v>151</v>
      </c>
      <c r="C160" s="347" t="str">
        <f>IF(BIODATA!E160="","", BIODATA!E160)</f>
        <v/>
      </c>
      <c r="D160" s="348" t="str">
        <f>IF(BIODATA!F160="","", BIODATA!F160)</f>
        <v/>
      </c>
      <c r="E160" s="349" t="str">
        <f>IF(BIODATA!I160="","", BIODATA!I160)</f>
        <v/>
      </c>
      <c r="F160" s="219"/>
      <c r="G160" s="219"/>
      <c r="H160" s="220"/>
      <c r="I160" s="221"/>
      <c r="J160" s="350">
        <f t="shared" si="11"/>
        <v>0</v>
      </c>
      <c r="K160" s="41" t="str">
        <f t="shared" si="12"/>
        <v/>
      </c>
      <c r="L160" s="41" t="str">
        <f t="shared" si="13"/>
        <v/>
      </c>
      <c r="M160" s="41" t="str">
        <f t="shared" si="14"/>
        <v/>
      </c>
      <c r="N160" s="41" t="str">
        <f t="shared" si="15"/>
        <v/>
      </c>
      <c r="O160" s="94"/>
      <c r="P160" s="16"/>
    </row>
    <row r="161" spans="1:16" s="17" customFormat="1" ht="14.25" hidden="1">
      <c r="A161" s="89"/>
      <c r="B161" s="347">
        <f>IF(BIODATA!B161="","", BIODATA!B161)</f>
        <v>152</v>
      </c>
      <c r="C161" s="347" t="str">
        <f>IF(BIODATA!E161="","", BIODATA!E161)</f>
        <v/>
      </c>
      <c r="D161" s="348" t="str">
        <f>IF(BIODATA!F161="","", BIODATA!F161)</f>
        <v/>
      </c>
      <c r="E161" s="349" t="str">
        <f>IF(BIODATA!I161="","", BIODATA!I161)</f>
        <v/>
      </c>
      <c r="F161" s="219"/>
      <c r="G161" s="219"/>
      <c r="H161" s="220"/>
      <c r="I161" s="221"/>
      <c r="J161" s="350">
        <f t="shared" si="11"/>
        <v>0</v>
      </c>
      <c r="K161" s="41" t="str">
        <f t="shared" si="12"/>
        <v/>
      </c>
      <c r="L161" s="41" t="str">
        <f t="shared" si="13"/>
        <v/>
      </c>
      <c r="M161" s="41" t="str">
        <f t="shared" si="14"/>
        <v/>
      </c>
      <c r="N161" s="41" t="str">
        <f t="shared" si="15"/>
        <v/>
      </c>
      <c r="O161" s="94"/>
      <c r="P161" s="16"/>
    </row>
    <row r="162" spans="1:16" s="17" customFormat="1" ht="14.25" hidden="1">
      <c r="A162" s="89"/>
      <c r="B162" s="347">
        <f>IF(BIODATA!B162="","", BIODATA!B162)</f>
        <v>153</v>
      </c>
      <c r="C162" s="347" t="str">
        <f>IF(BIODATA!E162="","", BIODATA!E162)</f>
        <v/>
      </c>
      <c r="D162" s="348" t="str">
        <f>IF(BIODATA!F162="","", BIODATA!F162)</f>
        <v/>
      </c>
      <c r="E162" s="349" t="str">
        <f>IF(BIODATA!I162="","", BIODATA!I162)</f>
        <v/>
      </c>
      <c r="F162" s="219"/>
      <c r="G162" s="219"/>
      <c r="H162" s="220"/>
      <c r="I162" s="221"/>
      <c r="J162" s="350">
        <f t="shared" si="11"/>
        <v>0</v>
      </c>
      <c r="K162" s="41" t="str">
        <f t="shared" si="12"/>
        <v/>
      </c>
      <c r="L162" s="41" t="str">
        <f t="shared" si="13"/>
        <v/>
      </c>
      <c r="M162" s="41" t="str">
        <f t="shared" si="14"/>
        <v/>
      </c>
      <c r="N162" s="41" t="str">
        <f t="shared" si="15"/>
        <v/>
      </c>
      <c r="O162" s="94"/>
      <c r="P162" s="16"/>
    </row>
    <row r="163" spans="1:16" s="17" customFormat="1" ht="14.25" hidden="1">
      <c r="A163" s="89"/>
      <c r="B163" s="347">
        <f>IF(BIODATA!B163="","", BIODATA!B163)</f>
        <v>154</v>
      </c>
      <c r="C163" s="347" t="str">
        <f>IF(BIODATA!E163="","", BIODATA!E163)</f>
        <v/>
      </c>
      <c r="D163" s="348" t="str">
        <f>IF(BIODATA!F163="","", BIODATA!F163)</f>
        <v/>
      </c>
      <c r="E163" s="349" t="str">
        <f>IF(BIODATA!I163="","", BIODATA!I163)</f>
        <v/>
      </c>
      <c r="F163" s="219"/>
      <c r="G163" s="219"/>
      <c r="H163" s="220"/>
      <c r="I163" s="221"/>
      <c r="J163" s="350">
        <f t="shared" si="11"/>
        <v>0</v>
      </c>
      <c r="K163" s="41" t="str">
        <f t="shared" si="12"/>
        <v/>
      </c>
      <c r="L163" s="41" t="str">
        <f t="shared" si="13"/>
        <v/>
      </c>
      <c r="M163" s="41" t="str">
        <f t="shared" si="14"/>
        <v/>
      </c>
      <c r="N163" s="41" t="str">
        <f t="shared" si="15"/>
        <v/>
      </c>
      <c r="O163" s="94"/>
      <c r="P163" s="16"/>
    </row>
    <row r="164" spans="1:16" s="17" customFormat="1" ht="14.25" hidden="1">
      <c r="A164" s="89"/>
      <c r="B164" s="347">
        <f>IF(BIODATA!B164="","", BIODATA!B164)</f>
        <v>155</v>
      </c>
      <c r="C164" s="347" t="str">
        <f>IF(BIODATA!E164="","", BIODATA!E164)</f>
        <v/>
      </c>
      <c r="D164" s="348" t="str">
        <f>IF(BIODATA!F164="","", BIODATA!F164)</f>
        <v/>
      </c>
      <c r="E164" s="349" t="str">
        <f>IF(BIODATA!I164="","", BIODATA!I164)</f>
        <v/>
      </c>
      <c r="F164" s="219"/>
      <c r="G164" s="219"/>
      <c r="H164" s="220"/>
      <c r="I164" s="221"/>
      <c r="J164" s="350">
        <f t="shared" si="11"/>
        <v>0</v>
      </c>
      <c r="K164" s="41" t="str">
        <f t="shared" si="12"/>
        <v/>
      </c>
      <c r="L164" s="41" t="str">
        <f t="shared" si="13"/>
        <v/>
      </c>
      <c r="M164" s="41" t="str">
        <f t="shared" si="14"/>
        <v/>
      </c>
      <c r="N164" s="41" t="str">
        <f t="shared" si="15"/>
        <v/>
      </c>
      <c r="O164" s="94"/>
      <c r="P164" s="16"/>
    </row>
    <row r="165" spans="1:16" s="17" customFormat="1" ht="14.25" hidden="1">
      <c r="A165" s="89"/>
      <c r="B165" s="347">
        <f>IF(BIODATA!B165="","", BIODATA!B165)</f>
        <v>156</v>
      </c>
      <c r="C165" s="347" t="str">
        <f>IF(BIODATA!E165="","", BIODATA!E165)</f>
        <v/>
      </c>
      <c r="D165" s="348" t="str">
        <f>IF(BIODATA!F165="","", BIODATA!F165)</f>
        <v/>
      </c>
      <c r="E165" s="349" t="str">
        <f>IF(BIODATA!I165="","", BIODATA!I165)</f>
        <v/>
      </c>
      <c r="F165" s="219"/>
      <c r="G165" s="219"/>
      <c r="H165" s="220"/>
      <c r="I165" s="221"/>
      <c r="J165" s="350">
        <f t="shared" si="11"/>
        <v>0</v>
      </c>
      <c r="K165" s="41" t="str">
        <f t="shared" si="12"/>
        <v/>
      </c>
      <c r="L165" s="41" t="str">
        <f t="shared" si="13"/>
        <v/>
      </c>
      <c r="M165" s="41" t="str">
        <f t="shared" si="14"/>
        <v/>
      </c>
      <c r="N165" s="41" t="str">
        <f t="shared" si="15"/>
        <v/>
      </c>
      <c r="O165" s="94"/>
      <c r="P165" s="16"/>
    </row>
    <row r="166" spans="1:16" s="17" customFormat="1" ht="14.25" hidden="1">
      <c r="A166" s="89"/>
      <c r="B166" s="347">
        <f>IF(BIODATA!B166="","", BIODATA!B166)</f>
        <v>157</v>
      </c>
      <c r="C166" s="347" t="str">
        <f>IF(BIODATA!E166="","", BIODATA!E166)</f>
        <v/>
      </c>
      <c r="D166" s="348" t="str">
        <f>IF(BIODATA!F166="","", BIODATA!F166)</f>
        <v/>
      </c>
      <c r="E166" s="349" t="str">
        <f>IF(BIODATA!I166="","", BIODATA!I166)</f>
        <v/>
      </c>
      <c r="F166" s="219"/>
      <c r="G166" s="219"/>
      <c r="H166" s="220"/>
      <c r="I166" s="221"/>
      <c r="J166" s="350">
        <f t="shared" si="11"/>
        <v>0</v>
      </c>
      <c r="K166" s="41" t="str">
        <f t="shared" si="12"/>
        <v/>
      </c>
      <c r="L166" s="41" t="str">
        <f t="shared" si="13"/>
        <v/>
      </c>
      <c r="M166" s="41" t="str">
        <f t="shared" si="14"/>
        <v/>
      </c>
      <c r="N166" s="41" t="str">
        <f t="shared" si="15"/>
        <v/>
      </c>
      <c r="O166" s="94"/>
      <c r="P166" s="16"/>
    </row>
    <row r="167" spans="1:16" s="17" customFormat="1" ht="14.25" hidden="1">
      <c r="A167" s="89"/>
      <c r="B167" s="347">
        <f>IF(BIODATA!B167="","", BIODATA!B167)</f>
        <v>158</v>
      </c>
      <c r="C167" s="347" t="str">
        <f>IF(BIODATA!E167="","", BIODATA!E167)</f>
        <v/>
      </c>
      <c r="D167" s="348" t="str">
        <f>IF(BIODATA!F167="","", BIODATA!F167)</f>
        <v/>
      </c>
      <c r="E167" s="349" t="str">
        <f>IF(BIODATA!I167="","", BIODATA!I167)</f>
        <v/>
      </c>
      <c r="F167" s="219"/>
      <c r="G167" s="219"/>
      <c r="H167" s="220"/>
      <c r="I167" s="221"/>
      <c r="J167" s="350">
        <f t="shared" si="11"/>
        <v>0</v>
      </c>
      <c r="K167" s="41" t="str">
        <f t="shared" si="12"/>
        <v/>
      </c>
      <c r="L167" s="41" t="str">
        <f t="shared" si="13"/>
        <v/>
      </c>
      <c r="M167" s="41" t="str">
        <f t="shared" si="14"/>
        <v/>
      </c>
      <c r="N167" s="41" t="str">
        <f t="shared" si="15"/>
        <v/>
      </c>
      <c r="O167" s="94"/>
      <c r="P167" s="16"/>
    </row>
    <row r="168" spans="1:16" s="17" customFormat="1" ht="14.25" hidden="1">
      <c r="A168" s="89"/>
      <c r="B168" s="347">
        <f>IF(BIODATA!B168="","", BIODATA!B168)</f>
        <v>159</v>
      </c>
      <c r="C168" s="347" t="str">
        <f>IF(BIODATA!E168="","", BIODATA!E168)</f>
        <v/>
      </c>
      <c r="D168" s="348" t="str">
        <f>IF(BIODATA!F168="","", BIODATA!F168)</f>
        <v/>
      </c>
      <c r="E168" s="349" t="str">
        <f>IF(BIODATA!I168="","", BIODATA!I168)</f>
        <v/>
      </c>
      <c r="F168" s="219"/>
      <c r="G168" s="219"/>
      <c r="H168" s="220"/>
      <c r="I168" s="221"/>
      <c r="J168" s="350">
        <f t="shared" si="11"/>
        <v>0</v>
      </c>
      <c r="K168" s="41" t="str">
        <f t="shared" si="12"/>
        <v/>
      </c>
      <c r="L168" s="41" t="str">
        <f t="shared" si="13"/>
        <v/>
      </c>
      <c r="M168" s="41" t="str">
        <f t="shared" si="14"/>
        <v/>
      </c>
      <c r="N168" s="41" t="str">
        <f t="shared" si="15"/>
        <v/>
      </c>
      <c r="O168" s="94"/>
      <c r="P168" s="16"/>
    </row>
    <row r="169" spans="1:16" s="17" customFormat="1" ht="14.25" hidden="1">
      <c r="A169" s="89"/>
      <c r="B169" s="347">
        <f>IF(BIODATA!B169="","", BIODATA!B169)</f>
        <v>160</v>
      </c>
      <c r="C169" s="347" t="str">
        <f>IF(BIODATA!E169="","", BIODATA!E169)</f>
        <v/>
      </c>
      <c r="D169" s="348" t="str">
        <f>IF(BIODATA!F169="","", BIODATA!F169)</f>
        <v/>
      </c>
      <c r="E169" s="349" t="str">
        <f>IF(BIODATA!I169="","", BIODATA!I169)</f>
        <v/>
      </c>
      <c r="F169" s="219"/>
      <c r="G169" s="219"/>
      <c r="H169" s="220"/>
      <c r="I169" s="221"/>
      <c r="J169" s="350">
        <f t="shared" si="11"/>
        <v>0</v>
      </c>
      <c r="K169" s="41" t="str">
        <f t="shared" si="12"/>
        <v/>
      </c>
      <c r="L169" s="41" t="str">
        <f t="shared" si="13"/>
        <v/>
      </c>
      <c r="M169" s="41" t="str">
        <f t="shared" si="14"/>
        <v/>
      </c>
      <c r="N169" s="41" t="str">
        <f t="shared" si="15"/>
        <v/>
      </c>
      <c r="O169" s="94"/>
      <c r="P169" s="16"/>
    </row>
    <row r="170" spans="1:16" s="17" customFormat="1" ht="14.25" hidden="1">
      <c r="A170" s="89"/>
      <c r="B170" s="347">
        <f>IF(BIODATA!B170="","", BIODATA!B170)</f>
        <v>161</v>
      </c>
      <c r="C170" s="347" t="str">
        <f>IF(BIODATA!E170="","", BIODATA!E170)</f>
        <v/>
      </c>
      <c r="D170" s="348" t="str">
        <f>IF(BIODATA!F170="","", BIODATA!F170)</f>
        <v/>
      </c>
      <c r="E170" s="349" t="str">
        <f>IF(BIODATA!I170="","", BIODATA!I170)</f>
        <v/>
      </c>
      <c r="F170" s="219"/>
      <c r="G170" s="219"/>
      <c r="H170" s="220"/>
      <c r="I170" s="221"/>
      <c r="J170" s="350">
        <f t="shared" si="11"/>
        <v>0</v>
      </c>
      <c r="K170" s="41" t="str">
        <f t="shared" si="12"/>
        <v/>
      </c>
      <c r="L170" s="41" t="str">
        <f t="shared" si="13"/>
        <v/>
      </c>
      <c r="M170" s="41" t="str">
        <f t="shared" si="14"/>
        <v/>
      </c>
      <c r="N170" s="41" t="str">
        <f t="shared" si="15"/>
        <v/>
      </c>
      <c r="O170" s="94"/>
      <c r="P170" s="16"/>
    </row>
    <row r="171" spans="1:16" s="17" customFormat="1" ht="14.25" hidden="1">
      <c r="A171" s="89"/>
      <c r="B171" s="347">
        <f>IF(BIODATA!B171="","", BIODATA!B171)</f>
        <v>162</v>
      </c>
      <c r="C171" s="347" t="str">
        <f>IF(BIODATA!E171="","", BIODATA!E171)</f>
        <v/>
      </c>
      <c r="D171" s="348" t="str">
        <f>IF(BIODATA!F171="","", BIODATA!F171)</f>
        <v/>
      </c>
      <c r="E171" s="349" t="str">
        <f>IF(BIODATA!I171="","", BIODATA!I171)</f>
        <v/>
      </c>
      <c r="F171" s="219"/>
      <c r="G171" s="219"/>
      <c r="H171" s="220"/>
      <c r="I171" s="221"/>
      <c r="J171" s="350">
        <f t="shared" si="11"/>
        <v>0</v>
      </c>
      <c r="K171" s="41" t="str">
        <f t="shared" si="12"/>
        <v/>
      </c>
      <c r="L171" s="41" t="str">
        <f t="shared" si="13"/>
        <v/>
      </c>
      <c r="M171" s="41" t="str">
        <f t="shared" si="14"/>
        <v/>
      </c>
      <c r="N171" s="41" t="str">
        <f t="shared" si="15"/>
        <v/>
      </c>
      <c r="O171" s="94"/>
      <c r="P171" s="16"/>
    </row>
    <row r="172" spans="1:16" s="17" customFormat="1" ht="14.25" hidden="1">
      <c r="A172" s="89"/>
      <c r="B172" s="347">
        <f>IF(BIODATA!B172="","", BIODATA!B172)</f>
        <v>163</v>
      </c>
      <c r="C172" s="347" t="str">
        <f>IF(BIODATA!E172="","", BIODATA!E172)</f>
        <v/>
      </c>
      <c r="D172" s="348" t="str">
        <f>IF(BIODATA!F172="","", BIODATA!F172)</f>
        <v/>
      </c>
      <c r="E172" s="349" t="str">
        <f>IF(BIODATA!I172="","", BIODATA!I172)</f>
        <v/>
      </c>
      <c r="F172" s="219"/>
      <c r="G172" s="219"/>
      <c r="H172" s="220"/>
      <c r="I172" s="221"/>
      <c r="J172" s="350">
        <f t="shared" si="11"/>
        <v>0</v>
      </c>
      <c r="K172" s="41" t="str">
        <f t="shared" si="12"/>
        <v/>
      </c>
      <c r="L172" s="41" t="str">
        <f t="shared" si="13"/>
        <v/>
      </c>
      <c r="M172" s="41" t="str">
        <f t="shared" si="14"/>
        <v/>
      </c>
      <c r="N172" s="41" t="str">
        <f t="shared" si="15"/>
        <v/>
      </c>
      <c r="O172" s="94"/>
      <c r="P172" s="16"/>
    </row>
    <row r="173" spans="1:16" s="17" customFormat="1" ht="14.25" hidden="1">
      <c r="A173" s="89"/>
      <c r="B173" s="347">
        <f>IF(BIODATA!B173="","", BIODATA!B173)</f>
        <v>164</v>
      </c>
      <c r="C173" s="347" t="str">
        <f>IF(BIODATA!E173="","", BIODATA!E173)</f>
        <v/>
      </c>
      <c r="D173" s="348" t="str">
        <f>IF(BIODATA!F173="","", BIODATA!F173)</f>
        <v/>
      </c>
      <c r="E173" s="349" t="str">
        <f>IF(BIODATA!I173="","", BIODATA!I173)</f>
        <v/>
      </c>
      <c r="F173" s="219"/>
      <c r="G173" s="219"/>
      <c r="H173" s="220"/>
      <c r="I173" s="221"/>
      <c r="J173" s="350">
        <f t="shared" si="11"/>
        <v>0</v>
      </c>
      <c r="K173" s="41" t="str">
        <f t="shared" si="12"/>
        <v/>
      </c>
      <c r="L173" s="41" t="str">
        <f t="shared" si="13"/>
        <v/>
      </c>
      <c r="M173" s="41" t="str">
        <f t="shared" si="14"/>
        <v/>
      </c>
      <c r="N173" s="41" t="str">
        <f t="shared" si="15"/>
        <v/>
      </c>
      <c r="O173" s="94"/>
      <c r="P173" s="16"/>
    </row>
    <row r="174" spans="1:16" s="17" customFormat="1" ht="14.25" hidden="1">
      <c r="A174" s="89"/>
      <c r="B174" s="347">
        <f>IF(BIODATA!B174="","", BIODATA!B174)</f>
        <v>165</v>
      </c>
      <c r="C174" s="347" t="str">
        <f>IF(BIODATA!E174="","", BIODATA!E174)</f>
        <v/>
      </c>
      <c r="D174" s="348" t="str">
        <f>IF(BIODATA!F174="","", BIODATA!F174)</f>
        <v/>
      </c>
      <c r="E174" s="349" t="str">
        <f>IF(BIODATA!I174="","", BIODATA!I174)</f>
        <v/>
      </c>
      <c r="F174" s="219"/>
      <c r="G174" s="219"/>
      <c r="H174" s="220"/>
      <c r="I174" s="221"/>
      <c r="J174" s="350">
        <f t="shared" si="11"/>
        <v>0</v>
      </c>
      <c r="K174" s="41" t="str">
        <f t="shared" si="12"/>
        <v/>
      </c>
      <c r="L174" s="41" t="str">
        <f t="shared" si="13"/>
        <v/>
      </c>
      <c r="M174" s="41" t="str">
        <f t="shared" si="14"/>
        <v/>
      </c>
      <c r="N174" s="41" t="str">
        <f t="shared" si="15"/>
        <v/>
      </c>
      <c r="O174" s="94"/>
      <c r="P174" s="16"/>
    </row>
    <row r="175" spans="1:16" s="17" customFormat="1" ht="14.25" hidden="1">
      <c r="A175" s="89"/>
      <c r="B175" s="347">
        <f>IF(BIODATA!B175="","", BIODATA!B175)</f>
        <v>166</v>
      </c>
      <c r="C175" s="347" t="str">
        <f>IF(BIODATA!E175="","", BIODATA!E175)</f>
        <v/>
      </c>
      <c r="D175" s="348" t="str">
        <f>IF(BIODATA!F175="","", BIODATA!F175)</f>
        <v/>
      </c>
      <c r="E175" s="349" t="str">
        <f>IF(BIODATA!I175="","", BIODATA!I175)</f>
        <v/>
      </c>
      <c r="F175" s="219"/>
      <c r="G175" s="219"/>
      <c r="H175" s="220"/>
      <c r="I175" s="221"/>
      <c r="J175" s="350">
        <f t="shared" si="11"/>
        <v>0</v>
      </c>
      <c r="K175" s="41" t="str">
        <f t="shared" si="12"/>
        <v/>
      </c>
      <c r="L175" s="41" t="str">
        <f t="shared" si="13"/>
        <v/>
      </c>
      <c r="M175" s="41" t="str">
        <f t="shared" si="14"/>
        <v/>
      </c>
      <c r="N175" s="41" t="str">
        <f t="shared" si="15"/>
        <v/>
      </c>
      <c r="O175" s="94"/>
      <c r="P175" s="16"/>
    </row>
    <row r="176" spans="1:16" s="17" customFormat="1" ht="14.25" hidden="1">
      <c r="A176" s="89"/>
      <c r="B176" s="347">
        <f>IF(BIODATA!B176="","", BIODATA!B176)</f>
        <v>167</v>
      </c>
      <c r="C176" s="347" t="str">
        <f>IF(BIODATA!E176="","", BIODATA!E176)</f>
        <v/>
      </c>
      <c r="D176" s="348" t="str">
        <f>IF(BIODATA!F176="","", BIODATA!F176)</f>
        <v/>
      </c>
      <c r="E176" s="349" t="str">
        <f>IF(BIODATA!I176="","", BIODATA!I176)</f>
        <v/>
      </c>
      <c r="F176" s="219"/>
      <c r="G176" s="219"/>
      <c r="H176" s="220"/>
      <c r="I176" s="221"/>
      <c r="J176" s="350">
        <f t="shared" si="11"/>
        <v>0</v>
      </c>
      <c r="K176" s="41" t="str">
        <f t="shared" si="12"/>
        <v/>
      </c>
      <c r="L176" s="41" t="str">
        <f t="shared" si="13"/>
        <v/>
      </c>
      <c r="M176" s="41" t="str">
        <f t="shared" si="14"/>
        <v/>
      </c>
      <c r="N176" s="41" t="str">
        <f t="shared" si="15"/>
        <v/>
      </c>
      <c r="O176" s="94"/>
      <c r="P176" s="16"/>
    </row>
    <row r="177" spans="1:16" s="17" customFormat="1" ht="14.25" hidden="1">
      <c r="A177" s="89"/>
      <c r="B177" s="347">
        <f>IF(BIODATA!B177="","", BIODATA!B177)</f>
        <v>168</v>
      </c>
      <c r="C177" s="347" t="str">
        <f>IF(BIODATA!E177="","", BIODATA!E177)</f>
        <v/>
      </c>
      <c r="D177" s="348" t="str">
        <f>IF(BIODATA!F177="","", BIODATA!F177)</f>
        <v/>
      </c>
      <c r="E177" s="349" t="str">
        <f>IF(BIODATA!I177="","", BIODATA!I177)</f>
        <v/>
      </c>
      <c r="F177" s="219"/>
      <c r="G177" s="219"/>
      <c r="H177" s="220"/>
      <c r="I177" s="221"/>
      <c r="J177" s="350">
        <f t="shared" si="11"/>
        <v>0</v>
      </c>
      <c r="K177" s="41" t="str">
        <f t="shared" si="12"/>
        <v/>
      </c>
      <c r="L177" s="41" t="str">
        <f t="shared" si="13"/>
        <v/>
      </c>
      <c r="M177" s="41" t="str">
        <f t="shared" si="14"/>
        <v/>
      </c>
      <c r="N177" s="41" t="str">
        <f t="shared" si="15"/>
        <v/>
      </c>
      <c r="O177" s="94"/>
      <c r="P177" s="16"/>
    </row>
    <row r="178" spans="1:16" s="17" customFormat="1" ht="14.25" hidden="1">
      <c r="A178" s="89"/>
      <c r="B178" s="347">
        <f>IF(BIODATA!B178="","", BIODATA!B178)</f>
        <v>169</v>
      </c>
      <c r="C178" s="347" t="str">
        <f>IF(BIODATA!E178="","", BIODATA!E178)</f>
        <v/>
      </c>
      <c r="D178" s="348" t="str">
        <f>IF(BIODATA!F178="","", BIODATA!F178)</f>
        <v/>
      </c>
      <c r="E178" s="349" t="str">
        <f>IF(BIODATA!I178="","", BIODATA!I178)</f>
        <v/>
      </c>
      <c r="F178" s="219"/>
      <c r="G178" s="219"/>
      <c r="H178" s="220"/>
      <c r="I178" s="221"/>
      <c r="J178" s="350">
        <f t="shared" si="11"/>
        <v>0</v>
      </c>
      <c r="K178" s="41" t="str">
        <f t="shared" si="12"/>
        <v/>
      </c>
      <c r="L178" s="41" t="str">
        <f t="shared" si="13"/>
        <v/>
      </c>
      <c r="M178" s="41" t="str">
        <f t="shared" si="14"/>
        <v/>
      </c>
      <c r="N178" s="41" t="str">
        <f t="shared" si="15"/>
        <v/>
      </c>
      <c r="O178" s="94"/>
      <c r="P178" s="16"/>
    </row>
    <row r="179" spans="1:16" s="17" customFormat="1" ht="14.25" hidden="1">
      <c r="A179" s="89"/>
      <c r="B179" s="347">
        <f>IF(BIODATA!B179="","", BIODATA!B179)</f>
        <v>170</v>
      </c>
      <c r="C179" s="347" t="str">
        <f>IF(BIODATA!E179="","", BIODATA!E179)</f>
        <v/>
      </c>
      <c r="D179" s="348" t="str">
        <f>IF(BIODATA!F179="","", BIODATA!F179)</f>
        <v/>
      </c>
      <c r="E179" s="349" t="str">
        <f>IF(BIODATA!I179="","", BIODATA!I179)</f>
        <v/>
      </c>
      <c r="F179" s="219"/>
      <c r="G179" s="219"/>
      <c r="H179" s="220"/>
      <c r="I179" s="221"/>
      <c r="J179" s="350">
        <f t="shared" si="11"/>
        <v>0</v>
      </c>
      <c r="K179" s="41" t="str">
        <f t="shared" si="12"/>
        <v/>
      </c>
      <c r="L179" s="41" t="str">
        <f t="shared" si="13"/>
        <v/>
      </c>
      <c r="M179" s="41" t="str">
        <f t="shared" si="14"/>
        <v/>
      </c>
      <c r="N179" s="41" t="str">
        <f t="shared" si="15"/>
        <v/>
      </c>
      <c r="O179" s="94"/>
      <c r="P179" s="16"/>
    </row>
    <row r="180" spans="1:16" s="17" customFormat="1" ht="14.25" hidden="1">
      <c r="A180" s="89"/>
      <c r="B180" s="347">
        <f>IF(BIODATA!B180="","", BIODATA!B180)</f>
        <v>171</v>
      </c>
      <c r="C180" s="347" t="str">
        <f>IF(BIODATA!E180="","", BIODATA!E180)</f>
        <v/>
      </c>
      <c r="D180" s="348" t="str">
        <f>IF(BIODATA!F180="","", BIODATA!F180)</f>
        <v/>
      </c>
      <c r="E180" s="349" t="str">
        <f>IF(BIODATA!I180="","", BIODATA!I180)</f>
        <v/>
      </c>
      <c r="F180" s="219"/>
      <c r="G180" s="219"/>
      <c r="H180" s="220"/>
      <c r="I180" s="221"/>
      <c r="J180" s="350">
        <f t="shared" si="11"/>
        <v>0</v>
      </c>
      <c r="K180" s="41" t="str">
        <f t="shared" si="12"/>
        <v/>
      </c>
      <c r="L180" s="41" t="str">
        <f t="shared" si="13"/>
        <v/>
      </c>
      <c r="M180" s="41" t="str">
        <f t="shared" si="14"/>
        <v/>
      </c>
      <c r="N180" s="41" t="str">
        <f t="shared" si="15"/>
        <v/>
      </c>
      <c r="O180" s="94"/>
      <c r="P180" s="16"/>
    </row>
    <row r="181" spans="1:16" s="17" customFormat="1" ht="14.25" hidden="1">
      <c r="A181" s="89"/>
      <c r="B181" s="347">
        <f>IF(BIODATA!B181="","", BIODATA!B181)</f>
        <v>172</v>
      </c>
      <c r="C181" s="347" t="str">
        <f>IF(BIODATA!E181="","", BIODATA!E181)</f>
        <v/>
      </c>
      <c r="D181" s="348" t="str">
        <f>IF(BIODATA!F181="","", BIODATA!F181)</f>
        <v/>
      </c>
      <c r="E181" s="349" t="str">
        <f>IF(BIODATA!I181="","", BIODATA!I181)</f>
        <v/>
      </c>
      <c r="F181" s="219"/>
      <c r="G181" s="219"/>
      <c r="H181" s="220"/>
      <c r="I181" s="221"/>
      <c r="J181" s="350">
        <f t="shared" si="11"/>
        <v>0</v>
      </c>
      <c r="K181" s="41" t="str">
        <f t="shared" si="12"/>
        <v/>
      </c>
      <c r="L181" s="41" t="str">
        <f t="shared" si="13"/>
        <v/>
      </c>
      <c r="M181" s="41" t="str">
        <f t="shared" si="14"/>
        <v/>
      </c>
      <c r="N181" s="41" t="str">
        <f t="shared" si="15"/>
        <v/>
      </c>
      <c r="O181" s="94"/>
      <c r="P181" s="16"/>
    </row>
    <row r="182" spans="1:16" s="17" customFormat="1" ht="14.25" hidden="1">
      <c r="A182" s="89"/>
      <c r="B182" s="347">
        <f>IF(BIODATA!B182="","", BIODATA!B182)</f>
        <v>173</v>
      </c>
      <c r="C182" s="347" t="str">
        <f>IF(BIODATA!E182="","", BIODATA!E182)</f>
        <v/>
      </c>
      <c r="D182" s="348" t="str">
        <f>IF(BIODATA!F182="","", BIODATA!F182)</f>
        <v/>
      </c>
      <c r="E182" s="349" t="str">
        <f>IF(BIODATA!I182="","", BIODATA!I182)</f>
        <v/>
      </c>
      <c r="F182" s="219"/>
      <c r="G182" s="219"/>
      <c r="H182" s="220"/>
      <c r="I182" s="221"/>
      <c r="J182" s="350">
        <f t="shared" si="11"/>
        <v>0</v>
      </c>
      <c r="K182" s="41" t="str">
        <f t="shared" si="12"/>
        <v/>
      </c>
      <c r="L182" s="41" t="str">
        <f t="shared" si="13"/>
        <v/>
      </c>
      <c r="M182" s="41" t="str">
        <f t="shared" si="14"/>
        <v/>
      </c>
      <c r="N182" s="41" t="str">
        <f t="shared" si="15"/>
        <v/>
      </c>
      <c r="O182" s="94"/>
      <c r="P182" s="16"/>
    </row>
    <row r="183" spans="1:16" s="17" customFormat="1" ht="14.25" hidden="1">
      <c r="A183" s="89"/>
      <c r="B183" s="347">
        <f>IF(BIODATA!B183="","", BIODATA!B183)</f>
        <v>174</v>
      </c>
      <c r="C183" s="347" t="str">
        <f>IF(BIODATA!E183="","", BIODATA!E183)</f>
        <v/>
      </c>
      <c r="D183" s="348" t="str">
        <f>IF(BIODATA!F183="","", BIODATA!F183)</f>
        <v/>
      </c>
      <c r="E183" s="349" t="str">
        <f>IF(BIODATA!I183="","", BIODATA!I183)</f>
        <v/>
      </c>
      <c r="F183" s="219"/>
      <c r="G183" s="219"/>
      <c r="H183" s="220"/>
      <c r="I183" s="221"/>
      <c r="J183" s="350">
        <f t="shared" si="11"/>
        <v>0</v>
      </c>
      <c r="K183" s="41" t="str">
        <f t="shared" si="12"/>
        <v/>
      </c>
      <c r="L183" s="41" t="str">
        <f t="shared" si="13"/>
        <v/>
      </c>
      <c r="M183" s="41" t="str">
        <f t="shared" si="14"/>
        <v/>
      </c>
      <c r="N183" s="41" t="str">
        <f t="shared" si="15"/>
        <v/>
      </c>
      <c r="O183" s="94"/>
      <c r="P183" s="16"/>
    </row>
    <row r="184" spans="1:16" s="17" customFormat="1" ht="14.25" hidden="1">
      <c r="A184" s="89"/>
      <c r="B184" s="347">
        <f>IF(BIODATA!B184="","", BIODATA!B184)</f>
        <v>175</v>
      </c>
      <c r="C184" s="347" t="str">
        <f>IF(BIODATA!E184="","", BIODATA!E184)</f>
        <v/>
      </c>
      <c r="D184" s="348" t="str">
        <f>IF(BIODATA!F184="","", BIODATA!F184)</f>
        <v/>
      </c>
      <c r="E184" s="349" t="str">
        <f>IF(BIODATA!I184="","", BIODATA!I184)</f>
        <v/>
      </c>
      <c r="F184" s="219"/>
      <c r="G184" s="219"/>
      <c r="H184" s="220"/>
      <c r="I184" s="221"/>
      <c r="J184" s="350">
        <f t="shared" si="11"/>
        <v>0</v>
      </c>
      <c r="K184" s="41" t="str">
        <f t="shared" si="12"/>
        <v/>
      </c>
      <c r="L184" s="41" t="str">
        <f t="shared" si="13"/>
        <v/>
      </c>
      <c r="M184" s="41" t="str">
        <f t="shared" si="14"/>
        <v/>
      </c>
      <c r="N184" s="41" t="str">
        <f t="shared" si="15"/>
        <v/>
      </c>
      <c r="O184" s="94"/>
      <c r="P184" s="16"/>
    </row>
    <row r="185" spans="1:16" s="17" customFormat="1" ht="14.25" hidden="1">
      <c r="A185" s="89"/>
      <c r="B185" s="347">
        <f>IF(BIODATA!B185="","", BIODATA!B185)</f>
        <v>176</v>
      </c>
      <c r="C185" s="347" t="str">
        <f>IF(BIODATA!E185="","", BIODATA!E185)</f>
        <v/>
      </c>
      <c r="D185" s="348" t="str">
        <f>IF(BIODATA!F185="","", BIODATA!F185)</f>
        <v/>
      </c>
      <c r="E185" s="349" t="str">
        <f>IF(BIODATA!I185="","", BIODATA!I185)</f>
        <v/>
      </c>
      <c r="F185" s="219"/>
      <c r="G185" s="219"/>
      <c r="H185" s="220"/>
      <c r="I185" s="221"/>
      <c r="J185" s="350">
        <f t="shared" si="11"/>
        <v>0</v>
      </c>
      <c r="K185" s="41" t="str">
        <f t="shared" si="12"/>
        <v/>
      </c>
      <c r="L185" s="41" t="str">
        <f t="shared" si="13"/>
        <v/>
      </c>
      <c r="M185" s="41" t="str">
        <f t="shared" si="14"/>
        <v/>
      </c>
      <c r="N185" s="41" t="str">
        <f t="shared" si="15"/>
        <v/>
      </c>
      <c r="O185" s="94"/>
      <c r="P185" s="16"/>
    </row>
    <row r="186" spans="1:16" s="17" customFormat="1" ht="14.25" hidden="1">
      <c r="A186" s="89"/>
      <c r="B186" s="347">
        <f>IF(BIODATA!B186="","", BIODATA!B186)</f>
        <v>177</v>
      </c>
      <c r="C186" s="347" t="str">
        <f>IF(BIODATA!E186="","", BIODATA!E186)</f>
        <v/>
      </c>
      <c r="D186" s="348" t="str">
        <f>IF(BIODATA!F186="","", BIODATA!F186)</f>
        <v/>
      </c>
      <c r="E186" s="349" t="str">
        <f>IF(BIODATA!I186="","", BIODATA!I186)</f>
        <v/>
      </c>
      <c r="F186" s="219"/>
      <c r="G186" s="219"/>
      <c r="H186" s="220"/>
      <c r="I186" s="221"/>
      <c r="J186" s="350">
        <f t="shared" si="11"/>
        <v>0</v>
      </c>
      <c r="K186" s="41" t="str">
        <f t="shared" si="12"/>
        <v/>
      </c>
      <c r="L186" s="41" t="str">
        <f t="shared" si="13"/>
        <v/>
      </c>
      <c r="M186" s="41" t="str">
        <f t="shared" si="14"/>
        <v/>
      </c>
      <c r="N186" s="41" t="str">
        <f t="shared" si="15"/>
        <v/>
      </c>
      <c r="O186" s="94"/>
      <c r="P186" s="16"/>
    </row>
    <row r="187" spans="1:16" s="17" customFormat="1" ht="14.25" hidden="1">
      <c r="A187" s="89"/>
      <c r="B187" s="347">
        <f>IF(BIODATA!B187="","", BIODATA!B187)</f>
        <v>178</v>
      </c>
      <c r="C187" s="347" t="str">
        <f>IF(BIODATA!E187="","", BIODATA!E187)</f>
        <v/>
      </c>
      <c r="D187" s="348" t="str">
        <f>IF(BIODATA!F187="","", BIODATA!F187)</f>
        <v/>
      </c>
      <c r="E187" s="349" t="str">
        <f>IF(BIODATA!I187="","", BIODATA!I187)</f>
        <v/>
      </c>
      <c r="F187" s="219"/>
      <c r="G187" s="219"/>
      <c r="H187" s="220"/>
      <c r="I187" s="221"/>
      <c r="J187" s="350">
        <f t="shared" si="11"/>
        <v>0</v>
      </c>
      <c r="K187" s="41" t="str">
        <f t="shared" si="12"/>
        <v/>
      </c>
      <c r="L187" s="41" t="str">
        <f t="shared" si="13"/>
        <v/>
      </c>
      <c r="M187" s="41" t="str">
        <f t="shared" si="14"/>
        <v/>
      </c>
      <c r="N187" s="41" t="str">
        <f t="shared" si="15"/>
        <v/>
      </c>
      <c r="O187" s="94"/>
      <c r="P187" s="16"/>
    </row>
    <row r="188" spans="1:16" s="17" customFormat="1" ht="14.25" hidden="1">
      <c r="A188" s="89"/>
      <c r="B188" s="347">
        <f>IF(BIODATA!B188="","", BIODATA!B188)</f>
        <v>179</v>
      </c>
      <c r="C188" s="347" t="str">
        <f>IF(BIODATA!E188="","", BIODATA!E188)</f>
        <v/>
      </c>
      <c r="D188" s="348" t="str">
        <f>IF(BIODATA!F188="","", BIODATA!F188)</f>
        <v/>
      </c>
      <c r="E188" s="349" t="str">
        <f>IF(BIODATA!I188="","", BIODATA!I188)</f>
        <v/>
      </c>
      <c r="F188" s="219"/>
      <c r="G188" s="219"/>
      <c r="H188" s="220"/>
      <c r="I188" s="221"/>
      <c r="J188" s="350">
        <f t="shared" si="11"/>
        <v>0</v>
      </c>
      <c r="K188" s="41" t="str">
        <f t="shared" si="12"/>
        <v/>
      </c>
      <c r="L188" s="41" t="str">
        <f t="shared" si="13"/>
        <v/>
      </c>
      <c r="M188" s="41" t="str">
        <f t="shared" si="14"/>
        <v/>
      </c>
      <c r="N188" s="41" t="str">
        <f t="shared" si="15"/>
        <v/>
      </c>
      <c r="O188" s="94"/>
      <c r="P188" s="16"/>
    </row>
    <row r="189" spans="1:16" s="17" customFormat="1" ht="14.25" hidden="1">
      <c r="A189" s="89"/>
      <c r="B189" s="347">
        <f>IF(BIODATA!B189="","", BIODATA!B189)</f>
        <v>180</v>
      </c>
      <c r="C189" s="347" t="str">
        <f>IF(BIODATA!E189="","", BIODATA!E189)</f>
        <v/>
      </c>
      <c r="D189" s="348" t="str">
        <f>IF(BIODATA!F189="","", BIODATA!F189)</f>
        <v/>
      </c>
      <c r="E189" s="349" t="str">
        <f>IF(BIODATA!I189="","", BIODATA!I189)</f>
        <v/>
      </c>
      <c r="F189" s="219"/>
      <c r="G189" s="219"/>
      <c r="H189" s="220"/>
      <c r="I189" s="221"/>
      <c r="J189" s="350">
        <f t="shared" si="11"/>
        <v>0</v>
      </c>
      <c r="K189" s="41" t="str">
        <f t="shared" si="12"/>
        <v/>
      </c>
      <c r="L189" s="41" t="str">
        <f t="shared" si="13"/>
        <v/>
      </c>
      <c r="M189" s="41" t="str">
        <f t="shared" si="14"/>
        <v/>
      </c>
      <c r="N189" s="41" t="str">
        <f t="shared" si="15"/>
        <v/>
      </c>
      <c r="O189" s="94"/>
      <c r="P189" s="16"/>
    </row>
    <row r="190" spans="1:16" s="17" customFormat="1" ht="14.25" hidden="1">
      <c r="A190" s="89"/>
      <c r="B190" s="347">
        <f>IF(BIODATA!B190="","", BIODATA!B190)</f>
        <v>181</v>
      </c>
      <c r="C190" s="347" t="str">
        <f>IF(BIODATA!E190="","", BIODATA!E190)</f>
        <v/>
      </c>
      <c r="D190" s="348" t="str">
        <f>IF(BIODATA!F190="","", BIODATA!F190)</f>
        <v/>
      </c>
      <c r="E190" s="349" t="str">
        <f>IF(BIODATA!I190="","", BIODATA!I190)</f>
        <v/>
      </c>
      <c r="F190" s="219"/>
      <c r="G190" s="219"/>
      <c r="H190" s="220"/>
      <c r="I190" s="221"/>
      <c r="J190" s="350">
        <f t="shared" si="11"/>
        <v>0</v>
      </c>
      <c r="K190" s="41" t="str">
        <f t="shared" si="12"/>
        <v/>
      </c>
      <c r="L190" s="41" t="str">
        <f t="shared" si="13"/>
        <v/>
      </c>
      <c r="M190" s="41" t="str">
        <f t="shared" si="14"/>
        <v/>
      </c>
      <c r="N190" s="41" t="str">
        <f t="shared" si="15"/>
        <v/>
      </c>
      <c r="O190" s="94"/>
      <c r="P190" s="16"/>
    </row>
    <row r="191" spans="1:16" s="17" customFormat="1" ht="14.25" hidden="1">
      <c r="A191" s="89"/>
      <c r="B191" s="347">
        <f>IF(BIODATA!B191="","", BIODATA!B191)</f>
        <v>182</v>
      </c>
      <c r="C191" s="347" t="str">
        <f>IF(BIODATA!E191="","", BIODATA!E191)</f>
        <v/>
      </c>
      <c r="D191" s="348" t="str">
        <f>IF(BIODATA!F191="","", BIODATA!F191)</f>
        <v/>
      </c>
      <c r="E191" s="349" t="str">
        <f>IF(BIODATA!I191="","", BIODATA!I191)</f>
        <v/>
      </c>
      <c r="F191" s="219"/>
      <c r="G191" s="219"/>
      <c r="H191" s="220"/>
      <c r="I191" s="221"/>
      <c r="J191" s="350">
        <f t="shared" si="11"/>
        <v>0</v>
      </c>
      <c r="K191" s="41" t="str">
        <f t="shared" si="12"/>
        <v/>
      </c>
      <c r="L191" s="41" t="str">
        <f t="shared" si="13"/>
        <v/>
      </c>
      <c r="M191" s="41" t="str">
        <f t="shared" si="14"/>
        <v/>
      </c>
      <c r="N191" s="41" t="str">
        <f t="shared" si="15"/>
        <v/>
      </c>
      <c r="O191" s="94"/>
      <c r="P191" s="16"/>
    </row>
    <row r="192" spans="1:16" s="17" customFormat="1" ht="14.25" hidden="1">
      <c r="A192" s="89"/>
      <c r="B192" s="347">
        <f>IF(BIODATA!B192="","", BIODATA!B192)</f>
        <v>183</v>
      </c>
      <c r="C192" s="347" t="str">
        <f>IF(BIODATA!E192="","", BIODATA!E192)</f>
        <v/>
      </c>
      <c r="D192" s="348" t="str">
        <f>IF(BIODATA!F192="","", BIODATA!F192)</f>
        <v/>
      </c>
      <c r="E192" s="349" t="str">
        <f>IF(BIODATA!I192="","", BIODATA!I192)</f>
        <v/>
      </c>
      <c r="F192" s="219"/>
      <c r="G192" s="219"/>
      <c r="H192" s="220"/>
      <c r="I192" s="221"/>
      <c r="J192" s="350">
        <f t="shared" si="11"/>
        <v>0</v>
      </c>
      <c r="K192" s="41" t="str">
        <f t="shared" si="12"/>
        <v/>
      </c>
      <c r="L192" s="41" t="str">
        <f t="shared" si="13"/>
        <v/>
      </c>
      <c r="M192" s="41" t="str">
        <f t="shared" si="14"/>
        <v/>
      </c>
      <c r="N192" s="41" t="str">
        <f t="shared" si="15"/>
        <v/>
      </c>
      <c r="O192" s="94"/>
      <c r="P192" s="16"/>
    </row>
    <row r="193" spans="1:16" s="17" customFormat="1" ht="14.25" hidden="1">
      <c r="A193" s="89"/>
      <c r="B193" s="347">
        <f>IF(BIODATA!B193="","", BIODATA!B193)</f>
        <v>184</v>
      </c>
      <c r="C193" s="347" t="str">
        <f>IF(BIODATA!E193="","", BIODATA!E193)</f>
        <v/>
      </c>
      <c r="D193" s="348" t="str">
        <f>IF(BIODATA!F193="","", BIODATA!F193)</f>
        <v/>
      </c>
      <c r="E193" s="349" t="str">
        <f>IF(BIODATA!I193="","", BIODATA!I193)</f>
        <v/>
      </c>
      <c r="F193" s="219"/>
      <c r="G193" s="219"/>
      <c r="H193" s="220"/>
      <c r="I193" s="221"/>
      <c r="J193" s="350">
        <f t="shared" si="11"/>
        <v>0</v>
      </c>
      <c r="K193" s="41" t="str">
        <f t="shared" si="12"/>
        <v/>
      </c>
      <c r="L193" s="41" t="str">
        <f t="shared" si="13"/>
        <v/>
      </c>
      <c r="M193" s="41" t="str">
        <f t="shared" si="14"/>
        <v/>
      </c>
      <c r="N193" s="41" t="str">
        <f t="shared" si="15"/>
        <v/>
      </c>
      <c r="O193" s="94"/>
      <c r="P193" s="16"/>
    </row>
    <row r="194" spans="1:16" s="17" customFormat="1" ht="14.25" hidden="1">
      <c r="A194" s="89"/>
      <c r="B194" s="347">
        <f>IF(BIODATA!B194="","", BIODATA!B194)</f>
        <v>185</v>
      </c>
      <c r="C194" s="347" t="str">
        <f>IF(BIODATA!E194="","", BIODATA!E194)</f>
        <v/>
      </c>
      <c r="D194" s="348" t="str">
        <f>IF(BIODATA!F194="","", BIODATA!F194)</f>
        <v/>
      </c>
      <c r="E194" s="349" t="str">
        <f>IF(BIODATA!I194="","", BIODATA!I194)</f>
        <v/>
      </c>
      <c r="F194" s="219"/>
      <c r="G194" s="219"/>
      <c r="H194" s="220"/>
      <c r="I194" s="221"/>
      <c r="J194" s="350">
        <f t="shared" si="11"/>
        <v>0</v>
      </c>
      <c r="K194" s="41" t="str">
        <f t="shared" si="12"/>
        <v/>
      </c>
      <c r="L194" s="41" t="str">
        <f t="shared" si="13"/>
        <v/>
      </c>
      <c r="M194" s="41" t="str">
        <f t="shared" si="14"/>
        <v/>
      </c>
      <c r="N194" s="41" t="str">
        <f t="shared" si="15"/>
        <v/>
      </c>
      <c r="O194" s="94"/>
      <c r="P194" s="16"/>
    </row>
    <row r="195" spans="1:16" s="17" customFormat="1" ht="14.25" hidden="1">
      <c r="A195" s="89"/>
      <c r="B195" s="347">
        <f>IF(BIODATA!B195="","", BIODATA!B195)</f>
        <v>186</v>
      </c>
      <c r="C195" s="347" t="str">
        <f>IF(BIODATA!E195="","", BIODATA!E195)</f>
        <v/>
      </c>
      <c r="D195" s="348" t="str">
        <f>IF(BIODATA!F195="","", BIODATA!F195)</f>
        <v/>
      </c>
      <c r="E195" s="349" t="str">
        <f>IF(BIODATA!I195="","", BIODATA!I195)</f>
        <v/>
      </c>
      <c r="F195" s="219"/>
      <c r="G195" s="219"/>
      <c r="H195" s="220"/>
      <c r="I195" s="221"/>
      <c r="J195" s="350">
        <f t="shared" si="11"/>
        <v>0</v>
      </c>
      <c r="K195" s="41" t="str">
        <f t="shared" si="12"/>
        <v/>
      </c>
      <c r="L195" s="41" t="str">
        <f t="shared" si="13"/>
        <v/>
      </c>
      <c r="M195" s="41" t="str">
        <f t="shared" si="14"/>
        <v/>
      </c>
      <c r="N195" s="41" t="str">
        <f t="shared" si="15"/>
        <v/>
      </c>
      <c r="O195" s="94"/>
      <c r="P195" s="16"/>
    </row>
    <row r="196" spans="1:16" s="17" customFormat="1" ht="14.25" hidden="1">
      <c r="A196" s="89"/>
      <c r="B196" s="347">
        <f>IF(BIODATA!B196="","", BIODATA!B196)</f>
        <v>187</v>
      </c>
      <c r="C196" s="347" t="str">
        <f>IF(BIODATA!E196="","", BIODATA!E196)</f>
        <v/>
      </c>
      <c r="D196" s="348" t="str">
        <f>IF(BIODATA!F196="","", BIODATA!F196)</f>
        <v/>
      </c>
      <c r="E196" s="349" t="str">
        <f>IF(BIODATA!I196="","", BIODATA!I196)</f>
        <v/>
      </c>
      <c r="F196" s="219"/>
      <c r="G196" s="219"/>
      <c r="H196" s="220"/>
      <c r="I196" s="221"/>
      <c r="J196" s="350">
        <f t="shared" si="11"/>
        <v>0</v>
      </c>
      <c r="K196" s="41" t="str">
        <f t="shared" si="12"/>
        <v/>
      </c>
      <c r="L196" s="41" t="str">
        <f t="shared" si="13"/>
        <v/>
      </c>
      <c r="M196" s="41" t="str">
        <f t="shared" si="14"/>
        <v/>
      </c>
      <c r="N196" s="41" t="str">
        <f t="shared" si="15"/>
        <v/>
      </c>
      <c r="O196" s="94"/>
      <c r="P196" s="16"/>
    </row>
    <row r="197" spans="1:16" s="17" customFormat="1" ht="14.25" hidden="1">
      <c r="A197" s="89"/>
      <c r="B197" s="347">
        <f>IF(BIODATA!B197="","", BIODATA!B197)</f>
        <v>188</v>
      </c>
      <c r="C197" s="347" t="str">
        <f>IF(BIODATA!E197="","", BIODATA!E197)</f>
        <v/>
      </c>
      <c r="D197" s="348" t="str">
        <f>IF(BIODATA!F197="","", BIODATA!F197)</f>
        <v/>
      </c>
      <c r="E197" s="349" t="str">
        <f>IF(BIODATA!I197="","", BIODATA!I197)</f>
        <v/>
      </c>
      <c r="F197" s="219"/>
      <c r="G197" s="219"/>
      <c r="H197" s="220"/>
      <c r="I197" s="221"/>
      <c r="J197" s="350">
        <f t="shared" si="11"/>
        <v>0</v>
      </c>
      <c r="K197" s="41" t="str">
        <f t="shared" si="12"/>
        <v/>
      </c>
      <c r="L197" s="41" t="str">
        <f t="shared" si="13"/>
        <v/>
      </c>
      <c r="M197" s="41" t="str">
        <f t="shared" si="14"/>
        <v/>
      </c>
      <c r="N197" s="41" t="str">
        <f t="shared" si="15"/>
        <v/>
      </c>
      <c r="O197" s="94"/>
      <c r="P197" s="16"/>
    </row>
    <row r="198" spans="1:16" s="17" customFormat="1" ht="14.25" hidden="1">
      <c r="A198" s="89"/>
      <c r="B198" s="347">
        <f>IF(BIODATA!B198="","", BIODATA!B198)</f>
        <v>189</v>
      </c>
      <c r="C198" s="347" t="str">
        <f>IF(BIODATA!E198="","", BIODATA!E198)</f>
        <v/>
      </c>
      <c r="D198" s="348" t="str">
        <f>IF(BIODATA!F198="","", BIODATA!F198)</f>
        <v/>
      </c>
      <c r="E198" s="349" t="str">
        <f>IF(BIODATA!I198="","", BIODATA!I198)</f>
        <v/>
      </c>
      <c r="F198" s="219"/>
      <c r="G198" s="219"/>
      <c r="H198" s="220"/>
      <c r="I198" s="221"/>
      <c r="J198" s="350">
        <f t="shared" si="11"/>
        <v>0</v>
      </c>
      <c r="K198" s="41" t="str">
        <f t="shared" si="12"/>
        <v/>
      </c>
      <c r="L198" s="41" t="str">
        <f t="shared" si="13"/>
        <v/>
      </c>
      <c r="M198" s="41" t="str">
        <f t="shared" si="14"/>
        <v/>
      </c>
      <c r="N198" s="41" t="str">
        <f t="shared" si="15"/>
        <v/>
      </c>
      <c r="O198" s="94"/>
      <c r="P198" s="16"/>
    </row>
    <row r="199" spans="1:16" s="17" customFormat="1" ht="14.25" hidden="1">
      <c r="A199" s="89"/>
      <c r="B199" s="347">
        <f>IF(BIODATA!B199="","", BIODATA!B199)</f>
        <v>190</v>
      </c>
      <c r="C199" s="347" t="str">
        <f>IF(BIODATA!E199="","", BIODATA!E199)</f>
        <v/>
      </c>
      <c r="D199" s="348" t="str">
        <f>IF(BIODATA!F199="","", BIODATA!F199)</f>
        <v/>
      </c>
      <c r="E199" s="349" t="str">
        <f>IF(BIODATA!I199="","", BIODATA!I199)</f>
        <v/>
      </c>
      <c r="F199" s="219"/>
      <c r="G199" s="219"/>
      <c r="H199" s="220"/>
      <c r="I199" s="221"/>
      <c r="J199" s="350">
        <f t="shared" si="11"/>
        <v>0</v>
      </c>
      <c r="K199" s="41" t="str">
        <f t="shared" si="12"/>
        <v/>
      </c>
      <c r="L199" s="41" t="str">
        <f t="shared" si="13"/>
        <v/>
      </c>
      <c r="M199" s="41" t="str">
        <f t="shared" si="14"/>
        <v/>
      </c>
      <c r="N199" s="41" t="str">
        <f t="shared" si="15"/>
        <v/>
      </c>
      <c r="O199" s="94"/>
      <c r="P199" s="16"/>
    </row>
    <row r="200" spans="1:16" s="17" customFormat="1" ht="14.25" hidden="1">
      <c r="A200" s="89"/>
      <c r="B200" s="347">
        <f>IF(BIODATA!B200="","", BIODATA!B200)</f>
        <v>191</v>
      </c>
      <c r="C200" s="347" t="str">
        <f>IF(BIODATA!E200="","", BIODATA!E200)</f>
        <v/>
      </c>
      <c r="D200" s="348" t="str">
        <f>IF(BIODATA!F200="","", BIODATA!F200)</f>
        <v/>
      </c>
      <c r="E200" s="349" t="str">
        <f>IF(BIODATA!I200="","", BIODATA!I200)</f>
        <v/>
      </c>
      <c r="F200" s="219"/>
      <c r="G200" s="219"/>
      <c r="H200" s="220"/>
      <c r="I200" s="221"/>
      <c r="J200" s="350">
        <f t="shared" si="11"/>
        <v>0</v>
      </c>
      <c r="K200" s="41" t="str">
        <f t="shared" si="12"/>
        <v/>
      </c>
      <c r="L200" s="41" t="str">
        <f t="shared" si="13"/>
        <v/>
      </c>
      <c r="M200" s="41" t="str">
        <f t="shared" si="14"/>
        <v/>
      </c>
      <c r="N200" s="41" t="str">
        <f t="shared" si="15"/>
        <v/>
      </c>
      <c r="O200" s="94"/>
      <c r="P200" s="16"/>
    </row>
    <row r="201" spans="1:16" s="17" customFormat="1" ht="14.25" hidden="1">
      <c r="A201" s="89"/>
      <c r="B201" s="347">
        <f>IF(BIODATA!B201="","", BIODATA!B201)</f>
        <v>192</v>
      </c>
      <c r="C201" s="347" t="str">
        <f>IF(BIODATA!E201="","", BIODATA!E201)</f>
        <v/>
      </c>
      <c r="D201" s="348" t="str">
        <f>IF(BIODATA!F201="","", BIODATA!F201)</f>
        <v/>
      </c>
      <c r="E201" s="349" t="str">
        <f>IF(BIODATA!I201="","", BIODATA!I201)</f>
        <v/>
      </c>
      <c r="F201" s="219"/>
      <c r="G201" s="219"/>
      <c r="H201" s="220"/>
      <c r="I201" s="221"/>
      <c r="J201" s="350">
        <f t="shared" si="11"/>
        <v>0</v>
      </c>
      <c r="K201" s="41" t="str">
        <f t="shared" si="12"/>
        <v/>
      </c>
      <c r="L201" s="41" t="str">
        <f t="shared" si="13"/>
        <v/>
      </c>
      <c r="M201" s="41" t="str">
        <f t="shared" si="14"/>
        <v/>
      </c>
      <c r="N201" s="41" t="str">
        <f t="shared" si="15"/>
        <v/>
      </c>
      <c r="O201" s="94"/>
      <c r="P201" s="16"/>
    </row>
    <row r="202" spans="1:16" s="17" customFormat="1" ht="14.25" hidden="1">
      <c r="A202" s="89"/>
      <c r="B202" s="347">
        <f>IF(BIODATA!B202="","", BIODATA!B202)</f>
        <v>193</v>
      </c>
      <c r="C202" s="347" t="str">
        <f>IF(BIODATA!E202="","", BIODATA!E202)</f>
        <v/>
      </c>
      <c r="D202" s="348" t="str">
        <f>IF(BIODATA!F202="","", BIODATA!F202)</f>
        <v/>
      </c>
      <c r="E202" s="349" t="str">
        <f>IF(BIODATA!I202="","", BIODATA!I202)</f>
        <v/>
      </c>
      <c r="F202" s="219"/>
      <c r="G202" s="219"/>
      <c r="H202" s="220"/>
      <c r="I202" s="221"/>
      <c r="J202" s="350">
        <f t="shared" si="11"/>
        <v>0</v>
      </c>
      <c r="K202" s="41" t="str">
        <f t="shared" si="12"/>
        <v/>
      </c>
      <c r="L202" s="41" t="str">
        <f t="shared" si="13"/>
        <v/>
      </c>
      <c r="M202" s="41" t="str">
        <f t="shared" si="14"/>
        <v/>
      </c>
      <c r="N202" s="41" t="str">
        <f t="shared" si="15"/>
        <v/>
      </c>
      <c r="O202" s="94"/>
      <c r="P202" s="16"/>
    </row>
    <row r="203" spans="1:16" s="17" customFormat="1" ht="14.25" hidden="1">
      <c r="A203" s="89"/>
      <c r="B203" s="347">
        <f>IF(BIODATA!B203="","", BIODATA!B203)</f>
        <v>194</v>
      </c>
      <c r="C203" s="347" t="str">
        <f>IF(BIODATA!E203="","", BIODATA!E203)</f>
        <v/>
      </c>
      <c r="D203" s="348" t="str">
        <f>IF(BIODATA!F203="","", BIODATA!F203)</f>
        <v/>
      </c>
      <c r="E203" s="349" t="str">
        <f>IF(BIODATA!I203="","", BIODATA!I203)</f>
        <v/>
      </c>
      <c r="F203" s="219"/>
      <c r="G203" s="219"/>
      <c r="H203" s="220"/>
      <c r="I203" s="221"/>
      <c r="J203" s="350">
        <f t="shared" ref="J203:J209" si="16">SUM(F203:I203)</f>
        <v>0</v>
      </c>
      <c r="K203" s="41" t="str">
        <f t="shared" ref="K203:K209" si="17">IF(F203="","",IF(F203&gt;=85.1,"Sangat Baik",IF(F203&gt;=70.1,"Baik",IF(F203&gt;=55.1,"Cukup","Kurang"))))</f>
        <v/>
      </c>
      <c r="L203" s="41" t="str">
        <f t="shared" ref="L203:L209" si="18">IF(G203="","",IF(G203&gt;=85.1,"Sangat Baik",IF(G203&gt;=70.1,"Baik",IF(G203&gt;=55.1,"Cukup","Kurang"))))</f>
        <v/>
      </c>
      <c r="M203" s="41" t="str">
        <f t="shared" ref="M203:M209" si="19">IF(H203="","",IF(H203&gt;=85.1,"Sangat Baik",IF(H203&gt;=70.1,"Baik",IF(H203&gt;=55.1,"Cukup","Kurang"))))</f>
        <v/>
      </c>
      <c r="N203" s="41" t="str">
        <f t="shared" ref="N203:N209" si="20">IF(I203="","",IF(I203&gt;=85.1,"Sangat Baik",IF(I203&gt;=70.1,"Baik",IF(I203&gt;=55.1,"Cukup","Kurang"))))</f>
        <v/>
      </c>
      <c r="O203" s="94"/>
      <c r="P203" s="16"/>
    </row>
    <row r="204" spans="1:16" s="17" customFormat="1" ht="14.25" hidden="1">
      <c r="A204" s="89"/>
      <c r="B204" s="347">
        <f>IF(BIODATA!B204="","", BIODATA!B204)</f>
        <v>195</v>
      </c>
      <c r="C204" s="347" t="str">
        <f>IF(BIODATA!E204="","", BIODATA!E204)</f>
        <v/>
      </c>
      <c r="D204" s="348" t="str">
        <f>IF(BIODATA!F204="","", BIODATA!F204)</f>
        <v/>
      </c>
      <c r="E204" s="349" t="str">
        <f>IF(BIODATA!I204="","", BIODATA!I204)</f>
        <v/>
      </c>
      <c r="F204" s="219"/>
      <c r="G204" s="219"/>
      <c r="H204" s="220"/>
      <c r="I204" s="221"/>
      <c r="J204" s="350">
        <f t="shared" si="16"/>
        <v>0</v>
      </c>
      <c r="K204" s="41" t="str">
        <f t="shared" si="17"/>
        <v/>
      </c>
      <c r="L204" s="41" t="str">
        <f t="shared" si="18"/>
        <v/>
      </c>
      <c r="M204" s="41" t="str">
        <f t="shared" si="19"/>
        <v/>
      </c>
      <c r="N204" s="41" t="str">
        <f t="shared" si="20"/>
        <v/>
      </c>
      <c r="O204" s="94"/>
      <c r="P204" s="16"/>
    </row>
    <row r="205" spans="1:16" s="17" customFormat="1" ht="14.25" hidden="1">
      <c r="A205" s="89"/>
      <c r="B205" s="347">
        <f>IF(BIODATA!B205="","", BIODATA!B205)</f>
        <v>196</v>
      </c>
      <c r="C205" s="347" t="str">
        <f>IF(BIODATA!E205="","", BIODATA!E205)</f>
        <v/>
      </c>
      <c r="D205" s="348" t="str">
        <f>IF(BIODATA!F205="","", BIODATA!F205)</f>
        <v/>
      </c>
      <c r="E205" s="349" t="str">
        <f>IF(BIODATA!I205="","", BIODATA!I205)</f>
        <v/>
      </c>
      <c r="F205" s="219"/>
      <c r="G205" s="219"/>
      <c r="H205" s="220"/>
      <c r="I205" s="221"/>
      <c r="J205" s="350">
        <f t="shared" si="16"/>
        <v>0</v>
      </c>
      <c r="K205" s="41" t="str">
        <f t="shared" si="17"/>
        <v/>
      </c>
      <c r="L205" s="41" t="str">
        <f t="shared" si="18"/>
        <v/>
      </c>
      <c r="M205" s="41" t="str">
        <f t="shared" si="19"/>
        <v/>
      </c>
      <c r="N205" s="41" t="str">
        <f t="shared" si="20"/>
        <v/>
      </c>
      <c r="O205" s="94"/>
      <c r="P205" s="16"/>
    </row>
    <row r="206" spans="1:16" s="17" customFormat="1" ht="14.25" hidden="1">
      <c r="A206" s="89"/>
      <c r="B206" s="347">
        <f>IF(BIODATA!B206="","", BIODATA!B206)</f>
        <v>197</v>
      </c>
      <c r="C206" s="347" t="str">
        <f>IF(BIODATA!E206="","", BIODATA!E206)</f>
        <v/>
      </c>
      <c r="D206" s="348" t="str">
        <f>IF(BIODATA!F206="","", BIODATA!F206)</f>
        <v/>
      </c>
      <c r="E206" s="349" t="str">
        <f>IF(BIODATA!I206="","", BIODATA!I206)</f>
        <v/>
      </c>
      <c r="F206" s="219"/>
      <c r="G206" s="219"/>
      <c r="H206" s="220"/>
      <c r="I206" s="221"/>
      <c r="J206" s="350">
        <f t="shared" si="16"/>
        <v>0</v>
      </c>
      <c r="K206" s="41" t="str">
        <f t="shared" si="17"/>
        <v/>
      </c>
      <c r="L206" s="41" t="str">
        <f t="shared" si="18"/>
        <v/>
      </c>
      <c r="M206" s="41" t="str">
        <f t="shared" si="19"/>
        <v/>
      </c>
      <c r="N206" s="41" t="str">
        <f t="shared" si="20"/>
        <v/>
      </c>
      <c r="O206" s="94"/>
      <c r="P206" s="16"/>
    </row>
    <row r="207" spans="1:16" s="17" customFormat="1" ht="14.25" hidden="1">
      <c r="A207" s="89"/>
      <c r="B207" s="347">
        <f>IF(BIODATA!B207="","", BIODATA!B207)</f>
        <v>198</v>
      </c>
      <c r="C207" s="347" t="str">
        <f>IF(BIODATA!E207="","", BIODATA!E207)</f>
        <v/>
      </c>
      <c r="D207" s="348" t="str">
        <f>IF(BIODATA!F207="","", BIODATA!F207)</f>
        <v/>
      </c>
      <c r="E207" s="349" t="str">
        <f>IF(BIODATA!I207="","", BIODATA!I207)</f>
        <v/>
      </c>
      <c r="F207" s="219"/>
      <c r="G207" s="219"/>
      <c r="H207" s="220"/>
      <c r="I207" s="221"/>
      <c r="J207" s="350">
        <f t="shared" si="16"/>
        <v>0</v>
      </c>
      <c r="K207" s="41" t="str">
        <f t="shared" si="17"/>
        <v/>
      </c>
      <c r="L207" s="41" t="str">
        <f t="shared" si="18"/>
        <v/>
      </c>
      <c r="M207" s="41" t="str">
        <f t="shared" si="19"/>
        <v/>
      </c>
      <c r="N207" s="41" t="str">
        <f t="shared" si="20"/>
        <v/>
      </c>
      <c r="O207" s="94"/>
      <c r="P207" s="16"/>
    </row>
    <row r="208" spans="1:16" s="17" customFormat="1" ht="14.25" hidden="1">
      <c r="A208" s="89"/>
      <c r="B208" s="347">
        <f>IF(BIODATA!B208="","", BIODATA!B208)</f>
        <v>199</v>
      </c>
      <c r="C208" s="347" t="str">
        <f>IF(BIODATA!E208="","", BIODATA!E208)</f>
        <v/>
      </c>
      <c r="D208" s="348" t="str">
        <f>IF(BIODATA!F208="","", BIODATA!F208)</f>
        <v/>
      </c>
      <c r="E208" s="349" t="str">
        <f>IF(BIODATA!I208="","", BIODATA!I208)</f>
        <v/>
      </c>
      <c r="F208" s="219"/>
      <c r="G208" s="219"/>
      <c r="H208" s="220"/>
      <c r="I208" s="221"/>
      <c r="J208" s="350">
        <f t="shared" si="16"/>
        <v>0</v>
      </c>
      <c r="K208" s="41" t="str">
        <f t="shared" si="17"/>
        <v/>
      </c>
      <c r="L208" s="41" t="str">
        <f t="shared" si="18"/>
        <v/>
      </c>
      <c r="M208" s="41" t="str">
        <f t="shared" si="19"/>
        <v/>
      </c>
      <c r="N208" s="41" t="str">
        <f t="shared" si="20"/>
        <v/>
      </c>
      <c r="O208" s="94"/>
      <c r="P208" s="16"/>
    </row>
    <row r="209" spans="1:17" s="17" customFormat="1" ht="14.25" hidden="1">
      <c r="A209" s="89"/>
      <c r="B209" s="347">
        <f>IF(BIODATA!B209="","", BIODATA!B209)</f>
        <v>200</v>
      </c>
      <c r="C209" s="347" t="str">
        <f>IF(BIODATA!E209="","", BIODATA!E209)</f>
        <v/>
      </c>
      <c r="D209" s="348" t="str">
        <f>IF(BIODATA!F209="","", BIODATA!F209)</f>
        <v/>
      </c>
      <c r="E209" s="349" t="str">
        <f>IF(BIODATA!I209="","", BIODATA!I209)</f>
        <v/>
      </c>
      <c r="F209" s="219"/>
      <c r="G209" s="219"/>
      <c r="H209" s="220"/>
      <c r="I209" s="221"/>
      <c r="J209" s="350">
        <f t="shared" si="16"/>
        <v>0</v>
      </c>
      <c r="K209" s="41" t="str">
        <f t="shared" si="17"/>
        <v/>
      </c>
      <c r="L209" s="41" t="str">
        <f t="shared" si="18"/>
        <v/>
      </c>
      <c r="M209" s="41" t="str">
        <f t="shared" si="19"/>
        <v/>
      </c>
      <c r="N209" s="41" t="str">
        <f t="shared" si="20"/>
        <v/>
      </c>
      <c r="O209" s="94"/>
      <c r="P209" s="16"/>
    </row>
    <row r="210" spans="1:17" s="17" customFormat="1" ht="5.25" customHeight="1">
      <c r="A210" s="89"/>
      <c r="B210" s="90"/>
      <c r="C210" s="90"/>
      <c r="D210" s="91"/>
      <c r="E210" s="92"/>
      <c r="F210" s="345"/>
      <c r="G210" s="345"/>
      <c r="H210" s="345"/>
      <c r="I210" s="345"/>
      <c r="J210" s="93"/>
      <c r="K210" s="94"/>
      <c r="L210" s="94"/>
      <c r="M210" s="94"/>
      <c r="N210" s="94"/>
      <c r="O210" s="94"/>
      <c r="P210" s="16"/>
    </row>
    <row r="211" spans="1:17" s="26" customFormat="1">
      <c r="A211" s="24"/>
      <c r="B211" s="24"/>
      <c r="C211" s="24"/>
      <c r="D211" s="24"/>
      <c r="E211" s="24"/>
      <c r="F211" s="24"/>
      <c r="G211" s="24"/>
      <c r="H211" s="24"/>
      <c r="I211" s="24"/>
      <c r="J211" s="24"/>
      <c r="K211" s="25"/>
      <c r="L211" s="25"/>
      <c r="M211" s="25"/>
      <c r="N211" s="25"/>
      <c r="O211" s="25"/>
      <c r="P211" s="14"/>
      <c r="Q211" s="24"/>
    </row>
    <row r="212" spans="1:17">
      <c r="B212" s="14"/>
      <c r="C212" s="14"/>
      <c r="D212" s="14"/>
      <c r="E212" s="14"/>
      <c r="F212" s="14"/>
      <c r="G212" s="14"/>
      <c r="H212" s="14"/>
      <c r="I212" s="14"/>
      <c r="J212" s="14"/>
      <c r="K212" s="14" t="s">
        <v>15</v>
      </c>
      <c r="L212" s="25"/>
      <c r="M212" s="25"/>
      <c r="N212" s="25"/>
      <c r="O212" s="25"/>
      <c r="P212" s="14"/>
      <c r="Q212" s="14"/>
    </row>
    <row r="213" spans="1:17">
      <c r="B213" s="14"/>
      <c r="C213" s="14"/>
      <c r="D213" s="14"/>
      <c r="E213" s="14"/>
      <c r="F213" s="14"/>
      <c r="G213" s="14"/>
      <c r="H213" s="14"/>
      <c r="I213" s="14"/>
      <c r="J213" s="14"/>
      <c r="K213" s="25"/>
      <c r="L213" s="25"/>
      <c r="M213" s="25"/>
      <c r="N213" s="25"/>
      <c r="O213" s="25"/>
      <c r="P213" s="14"/>
      <c r="Q213" s="14"/>
    </row>
    <row r="214" spans="1:17" hidden="1"/>
    <row r="215" spans="1:17" ht="15" hidden="1" customHeight="1"/>
    <row r="216" spans="1:17" ht="15" hidden="1" customHeight="1"/>
    <row r="217" spans="1:17" ht="15" hidden="1" customHeight="1"/>
    <row r="218" spans="1:17" ht="15" hidden="1" customHeight="1"/>
    <row r="219" spans="1:17" ht="15" hidden="1" customHeight="1"/>
    <row r="220" spans="1:17" ht="15" hidden="1" customHeight="1"/>
    <row r="221" spans="1:17" ht="15" hidden="1" customHeight="1"/>
    <row r="222" spans="1:17" ht="15" hidden="1" customHeight="1"/>
    <row r="223" spans="1:17" ht="15" hidden="1" customHeight="1"/>
    <row r="224" spans="1:17" ht="15" hidden="1" customHeight="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row r="303" ht="15" hidden="1" customHeight="1"/>
    <row r="304" ht="15" hidden="1" customHeight="1"/>
    <row r="305" ht="15" hidden="1" customHeight="1"/>
    <row r="306" ht="15" hidden="1" customHeight="1"/>
    <row r="307" ht="15" hidden="1" customHeight="1"/>
    <row r="308" ht="15" hidden="1" customHeight="1"/>
    <row r="309" ht="15" hidden="1" customHeight="1"/>
    <row r="310" ht="15" hidden="1" customHeight="1"/>
    <row r="311" ht="15" hidden="1" customHeight="1"/>
    <row r="312" ht="15" hidden="1" customHeight="1"/>
    <row r="313" ht="15" hidden="1" customHeight="1"/>
    <row r="314" ht="15" hidden="1" customHeight="1"/>
    <row r="315" ht="15" hidden="1" customHeight="1"/>
    <row r="316" ht="15" hidden="1" customHeight="1"/>
    <row r="317" ht="15" hidden="1" customHeight="1"/>
    <row r="318" ht="15" hidden="1" customHeight="1"/>
    <row r="319" ht="15" hidden="1" customHeight="1"/>
    <row r="320" ht="15" hidden="1" customHeight="1"/>
    <row r="321" ht="15" hidden="1" customHeight="1"/>
    <row r="322" ht="15" hidden="1" customHeight="1"/>
    <row r="323" ht="15" hidden="1" customHeight="1"/>
    <row r="324" ht="15" hidden="1" customHeight="1"/>
    <row r="325" ht="15" hidden="1" customHeight="1"/>
    <row r="326" ht="15" hidden="1" customHeight="1"/>
    <row r="327" ht="15" hidden="1" customHeight="1"/>
    <row r="328" ht="15" hidden="1" customHeight="1"/>
    <row r="329" ht="15" hidden="1" customHeight="1"/>
    <row r="330" ht="15" hidden="1" customHeight="1"/>
    <row r="331" ht="15" hidden="1" customHeight="1"/>
    <row r="332" ht="15" hidden="1" customHeight="1"/>
    <row r="333" ht="15" hidden="1" customHeight="1"/>
    <row r="334" ht="15" hidden="1" customHeight="1"/>
    <row r="335" ht="15" hidden="1" customHeight="1"/>
    <row r="336" ht="15" hidden="1" customHeight="1"/>
    <row r="337" ht="15" hidden="1" customHeight="1"/>
    <row r="338" ht="15" hidden="1" customHeight="1"/>
    <row r="339" ht="15" hidden="1" customHeight="1"/>
    <row r="340" ht="15" hidden="1" customHeight="1"/>
    <row r="341" ht="15" hidden="1" customHeight="1"/>
    <row r="342" ht="15" hidden="1" customHeight="1"/>
    <row r="343" ht="15" hidden="1" customHeight="1"/>
    <row r="344" ht="15" hidden="1" customHeight="1"/>
    <row r="345" ht="15" hidden="1" customHeight="1"/>
    <row r="346" ht="15" hidden="1" customHeight="1"/>
    <row r="347" ht="15" hidden="1" customHeight="1"/>
    <row r="348" ht="15" hidden="1" customHeight="1"/>
    <row r="349" ht="15" hidden="1" customHeight="1"/>
    <row r="350" ht="15" hidden="1" customHeight="1"/>
    <row r="351" ht="15" hidden="1" customHeight="1"/>
    <row r="352" ht="15" hidden="1" customHeight="1"/>
    <row r="353" ht="15" hidden="1" customHeight="1"/>
    <row r="354" ht="15" hidden="1" customHeight="1"/>
    <row r="355" ht="15" hidden="1" customHeight="1"/>
    <row r="356" ht="15" hidden="1" customHeight="1"/>
    <row r="357" ht="15" hidden="1" customHeight="1"/>
    <row r="358" ht="15" hidden="1" customHeight="1"/>
    <row r="359" ht="15" hidden="1" customHeight="1"/>
    <row r="360" ht="15" hidden="1" customHeight="1"/>
    <row r="361" ht="15" hidden="1" customHeight="1"/>
    <row r="362" ht="15" hidden="1" customHeight="1"/>
    <row r="363" ht="15" hidden="1" customHeight="1"/>
    <row r="364" ht="15" hidden="1" customHeight="1"/>
    <row r="365" ht="15" hidden="1" customHeight="1"/>
    <row r="366" ht="15" hidden="1" customHeight="1"/>
    <row r="367" ht="15" hidden="1" customHeight="1"/>
    <row r="368" ht="15" hidden="1" customHeight="1"/>
    <row r="369" ht="15" hidden="1" customHeight="1"/>
    <row r="370" ht="15" hidden="1" customHeight="1"/>
    <row r="371" ht="15" hidden="1" customHeight="1"/>
    <row r="372" ht="15" hidden="1" customHeight="1"/>
    <row r="373" ht="15" hidden="1" customHeight="1"/>
    <row r="374" ht="15" hidden="1" customHeight="1"/>
    <row r="375" ht="15" hidden="1" customHeight="1"/>
    <row r="376" ht="15" hidden="1" customHeight="1"/>
    <row r="377" ht="15" hidden="1" customHeight="1"/>
    <row r="378" ht="15" hidden="1" customHeight="1"/>
    <row r="379" ht="15" hidden="1" customHeight="1"/>
    <row r="380" ht="15" hidden="1" customHeight="1"/>
    <row r="381" ht="15" hidden="1" customHeight="1"/>
    <row r="382" ht="15" hidden="1" customHeight="1"/>
    <row r="383" ht="15" hidden="1" customHeight="1"/>
    <row r="384" ht="15" hidden="1" customHeight="1"/>
    <row r="385" ht="15" hidden="1" customHeight="1"/>
    <row r="386" ht="15" hidden="1" customHeight="1"/>
    <row r="387" ht="15" hidden="1" customHeight="1"/>
    <row r="388" ht="15" hidden="1" customHeight="1"/>
    <row r="389" ht="15" hidden="1" customHeight="1"/>
    <row r="390" ht="15" hidden="1" customHeight="1"/>
    <row r="391" ht="15" hidden="1" customHeight="1"/>
    <row r="392" ht="15" hidden="1" customHeight="1"/>
    <row r="393" ht="15" hidden="1" customHeight="1"/>
    <row r="394" ht="15" hidden="1" customHeight="1"/>
    <row r="395" ht="15" hidden="1" customHeight="1"/>
    <row r="396" ht="15" hidden="1" customHeight="1"/>
    <row r="397" ht="15" hidden="1" customHeight="1"/>
    <row r="398" ht="15" hidden="1" customHeight="1"/>
    <row r="399" ht="15" hidden="1" customHeight="1"/>
    <row r="400" ht="15" hidden="1" customHeight="1"/>
    <row r="401" ht="15" hidden="1" customHeight="1"/>
    <row r="402" ht="15" hidden="1" customHeight="1"/>
    <row r="403" ht="15" hidden="1" customHeight="1"/>
    <row r="404" ht="15" hidden="1" customHeight="1"/>
    <row r="405" ht="15" hidden="1" customHeight="1"/>
    <row r="406" ht="15" hidden="1" customHeight="1"/>
    <row r="407" ht="15" hidden="1" customHeight="1"/>
    <row r="408" ht="15" hidden="1" customHeight="1"/>
    <row r="409" ht="15" hidden="1" customHeight="1"/>
    <row r="410" ht="15" hidden="1" customHeight="1"/>
    <row r="411" ht="15" hidden="1" customHeight="1"/>
    <row r="412" ht="15" hidden="1" customHeight="1"/>
    <row r="413" ht="15" hidden="1" customHeight="1"/>
    <row r="414" ht="15" hidden="1" customHeight="1"/>
    <row r="415" ht="15" hidden="1" customHeight="1"/>
    <row r="416" ht="15" hidden="1" customHeight="1"/>
    <row r="417" ht="15" hidden="1" customHeight="1"/>
    <row r="418" ht="15" hidden="1" customHeight="1"/>
    <row r="419" ht="15" hidden="1" customHeight="1"/>
    <row r="420" ht="15" hidden="1" customHeight="1"/>
    <row r="421" ht="15" hidden="1" customHeight="1"/>
    <row r="422" ht="15" hidden="1" customHeight="1"/>
    <row r="423" ht="15" hidden="1" customHeight="1"/>
    <row r="424" ht="15" hidden="1" customHeight="1"/>
    <row r="425" ht="15" hidden="1" customHeight="1"/>
    <row r="426" ht="15" hidden="1" customHeight="1"/>
    <row r="427" ht="15" hidden="1" customHeight="1"/>
    <row r="428" ht="15" hidden="1" customHeight="1"/>
    <row r="429" ht="15" hidden="1" customHeight="1"/>
    <row r="430" ht="15" hidden="1" customHeight="1"/>
    <row r="431" ht="15" hidden="1" customHeight="1"/>
    <row r="432" ht="15" hidden="1" customHeight="1"/>
    <row r="433" ht="15" hidden="1" customHeight="1"/>
    <row r="434" ht="15" hidden="1" customHeight="1"/>
    <row r="435" ht="15" hidden="1" customHeight="1"/>
    <row r="436" ht="15" hidden="1" customHeight="1"/>
    <row r="437" ht="15" hidden="1" customHeight="1"/>
    <row r="438" ht="15" hidden="1" customHeight="1"/>
    <row r="439" ht="15" hidden="1" customHeight="1"/>
    <row r="440" ht="15" hidden="1" customHeight="1"/>
    <row r="441" ht="15" hidden="1" customHeight="1"/>
    <row r="442" ht="15" hidden="1" customHeight="1"/>
    <row r="443" ht="15" hidden="1" customHeight="1"/>
    <row r="444" ht="15" hidden="1" customHeight="1"/>
    <row r="445" ht="15" hidden="1" customHeight="1"/>
    <row r="446" ht="15" hidden="1" customHeight="1"/>
    <row r="447" ht="15" hidden="1" customHeight="1"/>
    <row r="448" ht="15" hidden="1" customHeight="1"/>
    <row r="449" ht="15" hidden="1" customHeight="1"/>
    <row r="450" ht="15" hidden="1" customHeight="1"/>
    <row r="451" ht="15" hidden="1" customHeight="1"/>
    <row r="452" ht="15" hidden="1" customHeight="1"/>
    <row r="453" ht="15" hidden="1" customHeight="1"/>
    <row r="454" ht="15" hidden="1" customHeight="1"/>
    <row r="455" ht="15" hidden="1" customHeight="1"/>
    <row r="456" ht="15" hidden="1" customHeight="1"/>
    <row r="457" ht="15" hidden="1" customHeight="1"/>
    <row r="458" ht="15" hidden="1" customHeight="1"/>
    <row r="459" ht="15" hidden="1" customHeight="1"/>
    <row r="460" ht="15" hidden="1" customHeight="1"/>
    <row r="461" ht="15" hidden="1" customHeight="1"/>
    <row r="462" ht="15" hidden="1" customHeight="1"/>
    <row r="463" ht="15" hidden="1" customHeight="1"/>
    <row r="464" ht="15" hidden="1" customHeight="1"/>
    <row r="465" ht="15" hidden="1" customHeight="1"/>
    <row r="466" ht="15" hidden="1" customHeight="1"/>
    <row r="467" ht="15" hidden="1" customHeight="1"/>
    <row r="468" ht="15" hidden="1" customHeight="1"/>
    <row r="469" ht="15" hidden="1" customHeight="1"/>
    <row r="470" ht="15" hidden="1" customHeight="1"/>
    <row r="471" ht="15" hidden="1" customHeight="1"/>
    <row r="472" ht="15" hidden="1" customHeight="1"/>
    <row r="473" ht="15" hidden="1" customHeight="1"/>
    <row r="474" ht="15" hidden="1" customHeight="1"/>
    <row r="475" ht="15" hidden="1" customHeight="1"/>
    <row r="476" ht="15" hidden="1" customHeight="1"/>
    <row r="477" ht="15" hidden="1" customHeight="1"/>
    <row r="478" ht="15" hidden="1" customHeight="1"/>
    <row r="479" ht="15" hidden="1" customHeight="1"/>
    <row r="480" ht="15" hidden="1" customHeight="1"/>
    <row r="481" ht="15" hidden="1" customHeight="1"/>
    <row r="482" ht="15" hidden="1" customHeight="1"/>
    <row r="483" ht="15" hidden="1" customHeight="1"/>
    <row r="484" ht="15" hidden="1" customHeight="1"/>
    <row r="485" ht="15" hidden="1" customHeight="1"/>
    <row r="486" ht="15" hidden="1" customHeight="1"/>
    <row r="487" ht="15" hidden="1" customHeight="1"/>
    <row r="488" ht="15" hidden="1" customHeight="1"/>
    <row r="489" ht="15" hidden="1" customHeight="1"/>
    <row r="490" ht="15" hidden="1" customHeight="1"/>
    <row r="491" ht="15" hidden="1" customHeight="1"/>
    <row r="492" ht="15" hidden="1" customHeight="1"/>
    <row r="493" ht="15" hidden="1" customHeight="1"/>
    <row r="494" ht="15" hidden="1" customHeight="1"/>
    <row r="495" ht="15" hidden="1" customHeight="1"/>
    <row r="496" ht="15" hidden="1" customHeight="1"/>
    <row r="497" ht="15" hidden="1" customHeight="1"/>
    <row r="498" ht="15" hidden="1" customHeight="1"/>
    <row r="499" ht="15" hidden="1" customHeight="1"/>
    <row r="500" ht="15" hidden="1" customHeight="1"/>
    <row r="501" ht="15" hidden="1" customHeight="1"/>
    <row r="502" ht="15" hidden="1" customHeight="1"/>
    <row r="503" ht="15" hidden="1" customHeight="1"/>
    <row r="504" ht="15" hidden="1" customHeight="1"/>
    <row r="505" ht="15" hidden="1" customHeight="1"/>
    <row r="506" ht="15" hidden="1" customHeight="1"/>
    <row r="507" ht="15" hidden="1" customHeight="1"/>
    <row r="508" ht="15" hidden="1" customHeight="1"/>
    <row r="509" ht="15" hidden="1" customHeight="1"/>
    <row r="510" ht="15" hidden="1" customHeight="1"/>
    <row r="511" ht="15" hidden="1" customHeight="1"/>
    <row r="512" ht="15" hidden="1" customHeight="1"/>
    <row r="513" ht="15" hidden="1" customHeight="1"/>
    <row r="514" ht="15" hidden="1" customHeight="1"/>
    <row r="515" ht="15" hidden="1" customHeight="1"/>
    <row r="516" ht="15" hidden="1" customHeight="1"/>
    <row r="517" ht="15" hidden="1" customHeight="1"/>
    <row r="518" ht="15" hidden="1" customHeight="1"/>
    <row r="519" ht="15" hidden="1" customHeight="1"/>
    <row r="520" ht="15" hidden="1" customHeight="1"/>
    <row r="521" ht="15" hidden="1" customHeight="1"/>
    <row r="522" ht="15" hidden="1" customHeight="1"/>
    <row r="523" ht="15" hidden="1" customHeight="1"/>
    <row r="524" ht="15" hidden="1" customHeight="1"/>
    <row r="525" ht="15" hidden="1" customHeight="1"/>
    <row r="526" ht="15" hidden="1" customHeight="1"/>
    <row r="527" ht="15" hidden="1" customHeight="1"/>
    <row r="528" ht="15" hidden="1" customHeight="1"/>
    <row r="529" ht="15" hidden="1" customHeight="1"/>
    <row r="530" ht="15" hidden="1" customHeight="1"/>
    <row r="531" ht="15" hidden="1" customHeight="1"/>
    <row r="532" ht="15" hidden="1" customHeight="1"/>
    <row r="533" ht="15" hidden="1" customHeight="1"/>
    <row r="534" ht="15" hidden="1" customHeight="1"/>
    <row r="535" ht="15" hidden="1" customHeight="1"/>
    <row r="536" ht="15" hidden="1" customHeight="1"/>
    <row r="537" ht="15" hidden="1" customHeight="1"/>
    <row r="538" ht="15" hidden="1" customHeight="1"/>
    <row r="539" ht="15" hidden="1" customHeight="1"/>
    <row r="540" ht="15" hidden="1" customHeight="1"/>
    <row r="541" ht="15" hidden="1" customHeight="1"/>
    <row r="542" ht="15" hidden="1" customHeight="1"/>
    <row r="543" ht="15" hidden="1" customHeight="1"/>
    <row r="544" ht="15" hidden="1" customHeight="1"/>
    <row r="545" ht="15" hidden="1" customHeight="1"/>
    <row r="546" ht="15" hidden="1" customHeight="1"/>
    <row r="547" ht="15" hidden="1" customHeight="1"/>
    <row r="548" ht="15" hidden="1" customHeight="1"/>
    <row r="549" ht="15" hidden="1" customHeight="1"/>
    <row r="550" ht="15" hidden="1" customHeight="1"/>
    <row r="551" ht="15" hidden="1" customHeight="1"/>
    <row r="552" ht="15" hidden="1" customHeight="1"/>
    <row r="553" ht="15" hidden="1" customHeight="1"/>
    <row r="554" ht="15" hidden="1" customHeight="1"/>
    <row r="555" ht="15" hidden="1" customHeight="1"/>
    <row r="556" ht="15" hidden="1" customHeight="1"/>
    <row r="557" ht="15" hidden="1" customHeight="1"/>
    <row r="558" ht="15" hidden="1" customHeight="1"/>
    <row r="559" ht="15" hidden="1" customHeight="1"/>
    <row r="560" ht="15" hidden="1" customHeight="1"/>
    <row r="561" ht="15" hidden="1" customHeight="1"/>
    <row r="562" ht="15" hidden="1" customHeight="1"/>
    <row r="563" ht="15" hidden="1" customHeight="1"/>
    <row r="564" ht="15" hidden="1" customHeight="1"/>
    <row r="565" ht="15" hidden="1" customHeight="1"/>
    <row r="566" ht="15" hidden="1" customHeight="1"/>
    <row r="567" ht="15" hidden="1" customHeight="1"/>
    <row r="568" ht="15" hidden="1" customHeight="1"/>
    <row r="569" ht="15" hidden="1" customHeight="1"/>
    <row r="570" ht="15" hidden="1" customHeight="1"/>
    <row r="571" ht="15" hidden="1" customHeight="1"/>
    <row r="572" ht="15" hidden="1" customHeight="1"/>
    <row r="573" ht="15" hidden="1" customHeight="1"/>
    <row r="574" ht="15" hidden="1" customHeight="1"/>
    <row r="575" ht="15" hidden="1" customHeight="1"/>
    <row r="576" ht="15" hidden="1" customHeight="1"/>
    <row r="577" ht="15" hidden="1" customHeight="1"/>
    <row r="578" ht="15" hidden="1" customHeight="1"/>
    <row r="579" ht="15" hidden="1" customHeight="1"/>
    <row r="580" ht="15" hidden="1" customHeight="1"/>
    <row r="581" ht="15" hidden="1" customHeight="1"/>
    <row r="582" ht="15" hidden="1" customHeight="1"/>
    <row r="583" ht="15" hidden="1" customHeight="1"/>
    <row r="584" ht="15" hidden="1" customHeight="1"/>
    <row r="585" ht="15" hidden="1" customHeight="1"/>
    <row r="586" ht="15" hidden="1" customHeight="1"/>
    <row r="587" ht="15" hidden="1" customHeight="1"/>
    <row r="588" ht="15" hidden="1" customHeight="1"/>
    <row r="589" ht="15" hidden="1" customHeight="1"/>
    <row r="590" ht="15" hidden="1" customHeight="1"/>
    <row r="591" ht="15" hidden="1" customHeight="1"/>
    <row r="592" ht="15" hidden="1" customHeight="1"/>
    <row r="593" ht="15" hidden="1" customHeight="1"/>
    <row r="594" ht="15" hidden="1" customHeight="1"/>
    <row r="595" ht="15" hidden="1" customHeight="1"/>
    <row r="596" ht="15" hidden="1" customHeight="1"/>
    <row r="597" ht="15" hidden="1" customHeight="1"/>
    <row r="598" ht="15" hidden="1" customHeight="1"/>
    <row r="599" ht="15" hidden="1" customHeight="1"/>
    <row r="600" ht="15" hidden="1" customHeight="1"/>
    <row r="601" ht="15" hidden="1" customHeight="1"/>
    <row r="602" ht="15" hidden="1" customHeight="1"/>
    <row r="603" ht="15" hidden="1" customHeight="1"/>
    <row r="604" ht="15" hidden="1" customHeight="1"/>
    <row r="605" ht="15" hidden="1" customHeight="1"/>
    <row r="606" ht="15" hidden="1" customHeight="1"/>
    <row r="607" ht="15" hidden="1" customHeight="1"/>
    <row r="608" ht="15" hidden="1" customHeight="1"/>
    <row r="609" ht="15" hidden="1" customHeight="1"/>
    <row r="610" ht="15" hidden="1" customHeight="1"/>
    <row r="611" ht="15" hidden="1" customHeight="1"/>
    <row r="612" ht="15" hidden="1" customHeight="1"/>
    <row r="613" ht="15" hidden="1" customHeight="1"/>
    <row r="614" ht="15" hidden="1" customHeight="1"/>
    <row r="615" ht="15" hidden="1" customHeight="1"/>
    <row r="616" ht="15" hidden="1" customHeight="1"/>
    <row r="617" ht="15" hidden="1" customHeight="1"/>
    <row r="618" ht="15" hidden="1" customHeight="1"/>
    <row r="619" ht="15" hidden="1" customHeight="1"/>
    <row r="620" ht="15" hidden="1" customHeight="1"/>
    <row r="621" ht="15" hidden="1" customHeight="1"/>
    <row r="622" ht="15" hidden="1" customHeight="1"/>
    <row r="623" ht="15" hidden="1" customHeight="1"/>
    <row r="624" ht="15" hidden="1" customHeight="1"/>
    <row r="625" ht="15" hidden="1" customHeight="1"/>
    <row r="626" ht="15" hidden="1" customHeight="1"/>
    <row r="627" ht="15" hidden="1" customHeight="1"/>
    <row r="628" ht="15" hidden="1" customHeight="1"/>
    <row r="629" ht="15" hidden="1" customHeight="1"/>
    <row r="630" ht="15" hidden="1" customHeight="1"/>
    <row r="631" ht="15" hidden="1" customHeight="1"/>
    <row r="632" ht="15" hidden="1" customHeight="1"/>
    <row r="633" ht="15" hidden="1" customHeight="1"/>
    <row r="634" ht="15" hidden="1" customHeight="1"/>
    <row r="635" ht="15" hidden="1" customHeight="1"/>
    <row r="636" ht="15" hidden="1" customHeight="1"/>
    <row r="637" ht="15" hidden="1" customHeight="1"/>
    <row r="638" ht="15" hidden="1" customHeight="1"/>
    <row r="639" ht="15" hidden="1" customHeight="1"/>
    <row r="640" ht="15" hidden="1" customHeight="1"/>
    <row r="641" ht="15" hidden="1" customHeight="1"/>
    <row r="642" ht="15" hidden="1" customHeight="1"/>
    <row r="643" ht="15" hidden="1" customHeight="1"/>
    <row r="644" ht="15" hidden="1" customHeight="1"/>
    <row r="645" ht="15" hidden="1" customHeight="1"/>
    <row r="646" ht="15" hidden="1" customHeight="1"/>
    <row r="647" ht="15" hidden="1" customHeight="1"/>
    <row r="648" ht="15" hidden="1" customHeight="1"/>
    <row r="649" ht="15" hidden="1" customHeight="1"/>
    <row r="650" ht="15" hidden="1" customHeight="1"/>
    <row r="651" ht="15" hidden="1" customHeight="1"/>
    <row r="652" ht="15" hidden="1" customHeight="1"/>
    <row r="653" ht="15" hidden="1" customHeight="1"/>
    <row r="654" ht="15" hidden="1" customHeight="1"/>
    <row r="655" ht="15" hidden="1" customHeight="1"/>
    <row r="656" ht="15" hidden="1" customHeight="1"/>
    <row r="657" ht="15" hidden="1" customHeight="1"/>
    <row r="658" ht="15" hidden="1" customHeight="1"/>
    <row r="659" ht="15" hidden="1" customHeight="1"/>
    <row r="660" ht="15" hidden="1" customHeight="1"/>
    <row r="661" ht="15" hidden="1" customHeight="1"/>
    <row r="662" ht="15" hidden="1" customHeight="1"/>
    <row r="663" ht="15" hidden="1" customHeight="1"/>
    <row r="664" ht="15" hidden="1" customHeight="1"/>
    <row r="665" ht="15" hidden="1" customHeight="1"/>
    <row r="666" ht="15" hidden="1" customHeight="1"/>
    <row r="667" ht="15" hidden="1" customHeight="1"/>
    <row r="668" ht="15" hidden="1" customHeight="1"/>
    <row r="669" ht="15" hidden="1" customHeight="1"/>
    <row r="670" ht="15" hidden="1" customHeight="1"/>
    <row r="671" ht="15" hidden="1" customHeight="1"/>
    <row r="672" ht="15" hidden="1" customHeight="1"/>
    <row r="673" ht="15" hidden="1" customHeight="1"/>
    <row r="674" ht="15" hidden="1" customHeight="1"/>
    <row r="675" ht="15" hidden="1" customHeight="1"/>
    <row r="676" ht="15" hidden="1" customHeight="1"/>
    <row r="677" ht="15" hidden="1" customHeight="1"/>
    <row r="678" ht="15" hidden="1" customHeight="1"/>
    <row r="679" ht="15" hidden="1" customHeight="1"/>
    <row r="680" ht="15" hidden="1" customHeight="1"/>
    <row r="681" ht="15" hidden="1" customHeight="1"/>
    <row r="682" ht="15" hidden="1" customHeight="1"/>
    <row r="683" ht="15" hidden="1" customHeight="1"/>
    <row r="684" ht="15" hidden="1" customHeight="1"/>
    <row r="685" ht="15" hidden="1" customHeight="1"/>
    <row r="686" ht="15" hidden="1" customHeight="1"/>
    <row r="687" ht="15" hidden="1" customHeight="1"/>
    <row r="688" ht="15" hidden="1" customHeight="1"/>
    <row r="689" ht="15" hidden="1" customHeight="1"/>
    <row r="690" ht="15" hidden="1" customHeight="1"/>
    <row r="691" ht="15" hidden="1" customHeight="1"/>
    <row r="692" ht="15" hidden="1" customHeight="1"/>
    <row r="693" ht="15" hidden="1" customHeight="1"/>
    <row r="694" ht="15" hidden="1" customHeight="1"/>
    <row r="695" ht="15" hidden="1" customHeight="1"/>
    <row r="696" ht="15" hidden="1" customHeight="1"/>
    <row r="697" ht="15" hidden="1" customHeight="1"/>
    <row r="698" ht="15" hidden="1" customHeight="1"/>
    <row r="699" ht="15" hidden="1" customHeight="1"/>
    <row r="700" ht="15" hidden="1" customHeight="1"/>
    <row r="701" ht="15" hidden="1" customHeight="1"/>
    <row r="702" ht="15" hidden="1" customHeight="1"/>
    <row r="703" ht="15" hidden="1" customHeight="1"/>
    <row r="704" ht="15" hidden="1" customHeight="1"/>
    <row r="705" ht="15" hidden="1" customHeight="1"/>
    <row r="706" ht="15" hidden="1" customHeight="1"/>
    <row r="707" ht="15" hidden="1" customHeight="1"/>
    <row r="708" ht="15" hidden="1" customHeight="1"/>
    <row r="709" ht="15" hidden="1" customHeight="1"/>
    <row r="710" ht="15" hidden="1" customHeight="1"/>
    <row r="711" ht="15" hidden="1" customHeight="1"/>
    <row r="712" ht="15" hidden="1" customHeight="1"/>
    <row r="713" ht="15" hidden="1" customHeight="1"/>
    <row r="714" ht="15" hidden="1" customHeight="1"/>
    <row r="715" ht="15" hidden="1" customHeight="1"/>
    <row r="716" ht="15" hidden="1" customHeight="1"/>
    <row r="717" ht="15" hidden="1" customHeight="1"/>
    <row r="718" ht="15" hidden="1" customHeight="1"/>
    <row r="719" ht="15" hidden="1" customHeight="1"/>
    <row r="720" ht="15" hidden="1" customHeight="1"/>
    <row r="721" ht="15" hidden="1" customHeight="1"/>
    <row r="722" ht="15" hidden="1" customHeight="1"/>
    <row r="723" ht="15" hidden="1" customHeight="1"/>
    <row r="724" ht="15" hidden="1" customHeight="1"/>
    <row r="725" ht="15" hidden="1" customHeight="1"/>
    <row r="726" ht="15" hidden="1" customHeight="1"/>
    <row r="727" ht="15" hidden="1" customHeight="1"/>
    <row r="728" ht="15" hidden="1" customHeight="1"/>
    <row r="729" ht="15" hidden="1" customHeight="1"/>
    <row r="730" ht="15" hidden="1" customHeight="1"/>
    <row r="731" ht="15" hidden="1" customHeight="1"/>
    <row r="732" ht="15" hidden="1" customHeight="1"/>
    <row r="733" ht="15" hidden="1" customHeight="1"/>
    <row r="734" ht="15" hidden="1" customHeight="1"/>
    <row r="735" ht="15" hidden="1" customHeight="1"/>
    <row r="736" ht="15" hidden="1" customHeight="1"/>
    <row r="737" ht="15" hidden="1" customHeight="1"/>
    <row r="738" ht="15" hidden="1" customHeight="1"/>
    <row r="739" ht="15" hidden="1" customHeight="1"/>
    <row r="740" ht="15" hidden="1" customHeight="1"/>
    <row r="741" ht="15" hidden="1" customHeight="1"/>
    <row r="742" ht="15" hidden="1" customHeight="1"/>
    <row r="743" ht="15" hidden="1" customHeight="1"/>
    <row r="744" ht="15" hidden="1" customHeight="1"/>
    <row r="745" ht="15" hidden="1" customHeight="1"/>
    <row r="746" ht="15" hidden="1" customHeight="1"/>
    <row r="747" ht="15" hidden="1" customHeight="1"/>
    <row r="748" ht="15" hidden="1" customHeight="1"/>
    <row r="749" ht="15" hidden="1" customHeight="1"/>
    <row r="750" ht="15" hidden="1" customHeight="1"/>
    <row r="751" ht="15" hidden="1" customHeight="1"/>
    <row r="752" ht="15" hidden="1" customHeight="1"/>
    <row r="753" ht="15" hidden="1" customHeight="1"/>
    <row r="754" ht="15" hidden="1" customHeight="1"/>
    <row r="755" ht="15" hidden="1" customHeight="1"/>
    <row r="756" ht="15" hidden="1" customHeight="1"/>
    <row r="757" ht="15" hidden="1" customHeight="1"/>
    <row r="758" ht="15" hidden="1" customHeight="1"/>
    <row r="759" ht="15" hidden="1" customHeight="1"/>
    <row r="760" ht="15" hidden="1" customHeight="1"/>
    <row r="761" ht="15" hidden="1" customHeight="1"/>
    <row r="762" ht="15" hidden="1" customHeight="1"/>
    <row r="763" ht="15" hidden="1" customHeight="1"/>
    <row r="764" ht="15" hidden="1" customHeight="1"/>
    <row r="765" ht="15" hidden="1" customHeight="1"/>
    <row r="766" ht="15" hidden="1" customHeight="1"/>
    <row r="767" ht="15" hidden="1" customHeight="1"/>
    <row r="768" ht="15" hidden="1" customHeight="1"/>
    <row r="769" ht="15" hidden="1" customHeight="1"/>
    <row r="770" ht="15" hidden="1" customHeight="1"/>
    <row r="771" ht="15" hidden="1" customHeight="1"/>
    <row r="772" ht="15" hidden="1" customHeight="1"/>
    <row r="773" ht="15" hidden="1" customHeight="1"/>
    <row r="774" ht="15" hidden="1" customHeight="1"/>
    <row r="775" ht="15" hidden="1" customHeight="1"/>
    <row r="776" ht="15" hidden="1" customHeight="1"/>
    <row r="777" ht="15" hidden="1" customHeight="1"/>
    <row r="778" ht="15" hidden="1" customHeight="1"/>
    <row r="779" ht="15" hidden="1" customHeight="1"/>
    <row r="780" ht="15" hidden="1" customHeight="1"/>
    <row r="781" ht="15" hidden="1" customHeight="1"/>
    <row r="782" ht="15" hidden="1" customHeight="1"/>
    <row r="783" ht="15" hidden="1" customHeight="1"/>
    <row r="784" ht="15" hidden="1" customHeight="1"/>
    <row r="785" ht="15" hidden="1" customHeight="1"/>
    <row r="786" ht="15" hidden="1" customHeight="1"/>
    <row r="787" ht="15" hidden="1" customHeight="1"/>
    <row r="788" ht="15" hidden="1" customHeight="1"/>
    <row r="789" ht="15" hidden="1" customHeight="1"/>
    <row r="790" ht="15" hidden="1" customHeight="1"/>
    <row r="791" ht="15" hidden="1" customHeight="1"/>
    <row r="792" ht="15" hidden="1" customHeight="1"/>
    <row r="793" ht="15" hidden="1" customHeight="1"/>
    <row r="794" ht="15" hidden="1" customHeight="1"/>
    <row r="795" ht="15" hidden="1" customHeight="1"/>
    <row r="796" ht="15" hidden="1" customHeight="1"/>
    <row r="797" ht="15" hidden="1" customHeight="1"/>
    <row r="798" ht="15" hidden="1" customHeight="1"/>
    <row r="799" ht="15" hidden="1" customHeight="1"/>
    <row r="800" ht="15" hidden="1" customHeight="1"/>
    <row r="801" ht="15" hidden="1" customHeight="1"/>
    <row r="802" ht="15" hidden="1" customHeight="1"/>
    <row r="803" ht="15" hidden="1" customHeight="1"/>
    <row r="804" ht="15" hidden="1" customHeight="1"/>
    <row r="805" ht="15" hidden="1" customHeight="1"/>
    <row r="806" ht="15" hidden="1" customHeight="1"/>
    <row r="807" ht="15" hidden="1" customHeight="1"/>
    <row r="808" ht="15" hidden="1" customHeight="1"/>
    <row r="809" ht="15" hidden="1" customHeight="1"/>
    <row r="810" ht="15" hidden="1" customHeight="1"/>
    <row r="811" ht="15" hidden="1" customHeight="1"/>
    <row r="812" ht="15" hidden="1" customHeight="1"/>
  </sheetData>
  <sheetProtection algorithmName="SHA-512" hashValue="Mkk7k6L6K7Q2l42ruTG4FKyjNA0dWdWzxLIw+kPoml/aopc7ybBhx7x6VTVLbJa79o4+ybO6VB3+fKbnZbhIrQ==" saltValue="ulzg1cAdZoLiK0e/EpBzbw==" spinCount="100000" sheet="1" objects="1" scenarios="1" formatColumns="0" formatRows="0" selectLockedCells="1"/>
  <mergeCells count="10">
    <mergeCell ref="L4:N5"/>
    <mergeCell ref="I7:I8"/>
    <mergeCell ref="J7:J8"/>
    <mergeCell ref="K7:N7"/>
    <mergeCell ref="B7:B8"/>
    <mergeCell ref="C7:C8"/>
    <mergeCell ref="D7:D8"/>
    <mergeCell ref="F7:H7"/>
    <mergeCell ref="E7:E8"/>
    <mergeCell ref="D4:J5"/>
  </mergeCells>
  <conditionalFormatting sqref="K10:O10 K210:O210 O11:O209">
    <cfRule type="containsText" dxfId="50" priority="5" operator="containsText" text="Sangat Baik">
      <formula>NOT(ISERROR(SEARCH("Sangat Baik",K10)))</formula>
    </cfRule>
    <cfRule type="containsText" dxfId="49" priority="6" operator="containsText" text="Baik">
      <formula>NOT(ISERROR(SEARCH("Baik",K10)))</formula>
    </cfRule>
    <cfRule type="containsText" dxfId="48" priority="7" operator="containsText" text="Cukup">
      <formula>NOT(ISERROR(SEARCH("Cukup",K10)))</formula>
    </cfRule>
    <cfRule type="containsText" dxfId="47" priority="8" operator="containsText" text="Kurang">
      <formula>NOT(ISERROR(SEARCH("Kurang",K10)))</formula>
    </cfRule>
  </conditionalFormatting>
  <conditionalFormatting sqref="K11:N209">
    <cfRule type="containsText" dxfId="46" priority="1" operator="containsText" text="Sangat Baik">
      <formula>NOT(ISERROR(SEARCH("Sangat Baik",K11)))</formula>
    </cfRule>
    <cfRule type="containsText" dxfId="45" priority="2" operator="containsText" text="Baik">
      <formula>NOT(ISERROR(SEARCH("Baik",K11)))</formula>
    </cfRule>
    <cfRule type="containsText" dxfId="44" priority="3" operator="containsText" text="Cukup">
      <formula>NOT(ISERROR(SEARCH("Cukup",K11)))</formula>
    </cfRule>
    <cfRule type="containsText" dxfId="43" priority="4" operator="containsText" text="Kurang">
      <formula>NOT(ISERROR(SEARCH("Kurang",K11)))</formula>
    </cfRule>
  </conditionalFormatting>
  <pageMargins left="0.7" right="0.7" top="0.75" bottom="0.75" header="0.3" footer="0.3"/>
  <drawing r:id="rId1"/>
  <legacyDrawing r:id="rId2"/>
  <controls>
    <mc:AlternateContent xmlns:mc="http://schemas.openxmlformats.org/markup-compatibility/2006">
      <mc:Choice Requires="x14">
        <control shapeId="6147" r:id="rId3" name="Image1">
          <controlPr locked="0" defaultSize="0" print="0" autoLine="0" r:id="rId4">
            <anchor moveWithCells="1">
              <from>
                <xdr:col>3</xdr:col>
                <xdr:colOff>142875</xdr:colOff>
                <xdr:row>3</xdr:row>
                <xdr:rowOff>133350</xdr:rowOff>
              </from>
              <to>
                <xdr:col>3</xdr:col>
                <xdr:colOff>428625</xdr:colOff>
                <xdr:row>4</xdr:row>
                <xdr:rowOff>123825</xdr:rowOff>
              </to>
            </anchor>
          </controlPr>
        </control>
      </mc:Choice>
      <mc:Fallback>
        <control shapeId="6147" r:id="rId3" name="Image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R443"/>
  <sheetViews>
    <sheetView showGridLines="0" showRowColHeaders="0" zoomScale="110" zoomScaleNormal="110" workbookViewId="0">
      <pane xSplit="5" ySplit="9" topLeftCell="F10" activePane="bottomRight" state="frozen"/>
      <selection pane="topRight" activeCell="F1" sqref="F1"/>
      <selection pane="bottomLeft" activeCell="A10" sqref="A10"/>
      <selection pane="bottomRight" activeCell="B1" sqref="B1"/>
    </sheetView>
  </sheetViews>
  <sheetFormatPr defaultColWidth="0" defaultRowHeight="0" customHeight="1" zeroHeight="1"/>
  <cols>
    <col min="1" max="1" width="1.140625" style="25" customWidth="1"/>
    <col min="2" max="2" width="5.5703125" style="28" bestFit="1" customWidth="1"/>
    <col min="3" max="3" width="10.85546875" style="28" customWidth="1"/>
    <col min="4" max="4" width="17.28515625" style="28" customWidth="1"/>
    <col min="5" max="5" width="20.28515625" style="28" customWidth="1"/>
    <col min="6" max="6" width="7.5703125" style="28" customWidth="1"/>
    <col min="7" max="7" width="7.5703125" style="28" bestFit="1" customWidth="1"/>
    <col min="8" max="9" width="6.5703125" style="28" bestFit="1" customWidth="1"/>
    <col min="10" max="10" width="7.28515625" style="28" customWidth="1"/>
    <col min="11" max="11" width="7.5703125" style="28" customWidth="1"/>
    <col min="12" max="12" width="10.7109375" style="28" customWidth="1"/>
    <col min="13" max="13" width="10.85546875" style="28" customWidth="1"/>
    <col min="14" max="15" width="10.42578125" style="28" customWidth="1"/>
    <col min="16" max="33" width="7.85546875" style="28" customWidth="1"/>
    <col min="34" max="53" width="8.42578125" style="28" customWidth="1"/>
    <col min="54" max="54" width="1.140625" style="28" customWidth="1"/>
    <col min="55" max="55" width="9.140625" style="28" customWidth="1"/>
    <col min="56" max="70" width="0" style="28" hidden="1" customWidth="1"/>
    <col min="71" max="16384" width="9.140625" style="28" hidden="1"/>
  </cols>
  <sheetData>
    <row r="1" spans="1:55" s="25" customFormat="1" ht="11.25" hidden="1" customHeight="1">
      <c r="B1" s="351">
        <v>86</v>
      </c>
    </row>
    <row r="2" spans="1:55" s="25" customFormat="1" ht="14.25" customHeight="1" thickBot="1">
      <c r="C2" s="211"/>
      <c r="D2" s="211"/>
      <c r="E2" s="211"/>
    </row>
    <row r="3" spans="1:55" ht="52.5" customHeight="1" thickTop="1" thickBot="1">
      <c r="B3" s="338"/>
      <c r="C3" s="494" t="str">
        <f>"REKAP NILAI TAHUN AJARAN "&amp;MENU!F25</f>
        <v>REKAP NILAI TAHUN AJARAN 2018/2019</v>
      </c>
      <c r="D3" s="494"/>
      <c r="E3" s="495"/>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c r="AK3" s="337"/>
      <c r="AL3" s="337"/>
      <c r="AM3" s="337"/>
      <c r="AN3" s="337"/>
      <c r="AO3" s="337"/>
      <c r="AP3" s="337"/>
      <c r="AQ3" s="337"/>
      <c r="AR3" s="337"/>
      <c r="AS3" s="337"/>
      <c r="AT3" s="337"/>
      <c r="AU3" s="337"/>
      <c r="AV3" s="337"/>
      <c r="AW3" s="337"/>
      <c r="AX3" s="337"/>
      <c r="AY3" s="337"/>
      <c r="AZ3" s="299"/>
      <c r="BA3" s="299"/>
      <c r="BB3" s="299"/>
      <c r="BC3" s="25"/>
    </row>
    <row r="4" spans="1:55" ht="14.25" customHeight="1" thickTop="1">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300"/>
      <c r="BA4" s="300"/>
      <c r="BB4" s="300"/>
      <c r="BC4" s="25"/>
    </row>
    <row r="5" spans="1:55" ht="5.25" customHeight="1">
      <c r="A5" s="101"/>
      <c r="B5" s="491" t="str">
        <f>MENU!F14</f>
        <v>Aceh Selatan</v>
      </c>
      <c r="C5" s="491"/>
      <c r="D5" s="491"/>
      <c r="E5" s="491"/>
      <c r="F5" s="491"/>
      <c r="G5" s="491"/>
      <c r="H5" s="491"/>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491"/>
      <c r="AJ5" s="491"/>
      <c r="AK5" s="491"/>
      <c r="AL5" s="491"/>
      <c r="AM5" s="491"/>
      <c r="AN5" s="491"/>
      <c r="AO5" s="491"/>
      <c r="AP5" s="491"/>
      <c r="AQ5" s="491"/>
      <c r="AR5" s="491"/>
      <c r="AS5" s="491"/>
      <c r="AT5" s="491"/>
      <c r="AU5" s="491"/>
      <c r="AV5" s="491"/>
      <c r="AW5" s="491"/>
      <c r="AX5" s="491"/>
      <c r="AY5" s="491"/>
      <c r="AZ5" s="110"/>
      <c r="BA5" s="110"/>
      <c r="BB5" s="110"/>
      <c r="BC5" s="25"/>
    </row>
    <row r="6" spans="1:55" ht="19.5" customHeight="1">
      <c r="A6" s="101"/>
      <c r="B6" s="500" t="s">
        <v>45</v>
      </c>
      <c r="C6" s="501" t="s">
        <v>2</v>
      </c>
      <c r="D6" s="501" t="s">
        <v>46</v>
      </c>
      <c r="E6" s="501" t="s">
        <v>47</v>
      </c>
      <c r="F6" s="502" t="s">
        <v>48</v>
      </c>
      <c r="G6" s="503" t="s">
        <v>49</v>
      </c>
      <c r="H6" s="503"/>
      <c r="I6" s="503"/>
      <c r="J6" s="503"/>
      <c r="K6" s="503"/>
      <c r="L6" s="503"/>
      <c r="M6" s="503"/>
      <c r="N6" s="503"/>
      <c r="O6" s="503"/>
      <c r="P6" s="492" t="s">
        <v>50</v>
      </c>
      <c r="Q6" s="492"/>
      <c r="R6" s="492"/>
      <c r="S6" s="492"/>
      <c r="T6" s="492"/>
      <c r="U6" s="492"/>
      <c r="V6" s="492"/>
      <c r="W6" s="492"/>
      <c r="X6" s="492"/>
      <c r="Y6" s="492"/>
      <c r="Z6" s="492"/>
      <c r="AA6" s="492"/>
      <c r="AB6" s="492"/>
      <c r="AC6" s="492"/>
      <c r="AD6" s="492"/>
      <c r="AE6" s="492"/>
      <c r="AF6" s="492"/>
      <c r="AG6" s="492"/>
      <c r="AH6" s="493" t="s">
        <v>55</v>
      </c>
      <c r="AI6" s="493"/>
      <c r="AJ6" s="493"/>
      <c r="AK6" s="493"/>
      <c r="AL6" s="493"/>
      <c r="AM6" s="493"/>
      <c r="AN6" s="493"/>
      <c r="AO6" s="493"/>
      <c r="AP6" s="493"/>
      <c r="AQ6" s="493"/>
      <c r="AR6" s="493"/>
      <c r="AS6" s="493"/>
      <c r="AT6" s="493"/>
      <c r="AU6" s="493"/>
      <c r="AV6" s="493"/>
      <c r="AW6" s="493"/>
      <c r="AX6" s="493"/>
      <c r="AY6" s="493"/>
      <c r="AZ6" s="482" t="s">
        <v>170</v>
      </c>
      <c r="BA6" s="482" t="s">
        <v>171</v>
      </c>
      <c r="BB6" s="99"/>
      <c r="BC6" s="25"/>
    </row>
    <row r="7" spans="1:55" ht="19.5" customHeight="1">
      <c r="A7" s="101"/>
      <c r="B7" s="500"/>
      <c r="C7" s="501"/>
      <c r="D7" s="501"/>
      <c r="E7" s="501"/>
      <c r="F7" s="502"/>
      <c r="G7" s="503" t="s">
        <v>51</v>
      </c>
      <c r="H7" s="503"/>
      <c r="I7" s="503"/>
      <c r="J7" s="504" t="s">
        <v>52</v>
      </c>
      <c r="K7" s="503" t="s">
        <v>53</v>
      </c>
      <c r="L7" s="503" t="s">
        <v>36</v>
      </c>
      <c r="M7" s="503"/>
      <c r="N7" s="503"/>
      <c r="O7" s="503"/>
      <c r="P7" s="496" t="str">
        <f>IF(NRAPOR!D11="","",NRAPOR!D11)</f>
        <v>Pendidikan Agama Islam</v>
      </c>
      <c r="Q7" s="496" t="str">
        <f>IF(NRAPOR!D12="","",NRAPOR!D12)</f>
        <v>Pendidikan Kewarganegaraan</v>
      </c>
      <c r="R7" s="496" t="str">
        <f>IF(NRAPOR!D13="","",NRAPOR!D13)</f>
        <v>Bahasa Indonesia</v>
      </c>
      <c r="S7" s="496" t="str">
        <f>IF(NRAPOR!D14="","",NRAPOR!D14)</f>
        <v>Matematika</v>
      </c>
      <c r="T7" s="496" t="str">
        <f>IF(NRAPOR!D15="","",NRAPOR!D15)</f>
        <v>Bahasa Inggris</v>
      </c>
      <c r="U7" s="496" t="str">
        <f>IF(NRAPOR!D16="","",NRAPOR!D16)</f>
        <v>Sejarah Indonesia</v>
      </c>
      <c r="V7" s="496" t="str">
        <f>IF(NRAPOR!D18="","",NRAPOR!D18)</f>
        <v>Seni Budaya</v>
      </c>
      <c r="W7" s="498" t="str">
        <f>IF(NRAPOR!D19="","",NRAPOR!D19)</f>
        <v>Pend. Jasmani Olahraga dan Kesehatan</v>
      </c>
      <c r="X7" s="498" t="str">
        <f>IF(NRAPOR!D20="","",NRAPOR!D20)</f>
        <v>Prakarya dan Kewirausahaan</v>
      </c>
      <c r="Y7" s="498" t="str">
        <f>IF(NRAPOR!D22="","",NRAPOR!D22)</f>
        <v>Molok 1</v>
      </c>
      <c r="Z7" s="498" t="str">
        <f>IF(NRAPOR!D23="","",NRAPOR!D23)</f>
        <v>Mulok 2</v>
      </c>
      <c r="AA7" s="498" t="str">
        <f>IF(NRAPOR!G11="","",NRAPOR!G11)</f>
        <v>Matematika</v>
      </c>
      <c r="AB7" s="498" t="str">
        <f>IF(NRAPOR!G12="","",NRAPOR!G12)</f>
        <v>Biologi</v>
      </c>
      <c r="AC7" s="498" t="str">
        <f>IF(NRAPOR!G13="","",NRAPOR!G13)</f>
        <v>Fisika</v>
      </c>
      <c r="AD7" s="498" t="str">
        <f>IF(NRAPOR!G14="","",NRAPOR!G14)</f>
        <v>Kimia</v>
      </c>
      <c r="AE7" s="498" t="str">
        <f>IF(NRAPOR!G16="","",NRAPOR!G16)</f>
        <v>Sosiologi</v>
      </c>
      <c r="AF7" s="498" t="str">
        <f>IF(NRAPOR!G17="","",NRAPOR!G17)</f>
        <v>Ekonomi</v>
      </c>
      <c r="AG7" s="490" t="s">
        <v>28</v>
      </c>
      <c r="AH7" s="488" t="str">
        <f>IF(NRAPOR!D11="","",NRAPOR!D11)</f>
        <v>Pendidikan Agama Islam</v>
      </c>
      <c r="AI7" s="488" t="str">
        <f>IF(NRAPOR!D12="","",NRAPOR!D12)</f>
        <v>Pendidikan Kewarganegaraan</v>
      </c>
      <c r="AJ7" s="488" t="str">
        <f>IF(NRAPOR!D13="","",NRAPOR!D13)</f>
        <v>Bahasa Indonesia</v>
      </c>
      <c r="AK7" s="488" t="str">
        <f>IF(NRAPOR!D14="","",NRAPOR!D14)</f>
        <v>Matematika</v>
      </c>
      <c r="AL7" s="488" t="str">
        <f>IF(NRAPOR!D15="","",NRAPOR!D15)</f>
        <v>Bahasa Inggris</v>
      </c>
      <c r="AM7" s="488" t="str">
        <f>IF(NRAPOR!D16="","",NRAPOR!D16)</f>
        <v>Sejarah Indonesia</v>
      </c>
      <c r="AN7" s="488" t="str">
        <f>IF(NRAPOR!D18="","",NRAPOR!D18)</f>
        <v>Seni Budaya</v>
      </c>
      <c r="AO7" s="486" t="str">
        <f>IF(NRAPOR!D19="","",NRAPOR!D19)</f>
        <v>Pend. Jasmani Olahraga dan Kesehatan</v>
      </c>
      <c r="AP7" s="486" t="str">
        <f>IF(NRAPOR!D20="","",NRAPOR!D20)</f>
        <v>Prakarya dan Kewirausahaan</v>
      </c>
      <c r="AQ7" s="486" t="str">
        <f>IF(NRAPOR!D22="","",NRAPOR!D22)</f>
        <v>Molok 1</v>
      </c>
      <c r="AR7" s="486" t="str">
        <f>IF(NRAPOR!D23="","",NRAPOR!D23)</f>
        <v>Mulok 2</v>
      </c>
      <c r="AS7" s="486" t="str">
        <f>IF(NRAPOR!G11="","",NRAPOR!G11)</f>
        <v>Matematika</v>
      </c>
      <c r="AT7" s="486" t="str">
        <f>IF(NRAPOR!G12="","",NRAPOR!G12)</f>
        <v>Biologi</v>
      </c>
      <c r="AU7" s="486" t="str">
        <f>IF(NRAPOR!G13="","",NRAPOR!G13)</f>
        <v>Fisika</v>
      </c>
      <c r="AV7" s="486" t="str">
        <f>IF(NRAPOR!G14="","",NRAPOR!G14)</f>
        <v>Kimia</v>
      </c>
      <c r="AW7" s="486" t="str">
        <f>IF(NRAPOR!G16="","",NRAPOR!G16)</f>
        <v>Sosiologi</v>
      </c>
      <c r="AX7" s="486" t="str">
        <f>IF(NRAPOR!G17="","",NRAPOR!G17)</f>
        <v>Ekonomi</v>
      </c>
      <c r="AY7" s="485" t="s">
        <v>28</v>
      </c>
      <c r="AZ7" s="483"/>
      <c r="BA7" s="483"/>
      <c r="BB7" s="111"/>
      <c r="BC7" s="25"/>
    </row>
    <row r="8" spans="1:55" ht="33.75" customHeight="1">
      <c r="A8" s="101"/>
      <c r="B8" s="500"/>
      <c r="C8" s="501"/>
      <c r="D8" s="501"/>
      <c r="E8" s="501"/>
      <c r="F8" s="502"/>
      <c r="G8" s="298" t="s">
        <v>37</v>
      </c>
      <c r="H8" s="298" t="s">
        <v>38</v>
      </c>
      <c r="I8" s="298" t="s">
        <v>39</v>
      </c>
      <c r="J8" s="504"/>
      <c r="K8" s="503"/>
      <c r="L8" s="298" t="s">
        <v>37</v>
      </c>
      <c r="M8" s="298" t="s">
        <v>38</v>
      </c>
      <c r="N8" s="298" t="s">
        <v>39</v>
      </c>
      <c r="O8" s="298" t="s">
        <v>54</v>
      </c>
      <c r="P8" s="497"/>
      <c r="Q8" s="497"/>
      <c r="R8" s="497"/>
      <c r="S8" s="497"/>
      <c r="T8" s="497"/>
      <c r="U8" s="497"/>
      <c r="V8" s="497"/>
      <c r="W8" s="499"/>
      <c r="X8" s="499"/>
      <c r="Y8" s="499"/>
      <c r="Z8" s="499"/>
      <c r="AA8" s="499"/>
      <c r="AB8" s="499"/>
      <c r="AC8" s="499"/>
      <c r="AD8" s="499"/>
      <c r="AE8" s="499"/>
      <c r="AF8" s="499"/>
      <c r="AG8" s="490"/>
      <c r="AH8" s="489"/>
      <c r="AI8" s="489"/>
      <c r="AJ8" s="489"/>
      <c r="AK8" s="489"/>
      <c r="AL8" s="489"/>
      <c r="AM8" s="489"/>
      <c r="AN8" s="489"/>
      <c r="AO8" s="487"/>
      <c r="AP8" s="487"/>
      <c r="AQ8" s="487"/>
      <c r="AR8" s="487"/>
      <c r="AS8" s="487"/>
      <c r="AT8" s="487"/>
      <c r="AU8" s="487"/>
      <c r="AV8" s="487"/>
      <c r="AW8" s="487"/>
      <c r="AX8" s="487"/>
      <c r="AY8" s="485"/>
      <c r="AZ8" s="484"/>
      <c r="BA8" s="484"/>
      <c r="BB8" s="111"/>
      <c r="BC8" s="25"/>
    </row>
    <row r="9" spans="1:55" ht="15.75" customHeight="1">
      <c r="A9" s="101"/>
      <c r="B9" s="30">
        <v>1</v>
      </c>
      <c r="C9" s="31">
        <v>2</v>
      </c>
      <c r="D9" s="30">
        <v>3</v>
      </c>
      <c r="E9" s="30">
        <v>4</v>
      </c>
      <c r="F9" s="30">
        <v>5</v>
      </c>
      <c r="G9" s="31">
        <v>6</v>
      </c>
      <c r="H9" s="30">
        <v>7</v>
      </c>
      <c r="I9" s="30">
        <v>8</v>
      </c>
      <c r="J9" s="30">
        <v>9</v>
      </c>
      <c r="K9" s="31">
        <v>10</v>
      </c>
      <c r="L9" s="30">
        <v>11</v>
      </c>
      <c r="M9" s="30">
        <v>12</v>
      </c>
      <c r="N9" s="30">
        <v>13</v>
      </c>
      <c r="O9" s="31">
        <v>14</v>
      </c>
      <c r="P9" s="30">
        <v>15</v>
      </c>
      <c r="Q9" s="30">
        <v>16</v>
      </c>
      <c r="R9" s="30">
        <v>17</v>
      </c>
      <c r="S9" s="31">
        <v>18</v>
      </c>
      <c r="T9" s="30">
        <v>19</v>
      </c>
      <c r="U9" s="30">
        <v>20</v>
      </c>
      <c r="V9" s="30">
        <v>21</v>
      </c>
      <c r="W9" s="31">
        <v>22</v>
      </c>
      <c r="X9" s="30">
        <v>23</v>
      </c>
      <c r="Y9" s="30">
        <v>24</v>
      </c>
      <c r="Z9" s="30">
        <v>25</v>
      </c>
      <c r="AA9" s="31">
        <v>26</v>
      </c>
      <c r="AB9" s="30">
        <v>27</v>
      </c>
      <c r="AC9" s="30">
        <v>28</v>
      </c>
      <c r="AD9" s="30">
        <v>29</v>
      </c>
      <c r="AE9" s="31">
        <v>30</v>
      </c>
      <c r="AF9" s="30">
        <v>31</v>
      </c>
      <c r="AG9" s="30">
        <v>32</v>
      </c>
      <c r="AH9" s="30">
        <v>33</v>
      </c>
      <c r="AI9" s="31">
        <v>34</v>
      </c>
      <c r="AJ9" s="30">
        <v>35</v>
      </c>
      <c r="AK9" s="30">
        <v>36</v>
      </c>
      <c r="AL9" s="30">
        <v>37</v>
      </c>
      <c r="AM9" s="31">
        <v>38</v>
      </c>
      <c r="AN9" s="30">
        <v>39</v>
      </c>
      <c r="AO9" s="30">
        <v>40</v>
      </c>
      <c r="AP9" s="30">
        <v>41</v>
      </c>
      <c r="AQ9" s="31">
        <v>42</v>
      </c>
      <c r="AR9" s="30">
        <v>43</v>
      </c>
      <c r="AS9" s="30">
        <v>44</v>
      </c>
      <c r="AT9" s="30">
        <v>45</v>
      </c>
      <c r="AU9" s="31">
        <v>46</v>
      </c>
      <c r="AV9" s="30">
        <v>47</v>
      </c>
      <c r="AW9" s="30">
        <v>48</v>
      </c>
      <c r="AX9" s="30">
        <v>49</v>
      </c>
      <c r="AY9" s="31">
        <v>50</v>
      </c>
      <c r="AZ9" s="31">
        <v>51</v>
      </c>
      <c r="BA9" s="31">
        <v>52</v>
      </c>
      <c r="BB9" s="112"/>
      <c r="BC9" s="25"/>
    </row>
    <row r="10" spans="1:55" ht="15.75" customHeight="1">
      <c r="A10" s="101"/>
      <c r="B10" s="34">
        <f>IF(BIODATA!B10="","", BIODATA!B10)</f>
        <v>1</v>
      </c>
      <c r="C10" s="32" t="str">
        <f>IF(BIODATA!D10="","", BIODATA!D10)</f>
        <v/>
      </c>
      <c r="D10" s="32" t="str">
        <f>IF(BIODATA!E10="","", BIODATA!E10)</f>
        <v/>
      </c>
      <c r="E10" s="40" t="str">
        <f>IF(BIODATA!F10="","", BIODATA!F10)</f>
        <v/>
      </c>
      <c r="F10" s="32" t="str">
        <f>IF(BIODATA!I10="","", BIODATA!I10)</f>
        <v/>
      </c>
      <c r="G10" s="39" t="str">
        <f>IF('I NILAI UN'!F10="","",'I NILAI UN'!F10)</f>
        <v/>
      </c>
      <c r="H10" s="39" t="str">
        <f>IF('I NILAI UN'!G10="","",'I NILAI UN'!G10)</f>
        <v/>
      </c>
      <c r="I10" s="39" t="str">
        <f>IF('I NILAI UN'!H10="","",'I NILAI UN'!H10)</f>
        <v/>
      </c>
      <c r="J10" s="39" t="str">
        <f>IF('I NILAI UN'!I10="","",'I NILAI UN'!I10)</f>
        <v/>
      </c>
      <c r="K10" s="33">
        <f>SUM(G10:J10)</f>
        <v>0</v>
      </c>
      <c r="L10" s="41" t="str">
        <f>IF(G10="","",IF(G10&gt;=85.1,"Sangat Baik",IF(G10&gt;=70.1,"Baik",IF(G10&gt;=55.1,"Cukup","Kurang"))))</f>
        <v/>
      </c>
      <c r="M10" s="41" t="str">
        <f t="shared" ref="M10" si="0">IF(H10="","",IF(H10&gt;=85.1,"Sangat Baik",IF(H10&gt;=70.1,"Baik",IF(H10&gt;=55.1,"Cukup","Kurang"))))</f>
        <v/>
      </c>
      <c r="N10" s="41" t="str">
        <f t="shared" ref="N10" si="1">IF(I10="","",IF(I10&gt;=85.1,"Sangat Baik",IF(I10&gt;=70.1,"Baik",IF(I10&gt;=55.1,"Cukup","Kurang"))))</f>
        <v/>
      </c>
      <c r="O10" s="41" t="str">
        <f t="shared" ref="O10" si="2">IF(J10="","",IF(J10&gt;=85.1,"Sangat Baik",IF(J10&gt;=70.1,"Baik",IF(J10&gt;=55.1,"Cukup","Kurang"))))</f>
        <v/>
      </c>
      <c r="P10" s="35" t="str">
        <f>'A1'!K10</f>
        <v xml:space="preserve">  </v>
      </c>
      <c r="Q10" s="35" t="str">
        <f>'A2'!K10</f>
        <v xml:space="preserve">  </v>
      </c>
      <c r="R10" s="35" t="str">
        <f>'A3'!K10</f>
        <v xml:space="preserve">  </v>
      </c>
      <c r="S10" s="35" t="str">
        <f>'A4'!K10</f>
        <v xml:space="preserve">  </v>
      </c>
      <c r="T10" s="35" t="str">
        <f>'A5'!K10</f>
        <v xml:space="preserve">  </v>
      </c>
      <c r="U10" s="35" t="str">
        <f>'A6'!K10</f>
        <v xml:space="preserve">  </v>
      </c>
      <c r="V10" s="35" t="str">
        <f>'B1'!K10</f>
        <v xml:space="preserve">  </v>
      </c>
      <c r="W10" s="35" t="str">
        <f>'B2'!K10</f>
        <v xml:space="preserve">  </v>
      </c>
      <c r="X10" s="35" t="str">
        <f>'B3'!K10</f>
        <v xml:space="preserve">  </v>
      </c>
      <c r="Y10" s="35" t="str">
        <f>'B4'!K10</f>
        <v xml:space="preserve">  </v>
      </c>
      <c r="Z10" s="35" t="str">
        <f>'B5'!K10</f>
        <v xml:space="preserve">  </v>
      </c>
      <c r="AA10" s="35" t="str">
        <f>'C1'!K10</f>
        <v xml:space="preserve">  </v>
      </c>
      <c r="AB10" s="35" t="str">
        <f>'C2'!K10</f>
        <v xml:space="preserve">  </v>
      </c>
      <c r="AC10" s="35" t="str">
        <f>'C3'!K10</f>
        <v xml:space="preserve">  </v>
      </c>
      <c r="AD10" s="35" t="str">
        <f>'C4'!K10</f>
        <v xml:space="preserve">  </v>
      </c>
      <c r="AE10" s="35" t="str">
        <f>'C5'!K10</f>
        <v xml:space="preserve">  </v>
      </c>
      <c r="AF10" s="35" t="str">
        <f>'C6'!K10</f>
        <v xml:space="preserve">  </v>
      </c>
      <c r="AG10" s="36" t="str">
        <f>IFERROR(AVERAGE(P10:AF10),"  ")</f>
        <v xml:space="preserve">  </v>
      </c>
      <c r="AH10" s="37" t="str">
        <f>IF('I NILAI SEKOLAH'!E10="","", 'I NILAI SEKOLAH'!E10)</f>
        <v/>
      </c>
      <c r="AI10" s="37" t="str">
        <f>IF('I NILAI SEKOLAH'!F10="","", 'I NILAI SEKOLAH'!F10)</f>
        <v/>
      </c>
      <c r="AJ10" s="37" t="str">
        <f>IF('I NILAI SEKOLAH'!G10="","", 'I NILAI SEKOLAH'!G10)</f>
        <v/>
      </c>
      <c r="AK10" s="37" t="str">
        <f>IF('I NILAI SEKOLAH'!H10="","", 'I NILAI SEKOLAH'!H10)</f>
        <v/>
      </c>
      <c r="AL10" s="37" t="str">
        <f>IF('I NILAI SEKOLAH'!I10="","", 'I NILAI SEKOLAH'!I10)</f>
        <v/>
      </c>
      <c r="AM10" s="37" t="str">
        <f>IF('I NILAI SEKOLAH'!J10="","", 'I NILAI SEKOLAH'!J10)</f>
        <v/>
      </c>
      <c r="AN10" s="37" t="str">
        <f>IF('I NILAI SEKOLAH'!K10="","", 'I NILAI SEKOLAH'!K10)</f>
        <v/>
      </c>
      <c r="AO10" s="37" t="str">
        <f>IF('I NILAI SEKOLAH'!L10="","", 'I NILAI SEKOLAH'!L10)</f>
        <v/>
      </c>
      <c r="AP10" s="37" t="str">
        <f>IF('I NILAI SEKOLAH'!M10="","", 'I NILAI SEKOLAH'!M10)</f>
        <v/>
      </c>
      <c r="AQ10" s="37" t="str">
        <f>IF('I NILAI SEKOLAH'!N10="","", 'I NILAI SEKOLAH'!N10)</f>
        <v/>
      </c>
      <c r="AR10" s="37" t="str">
        <f>IF('I NILAI SEKOLAH'!O10="","", 'I NILAI SEKOLAH'!O10)</f>
        <v/>
      </c>
      <c r="AS10" s="37" t="str">
        <f>IF('I NILAI SEKOLAH'!P10="","", 'I NILAI SEKOLAH'!P10)</f>
        <v/>
      </c>
      <c r="AT10" s="37" t="str">
        <f>IF('I NILAI SEKOLAH'!Q10="","", 'I NILAI SEKOLAH'!Q10)</f>
        <v/>
      </c>
      <c r="AU10" s="37" t="str">
        <f>IF('I NILAI SEKOLAH'!R10="","", 'I NILAI SEKOLAH'!R10)</f>
        <v/>
      </c>
      <c r="AV10" s="37" t="str">
        <f>IF('I NILAI SEKOLAH'!S10="","", 'I NILAI SEKOLAH'!S10)</f>
        <v/>
      </c>
      <c r="AW10" s="37" t="str">
        <f>IF('I NILAI SEKOLAH'!T10="","", 'I NILAI SEKOLAH'!T10)</f>
        <v/>
      </c>
      <c r="AX10" s="37" t="str">
        <f>IF('I NILAI SEKOLAH'!U10="","", 'I NILAI SEKOLAH'!U10)</f>
        <v/>
      </c>
      <c r="AY10" s="38" t="str">
        <f>IFERROR(AVERAGE(AH10:AX10),"  ")</f>
        <v xml:space="preserve">  </v>
      </c>
      <c r="AZ10" s="38" t="str">
        <f>IF(E10="","",SUM(K10,P10,Q10,R10,S10,T10,U10,V10,W10,X10,Y10,Z10,AA10,AB10,AC10,AD10,AE10,AF10,AH10,AI10,AJ10,AK10,AL10,AM10,AN10,AO10,AP10,AQ10,AR10,AS10,AT10,AU10,AV10,AW10,AX10))</f>
        <v/>
      </c>
      <c r="BA10" s="296" t="str">
        <f>IF(AZ10="","",RANK(AZ10,$AZ$10:$AZ$209)+COUNTIF(AZ$10:AZ10,AZ10)-1)</f>
        <v/>
      </c>
      <c r="BB10" s="109"/>
      <c r="BC10" s="25"/>
    </row>
    <row r="11" spans="1:55" ht="15.75" customHeight="1">
      <c r="A11" s="101"/>
      <c r="B11" s="34">
        <f>IF(BIODATA!B11="","", BIODATA!B11)</f>
        <v>2</v>
      </c>
      <c r="C11" s="32" t="str">
        <f>IF(BIODATA!D11="","", BIODATA!D11)</f>
        <v/>
      </c>
      <c r="D11" s="32" t="str">
        <f>IF(BIODATA!E11="","", BIODATA!E11)</f>
        <v/>
      </c>
      <c r="E11" s="40" t="str">
        <f>IF(BIODATA!F11="","", BIODATA!F11)</f>
        <v/>
      </c>
      <c r="F11" s="32" t="str">
        <f>IF(BIODATA!I11="","", BIODATA!I11)</f>
        <v/>
      </c>
      <c r="G11" s="39" t="str">
        <f>IF('I NILAI UN'!F11="","",'I NILAI UN'!F11)</f>
        <v/>
      </c>
      <c r="H11" s="39" t="str">
        <f>IF('I NILAI UN'!G11="","",'I NILAI UN'!G11)</f>
        <v/>
      </c>
      <c r="I11" s="39" t="str">
        <f>IF('I NILAI UN'!H11="","",'I NILAI UN'!H11)</f>
        <v/>
      </c>
      <c r="J11" s="39" t="str">
        <f>IF('I NILAI UN'!I11="","",'I NILAI UN'!I11)</f>
        <v/>
      </c>
      <c r="K11" s="33">
        <f t="shared" ref="K11:K74" si="3">SUM(G11:J11)</f>
        <v>0</v>
      </c>
      <c r="L11" s="41" t="str">
        <f t="shared" ref="L11:L74" si="4">IF(G11="","",IF(G11&gt;=85.1,"Sangat Baik",IF(G11&gt;=70.1,"Baik",IF(G11&gt;=55.1,"Cukup","Kurang"))))</f>
        <v/>
      </c>
      <c r="M11" s="41" t="str">
        <f t="shared" ref="M11:M74" si="5">IF(H11="","",IF(H11&gt;=85.1,"Sangat Baik",IF(H11&gt;=70.1,"Baik",IF(H11&gt;=55.1,"Cukup","Kurang"))))</f>
        <v/>
      </c>
      <c r="N11" s="41" t="str">
        <f t="shared" ref="N11:N74" si="6">IF(I11="","",IF(I11&gt;=85.1,"Sangat Baik",IF(I11&gt;=70.1,"Baik",IF(I11&gt;=55.1,"Cukup","Kurang"))))</f>
        <v/>
      </c>
      <c r="O11" s="41" t="str">
        <f t="shared" ref="O11:O74" si="7">IF(J11="","",IF(J11&gt;=85.1,"Sangat Baik",IF(J11&gt;=70.1,"Baik",IF(J11&gt;=55.1,"Cukup","Kurang"))))</f>
        <v/>
      </c>
      <c r="P11" s="35" t="str">
        <f>'A1'!K11</f>
        <v xml:space="preserve">  </v>
      </c>
      <c r="Q11" s="35" t="str">
        <f>'A2'!K11</f>
        <v xml:space="preserve">  </v>
      </c>
      <c r="R11" s="35" t="str">
        <f>'A3'!K11</f>
        <v xml:space="preserve">  </v>
      </c>
      <c r="S11" s="35" t="str">
        <f>'A4'!K11</f>
        <v xml:space="preserve">  </v>
      </c>
      <c r="T11" s="35" t="str">
        <f>'A5'!K11</f>
        <v xml:space="preserve">  </v>
      </c>
      <c r="U11" s="35" t="str">
        <f>'A6'!K11</f>
        <v xml:space="preserve">  </v>
      </c>
      <c r="V11" s="35" t="str">
        <f>'B1'!K11</f>
        <v xml:space="preserve">  </v>
      </c>
      <c r="W11" s="35" t="str">
        <f>'B2'!K11</f>
        <v xml:space="preserve">  </v>
      </c>
      <c r="X11" s="35" t="str">
        <f>'B3'!K11</f>
        <v xml:space="preserve">  </v>
      </c>
      <c r="Y11" s="35" t="str">
        <f>'B4'!K11</f>
        <v xml:space="preserve">  </v>
      </c>
      <c r="Z11" s="35" t="str">
        <f>'B5'!K11</f>
        <v xml:space="preserve">  </v>
      </c>
      <c r="AA11" s="35" t="str">
        <f>'C1'!K11</f>
        <v xml:space="preserve">  </v>
      </c>
      <c r="AB11" s="35" t="str">
        <f>'C2'!K11</f>
        <v xml:space="preserve">  </v>
      </c>
      <c r="AC11" s="35" t="str">
        <f>'C3'!K11</f>
        <v xml:space="preserve">  </v>
      </c>
      <c r="AD11" s="35" t="str">
        <f>'C4'!K11</f>
        <v xml:space="preserve">  </v>
      </c>
      <c r="AE11" s="35" t="str">
        <f>'C5'!K11</f>
        <v xml:space="preserve">  </v>
      </c>
      <c r="AF11" s="35" t="str">
        <f>'C6'!K11</f>
        <v xml:space="preserve">  </v>
      </c>
      <c r="AG11" s="36" t="str">
        <f t="shared" ref="AG11:AG74" si="8">IFERROR(AVERAGE(P11:AF11),"  ")</f>
        <v xml:space="preserve">  </v>
      </c>
      <c r="AH11" s="37" t="str">
        <f>IF('I NILAI SEKOLAH'!E11="","", 'I NILAI SEKOLAH'!E11)</f>
        <v/>
      </c>
      <c r="AI11" s="37" t="str">
        <f>IF('I NILAI SEKOLAH'!F11="","", 'I NILAI SEKOLAH'!F11)</f>
        <v/>
      </c>
      <c r="AJ11" s="37" t="str">
        <f>IF('I NILAI SEKOLAH'!G11="","", 'I NILAI SEKOLAH'!G11)</f>
        <v/>
      </c>
      <c r="AK11" s="37" t="str">
        <f>IF('I NILAI SEKOLAH'!H11="","", 'I NILAI SEKOLAH'!H11)</f>
        <v/>
      </c>
      <c r="AL11" s="37" t="str">
        <f>IF('I NILAI SEKOLAH'!I11="","", 'I NILAI SEKOLAH'!I11)</f>
        <v/>
      </c>
      <c r="AM11" s="37" t="str">
        <f>IF('I NILAI SEKOLAH'!J11="","", 'I NILAI SEKOLAH'!J11)</f>
        <v/>
      </c>
      <c r="AN11" s="37" t="str">
        <f>IF('I NILAI SEKOLAH'!K11="","", 'I NILAI SEKOLAH'!K11)</f>
        <v/>
      </c>
      <c r="AO11" s="37" t="str">
        <f>IF('I NILAI SEKOLAH'!L11="","", 'I NILAI SEKOLAH'!L11)</f>
        <v/>
      </c>
      <c r="AP11" s="37" t="str">
        <f>IF('I NILAI SEKOLAH'!M11="","", 'I NILAI SEKOLAH'!M11)</f>
        <v/>
      </c>
      <c r="AQ11" s="37" t="str">
        <f>IF('I NILAI SEKOLAH'!N11="","", 'I NILAI SEKOLAH'!N11)</f>
        <v/>
      </c>
      <c r="AR11" s="37" t="str">
        <f>IF('I NILAI SEKOLAH'!O11="","", 'I NILAI SEKOLAH'!O11)</f>
        <v/>
      </c>
      <c r="AS11" s="37" t="str">
        <f>IF('I NILAI SEKOLAH'!P11="","", 'I NILAI SEKOLAH'!P11)</f>
        <v/>
      </c>
      <c r="AT11" s="37" t="str">
        <f>IF('I NILAI SEKOLAH'!Q11="","", 'I NILAI SEKOLAH'!Q11)</f>
        <v/>
      </c>
      <c r="AU11" s="37" t="str">
        <f>IF('I NILAI SEKOLAH'!R11="","", 'I NILAI SEKOLAH'!R11)</f>
        <v/>
      </c>
      <c r="AV11" s="37" t="str">
        <f>IF('I NILAI SEKOLAH'!S11="","", 'I NILAI SEKOLAH'!S11)</f>
        <v/>
      </c>
      <c r="AW11" s="37" t="str">
        <f>IF('I NILAI SEKOLAH'!T11="","", 'I NILAI SEKOLAH'!T11)</f>
        <v/>
      </c>
      <c r="AX11" s="37" t="str">
        <f>IF('I NILAI SEKOLAH'!U11="","", 'I NILAI SEKOLAH'!U11)</f>
        <v/>
      </c>
      <c r="AY11" s="38" t="str">
        <f t="shared" ref="AY11:AY74" si="9">IFERROR(AVERAGE(AH11:AX11),"  ")</f>
        <v xml:space="preserve">  </v>
      </c>
      <c r="AZ11" s="38" t="str">
        <f t="shared" ref="AZ11:AZ74" si="10">IF(E11="","",SUM(K11,P11,Q11,R11,S11,T11,U11,V11,W11,X11,Y11,Z11,AA11,AB11,AC11,AD11,AE11,AF11,AH11,AI11,AJ11,AK11,AL11,AM11,AN11,AO11,AP11,AQ11,AR11,AS11,AT11,AU11,AV11,AW11,AX11))</f>
        <v/>
      </c>
      <c r="BA11" s="296" t="str">
        <f>IF(AZ11="","",RANK(AZ11,$AZ$10:$AZ$209)+COUNTIF(AZ$10:AZ11,AZ11)-1)</f>
        <v/>
      </c>
      <c r="BB11" s="109"/>
      <c r="BC11" s="25"/>
    </row>
    <row r="12" spans="1:55" ht="15.75" customHeight="1">
      <c r="A12" s="101"/>
      <c r="B12" s="34">
        <f>IF(BIODATA!B12="","", BIODATA!B12)</f>
        <v>3</v>
      </c>
      <c r="C12" s="32" t="str">
        <f>IF(BIODATA!D12="","", BIODATA!D12)</f>
        <v/>
      </c>
      <c r="D12" s="32" t="str">
        <f>IF(BIODATA!E12="","", BIODATA!E12)</f>
        <v/>
      </c>
      <c r="E12" s="40" t="str">
        <f>IF(BIODATA!F12="","", BIODATA!F12)</f>
        <v/>
      </c>
      <c r="F12" s="32" t="str">
        <f>IF(BIODATA!I12="","", BIODATA!I12)</f>
        <v/>
      </c>
      <c r="G12" s="39" t="str">
        <f>IF('I NILAI UN'!F12="","",'I NILAI UN'!F12)</f>
        <v/>
      </c>
      <c r="H12" s="39" t="str">
        <f>IF('I NILAI UN'!G12="","",'I NILAI UN'!G12)</f>
        <v/>
      </c>
      <c r="I12" s="39" t="str">
        <f>IF('I NILAI UN'!H12="","",'I NILAI UN'!H12)</f>
        <v/>
      </c>
      <c r="J12" s="39" t="str">
        <f>IF('I NILAI UN'!I12="","",'I NILAI UN'!I12)</f>
        <v/>
      </c>
      <c r="K12" s="33">
        <f t="shared" si="3"/>
        <v>0</v>
      </c>
      <c r="L12" s="41" t="str">
        <f t="shared" si="4"/>
        <v/>
      </c>
      <c r="M12" s="41" t="str">
        <f t="shared" si="5"/>
        <v/>
      </c>
      <c r="N12" s="41" t="str">
        <f t="shared" si="6"/>
        <v/>
      </c>
      <c r="O12" s="41" t="str">
        <f t="shared" si="7"/>
        <v/>
      </c>
      <c r="P12" s="35" t="str">
        <f>'A1'!K12</f>
        <v xml:space="preserve">  </v>
      </c>
      <c r="Q12" s="35" t="str">
        <f>'A2'!K12</f>
        <v xml:space="preserve">  </v>
      </c>
      <c r="R12" s="35" t="str">
        <f>'A3'!K12</f>
        <v xml:space="preserve">  </v>
      </c>
      <c r="S12" s="35" t="str">
        <f>'A4'!K12</f>
        <v xml:space="preserve">  </v>
      </c>
      <c r="T12" s="35" t="str">
        <f>'A5'!K12</f>
        <v xml:space="preserve">  </v>
      </c>
      <c r="U12" s="35" t="str">
        <f>'A6'!K12</f>
        <v xml:space="preserve">  </v>
      </c>
      <c r="V12" s="35" t="str">
        <f>'B1'!K12</f>
        <v xml:space="preserve">  </v>
      </c>
      <c r="W12" s="35" t="str">
        <f>'B2'!K12</f>
        <v xml:space="preserve">  </v>
      </c>
      <c r="X12" s="35" t="str">
        <f>'B3'!K12</f>
        <v xml:space="preserve">  </v>
      </c>
      <c r="Y12" s="35" t="str">
        <f>'B4'!K12</f>
        <v xml:space="preserve">  </v>
      </c>
      <c r="Z12" s="35" t="str">
        <f>'B5'!K12</f>
        <v xml:space="preserve">  </v>
      </c>
      <c r="AA12" s="35" t="str">
        <f>'C1'!K12</f>
        <v xml:space="preserve">  </v>
      </c>
      <c r="AB12" s="35" t="str">
        <f>'C2'!K12</f>
        <v xml:space="preserve">  </v>
      </c>
      <c r="AC12" s="35" t="str">
        <f>'C3'!K12</f>
        <v xml:space="preserve">  </v>
      </c>
      <c r="AD12" s="35" t="str">
        <f>'C4'!K12</f>
        <v xml:space="preserve">  </v>
      </c>
      <c r="AE12" s="35" t="str">
        <f>'C5'!K12</f>
        <v xml:space="preserve">  </v>
      </c>
      <c r="AF12" s="35" t="str">
        <f>'C6'!K12</f>
        <v xml:space="preserve">  </v>
      </c>
      <c r="AG12" s="36" t="str">
        <f t="shared" si="8"/>
        <v xml:space="preserve">  </v>
      </c>
      <c r="AH12" s="37" t="str">
        <f>IF('I NILAI SEKOLAH'!E12="","", 'I NILAI SEKOLAH'!E12)</f>
        <v/>
      </c>
      <c r="AI12" s="37" t="str">
        <f>IF('I NILAI SEKOLAH'!F12="","", 'I NILAI SEKOLAH'!F12)</f>
        <v/>
      </c>
      <c r="AJ12" s="37" t="str">
        <f>IF('I NILAI SEKOLAH'!G12="","", 'I NILAI SEKOLAH'!G12)</f>
        <v/>
      </c>
      <c r="AK12" s="37" t="str">
        <f>IF('I NILAI SEKOLAH'!H12="","", 'I NILAI SEKOLAH'!H12)</f>
        <v/>
      </c>
      <c r="AL12" s="37" t="str">
        <f>IF('I NILAI SEKOLAH'!I12="","", 'I NILAI SEKOLAH'!I12)</f>
        <v/>
      </c>
      <c r="AM12" s="37" t="str">
        <f>IF('I NILAI SEKOLAH'!J12="","", 'I NILAI SEKOLAH'!J12)</f>
        <v/>
      </c>
      <c r="AN12" s="37" t="str">
        <f>IF('I NILAI SEKOLAH'!K12="","", 'I NILAI SEKOLAH'!K12)</f>
        <v/>
      </c>
      <c r="AO12" s="37" t="str">
        <f>IF('I NILAI SEKOLAH'!L12="","", 'I NILAI SEKOLAH'!L12)</f>
        <v/>
      </c>
      <c r="AP12" s="37" t="str">
        <f>IF('I NILAI SEKOLAH'!M12="","", 'I NILAI SEKOLAH'!M12)</f>
        <v/>
      </c>
      <c r="AQ12" s="37" t="str">
        <f>IF('I NILAI SEKOLAH'!N12="","", 'I NILAI SEKOLAH'!N12)</f>
        <v/>
      </c>
      <c r="AR12" s="37" t="str">
        <f>IF('I NILAI SEKOLAH'!O12="","", 'I NILAI SEKOLAH'!O12)</f>
        <v/>
      </c>
      <c r="AS12" s="37" t="str">
        <f>IF('I NILAI SEKOLAH'!P12="","", 'I NILAI SEKOLAH'!P12)</f>
        <v/>
      </c>
      <c r="AT12" s="37" t="str">
        <f>IF('I NILAI SEKOLAH'!Q12="","", 'I NILAI SEKOLAH'!Q12)</f>
        <v/>
      </c>
      <c r="AU12" s="37" t="str">
        <f>IF('I NILAI SEKOLAH'!R12="","", 'I NILAI SEKOLAH'!R12)</f>
        <v/>
      </c>
      <c r="AV12" s="37" t="str">
        <f>IF('I NILAI SEKOLAH'!S12="","", 'I NILAI SEKOLAH'!S12)</f>
        <v/>
      </c>
      <c r="AW12" s="37" t="str">
        <f>IF('I NILAI SEKOLAH'!T12="","", 'I NILAI SEKOLAH'!T12)</f>
        <v/>
      </c>
      <c r="AX12" s="37" t="str">
        <f>IF('I NILAI SEKOLAH'!U12="","", 'I NILAI SEKOLAH'!U12)</f>
        <v/>
      </c>
      <c r="AY12" s="38" t="str">
        <f t="shared" si="9"/>
        <v xml:space="preserve">  </v>
      </c>
      <c r="AZ12" s="38" t="str">
        <f t="shared" si="10"/>
        <v/>
      </c>
      <c r="BA12" s="296" t="str">
        <f>IF(AZ12="","",RANK(AZ12,$AZ$10:$AZ$209)+COUNTIF(AZ$10:AZ12,AZ12)-1)</f>
        <v/>
      </c>
      <c r="BB12" s="109"/>
      <c r="BC12" s="25"/>
    </row>
    <row r="13" spans="1:55" ht="15.75" customHeight="1">
      <c r="A13" s="101"/>
      <c r="B13" s="34">
        <f>IF(BIODATA!B13="","", BIODATA!B13)</f>
        <v>4</v>
      </c>
      <c r="C13" s="32" t="str">
        <f>IF(BIODATA!D13="","", BIODATA!D13)</f>
        <v/>
      </c>
      <c r="D13" s="32" t="str">
        <f>IF(BIODATA!E13="","", BIODATA!E13)</f>
        <v/>
      </c>
      <c r="E13" s="40" t="str">
        <f>IF(BIODATA!F13="","", BIODATA!F13)</f>
        <v/>
      </c>
      <c r="F13" s="32" t="str">
        <f>IF(BIODATA!I13="","", BIODATA!I13)</f>
        <v/>
      </c>
      <c r="G13" s="39" t="str">
        <f>IF('I NILAI UN'!F13="","",'I NILAI UN'!F13)</f>
        <v/>
      </c>
      <c r="H13" s="39" t="str">
        <f>IF('I NILAI UN'!G13="","",'I NILAI UN'!G13)</f>
        <v/>
      </c>
      <c r="I13" s="39" t="str">
        <f>IF('I NILAI UN'!H13="","",'I NILAI UN'!H13)</f>
        <v/>
      </c>
      <c r="J13" s="39" t="str">
        <f>IF('I NILAI UN'!I13="","",'I NILAI UN'!I13)</f>
        <v/>
      </c>
      <c r="K13" s="33">
        <f t="shared" si="3"/>
        <v>0</v>
      </c>
      <c r="L13" s="41" t="str">
        <f t="shared" si="4"/>
        <v/>
      </c>
      <c r="M13" s="41" t="str">
        <f t="shared" si="5"/>
        <v/>
      </c>
      <c r="N13" s="41" t="str">
        <f t="shared" si="6"/>
        <v/>
      </c>
      <c r="O13" s="41" t="str">
        <f t="shared" si="7"/>
        <v/>
      </c>
      <c r="P13" s="35" t="str">
        <f>'A1'!K13</f>
        <v xml:space="preserve">  </v>
      </c>
      <c r="Q13" s="35" t="str">
        <f>'A2'!K13</f>
        <v xml:space="preserve">  </v>
      </c>
      <c r="R13" s="35" t="str">
        <f>'A3'!K13</f>
        <v xml:space="preserve">  </v>
      </c>
      <c r="S13" s="35" t="str">
        <f>'A4'!K13</f>
        <v xml:space="preserve">  </v>
      </c>
      <c r="T13" s="35" t="str">
        <f>'A5'!K13</f>
        <v xml:space="preserve">  </v>
      </c>
      <c r="U13" s="35" t="str">
        <f>'A6'!K13</f>
        <v xml:space="preserve">  </v>
      </c>
      <c r="V13" s="35" t="str">
        <f>'B1'!K13</f>
        <v xml:space="preserve">  </v>
      </c>
      <c r="W13" s="35" t="str">
        <f>'B2'!K13</f>
        <v xml:space="preserve">  </v>
      </c>
      <c r="X13" s="35" t="str">
        <f>'B3'!K13</f>
        <v xml:space="preserve">  </v>
      </c>
      <c r="Y13" s="35" t="str">
        <f>'B4'!K13</f>
        <v xml:space="preserve">  </v>
      </c>
      <c r="Z13" s="35" t="str">
        <f>'B5'!K13</f>
        <v xml:space="preserve">  </v>
      </c>
      <c r="AA13" s="35" t="str">
        <f>'C1'!K13</f>
        <v xml:space="preserve">  </v>
      </c>
      <c r="AB13" s="35" t="str">
        <f>'C2'!K13</f>
        <v xml:space="preserve">  </v>
      </c>
      <c r="AC13" s="35" t="str">
        <f>'C3'!K13</f>
        <v xml:space="preserve">  </v>
      </c>
      <c r="AD13" s="35" t="str">
        <f>'C4'!K13</f>
        <v xml:space="preserve">  </v>
      </c>
      <c r="AE13" s="35" t="str">
        <f>'C5'!K13</f>
        <v xml:space="preserve">  </v>
      </c>
      <c r="AF13" s="35" t="str">
        <f>'C6'!K13</f>
        <v xml:space="preserve">  </v>
      </c>
      <c r="AG13" s="36" t="str">
        <f t="shared" si="8"/>
        <v xml:space="preserve">  </v>
      </c>
      <c r="AH13" s="37" t="str">
        <f>IF('I NILAI SEKOLAH'!E13="","", 'I NILAI SEKOLAH'!E13)</f>
        <v/>
      </c>
      <c r="AI13" s="37" t="str">
        <f>IF('I NILAI SEKOLAH'!F13="","", 'I NILAI SEKOLAH'!F13)</f>
        <v/>
      </c>
      <c r="AJ13" s="37" t="str">
        <f>IF('I NILAI SEKOLAH'!G13="","", 'I NILAI SEKOLAH'!G13)</f>
        <v/>
      </c>
      <c r="AK13" s="37" t="str">
        <f>IF('I NILAI SEKOLAH'!H13="","", 'I NILAI SEKOLAH'!H13)</f>
        <v/>
      </c>
      <c r="AL13" s="37" t="str">
        <f>IF('I NILAI SEKOLAH'!I13="","", 'I NILAI SEKOLAH'!I13)</f>
        <v/>
      </c>
      <c r="AM13" s="37" t="str">
        <f>IF('I NILAI SEKOLAH'!J13="","", 'I NILAI SEKOLAH'!J13)</f>
        <v/>
      </c>
      <c r="AN13" s="37" t="str">
        <f>IF('I NILAI SEKOLAH'!K13="","", 'I NILAI SEKOLAH'!K13)</f>
        <v/>
      </c>
      <c r="AO13" s="37" t="str">
        <f>IF('I NILAI SEKOLAH'!L13="","", 'I NILAI SEKOLAH'!L13)</f>
        <v/>
      </c>
      <c r="AP13" s="37" t="str">
        <f>IF('I NILAI SEKOLAH'!M13="","", 'I NILAI SEKOLAH'!M13)</f>
        <v/>
      </c>
      <c r="AQ13" s="37" t="str">
        <f>IF('I NILAI SEKOLAH'!N13="","", 'I NILAI SEKOLAH'!N13)</f>
        <v/>
      </c>
      <c r="AR13" s="37" t="str">
        <f>IF('I NILAI SEKOLAH'!O13="","", 'I NILAI SEKOLAH'!O13)</f>
        <v/>
      </c>
      <c r="AS13" s="37" t="str">
        <f>IF('I NILAI SEKOLAH'!P13="","", 'I NILAI SEKOLAH'!P13)</f>
        <v/>
      </c>
      <c r="AT13" s="37" t="str">
        <f>IF('I NILAI SEKOLAH'!Q13="","", 'I NILAI SEKOLAH'!Q13)</f>
        <v/>
      </c>
      <c r="AU13" s="37" t="str">
        <f>IF('I NILAI SEKOLAH'!R13="","", 'I NILAI SEKOLAH'!R13)</f>
        <v/>
      </c>
      <c r="AV13" s="37" t="str">
        <f>IF('I NILAI SEKOLAH'!S13="","", 'I NILAI SEKOLAH'!S13)</f>
        <v/>
      </c>
      <c r="AW13" s="37" t="str">
        <f>IF('I NILAI SEKOLAH'!T13="","", 'I NILAI SEKOLAH'!T13)</f>
        <v/>
      </c>
      <c r="AX13" s="37" t="str">
        <f>IF('I NILAI SEKOLAH'!U13="","", 'I NILAI SEKOLAH'!U13)</f>
        <v/>
      </c>
      <c r="AY13" s="38" t="str">
        <f t="shared" si="9"/>
        <v xml:space="preserve">  </v>
      </c>
      <c r="AZ13" s="38" t="str">
        <f t="shared" si="10"/>
        <v/>
      </c>
      <c r="BA13" s="296" t="str">
        <f>IF(AZ13="","",RANK(AZ13,$AZ$10:$AZ$209)+COUNTIF(AZ$10:AZ13,AZ13)-1)</f>
        <v/>
      </c>
      <c r="BB13" s="109"/>
      <c r="BC13" s="25"/>
    </row>
    <row r="14" spans="1:55" ht="15.75" customHeight="1">
      <c r="A14" s="101"/>
      <c r="B14" s="34">
        <f>IF(BIODATA!B14="","", BIODATA!B14)</f>
        <v>5</v>
      </c>
      <c r="C14" s="32" t="str">
        <f>IF(BIODATA!D14="","", BIODATA!D14)</f>
        <v/>
      </c>
      <c r="D14" s="32" t="str">
        <f>IF(BIODATA!E14="","", BIODATA!E14)</f>
        <v/>
      </c>
      <c r="E14" s="40" t="str">
        <f>IF(BIODATA!F14="","", BIODATA!F14)</f>
        <v/>
      </c>
      <c r="F14" s="32" t="str">
        <f>IF(BIODATA!I14="","", BIODATA!I14)</f>
        <v/>
      </c>
      <c r="G14" s="39" t="str">
        <f>IF('I NILAI UN'!F14="","",'I NILAI UN'!F14)</f>
        <v/>
      </c>
      <c r="H14" s="39" t="str">
        <f>IF('I NILAI UN'!G14="","",'I NILAI UN'!G14)</f>
        <v/>
      </c>
      <c r="I14" s="39" t="str">
        <f>IF('I NILAI UN'!H14="","",'I NILAI UN'!H14)</f>
        <v/>
      </c>
      <c r="J14" s="39" t="str">
        <f>IF('I NILAI UN'!I14="","",'I NILAI UN'!I14)</f>
        <v/>
      </c>
      <c r="K14" s="33">
        <f t="shared" si="3"/>
        <v>0</v>
      </c>
      <c r="L14" s="41" t="str">
        <f t="shared" si="4"/>
        <v/>
      </c>
      <c r="M14" s="41" t="str">
        <f t="shared" si="5"/>
        <v/>
      </c>
      <c r="N14" s="41" t="str">
        <f t="shared" si="6"/>
        <v/>
      </c>
      <c r="O14" s="41" t="str">
        <f t="shared" si="7"/>
        <v/>
      </c>
      <c r="P14" s="35" t="str">
        <f>'A1'!K14</f>
        <v xml:space="preserve">  </v>
      </c>
      <c r="Q14" s="35" t="str">
        <f>'A2'!K14</f>
        <v xml:space="preserve">  </v>
      </c>
      <c r="R14" s="35" t="str">
        <f>'A3'!K14</f>
        <v xml:space="preserve">  </v>
      </c>
      <c r="S14" s="35" t="str">
        <f>'A4'!K14</f>
        <v xml:space="preserve">  </v>
      </c>
      <c r="T14" s="35" t="str">
        <f>'A5'!K14</f>
        <v xml:space="preserve">  </v>
      </c>
      <c r="U14" s="35" t="str">
        <f>'A6'!K14</f>
        <v xml:space="preserve">  </v>
      </c>
      <c r="V14" s="35" t="str">
        <f>'B1'!K14</f>
        <v xml:space="preserve">  </v>
      </c>
      <c r="W14" s="35" t="str">
        <f>'B2'!K14</f>
        <v xml:space="preserve">  </v>
      </c>
      <c r="X14" s="35" t="str">
        <f>'B3'!K14</f>
        <v xml:space="preserve">  </v>
      </c>
      <c r="Y14" s="35" t="str">
        <f>'B4'!K14</f>
        <v xml:space="preserve">  </v>
      </c>
      <c r="Z14" s="35" t="str">
        <f>'B5'!K14</f>
        <v xml:space="preserve">  </v>
      </c>
      <c r="AA14" s="35" t="str">
        <f>'C1'!K14</f>
        <v xml:space="preserve">  </v>
      </c>
      <c r="AB14" s="35" t="str">
        <f>'C2'!K14</f>
        <v xml:space="preserve">  </v>
      </c>
      <c r="AC14" s="35" t="str">
        <f>'C3'!K14</f>
        <v xml:space="preserve">  </v>
      </c>
      <c r="AD14" s="35" t="str">
        <f>'C4'!K14</f>
        <v xml:space="preserve">  </v>
      </c>
      <c r="AE14" s="35" t="str">
        <f>'C5'!K14</f>
        <v xml:space="preserve">  </v>
      </c>
      <c r="AF14" s="35" t="str">
        <f>'C6'!K14</f>
        <v xml:space="preserve">  </v>
      </c>
      <c r="AG14" s="36" t="str">
        <f t="shared" si="8"/>
        <v xml:space="preserve">  </v>
      </c>
      <c r="AH14" s="37" t="str">
        <f>IF('I NILAI SEKOLAH'!E14="","", 'I NILAI SEKOLAH'!E14)</f>
        <v/>
      </c>
      <c r="AI14" s="37" t="str">
        <f>IF('I NILAI SEKOLAH'!F14="","", 'I NILAI SEKOLAH'!F14)</f>
        <v/>
      </c>
      <c r="AJ14" s="37" t="str">
        <f>IF('I NILAI SEKOLAH'!G14="","", 'I NILAI SEKOLAH'!G14)</f>
        <v/>
      </c>
      <c r="AK14" s="37" t="str">
        <f>IF('I NILAI SEKOLAH'!H14="","", 'I NILAI SEKOLAH'!H14)</f>
        <v/>
      </c>
      <c r="AL14" s="37" t="str">
        <f>IF('I NILAI SEKOLAH'!I14="","", 'I NILAI SEKOLAH'!I14)</f>
        <v/>
      </c>
      <c r="AM14" s="37" t="str">
        <f>IF('I NILAI SEKOLAH'!J14="","", 'I NILAI SEKOLAH'!J14)</f>
        <v/>
      </c>
      <c r="AN14" s="37" t="str">
        <f>IF('I NILAI SEKOLAH'!K14="","", 'I NILAI SEKOLAH'!K14)</f>
        <v/>
      </c>
      <c r="AO14" s="37" t="str">
        <f>IF('I NILAI SEKOLAH'!L14="","", 'I NILAI SEKOLAH'!L14)</f>
        <v/>
      </c>
      <c r="AP14" s="37" t="str">
        <f>IF('I NILAI SEKOLAH'!M14="","", 'I NILAI SEKOLAH'!M14)</f>
        <v/>
      </c>
      <c r="AQ14" s="37" t="str">
        <f>IF('I NILAI SEKOLAH'!N14="","", 'I NILAI SEKOLAH'!N14)</f>
        <v/>
      </c>
      <c r="AR14" s="37" t="str">
        <f>IF('I NILAI SEKOLAH'!O14="","", 'I NILAI SEKOLAH'!O14)</f>
        <v/>
      </c>
      <c r="AS14" s="37" t="str">
        <f>IF('I NILAI SEKOLAH'!P14="","", 'I NILAI SEKOLAH'!P14)</f>
        <v/>
      </c>
      <c r="AT14" s="37" t="str">
        <f>IF('I NILAI SEKOLAH'!Q14="","", 'I NILAI SEKOLAH'!Q14)</f>
        <v/>
      </c>
      <c r="AU14" s="37" t="str">
        <f>IF('I NILAI SEKOLAH'!R14="","", 'I NILAI SEKOLAH'!R14)</f>
        <v/>
      </c>
      <c r="AV14" s="37" t="str">
        <f>IF('I NILAI SEKOLAH'!S14="","", 'I NILAI SEKOLAH'!S14)</f>
        <v/>
      </c>
      <c r="AW14" s="37" t="str">
        <f>IF('I NILAI SEKOLAH'!T14="","", 'I NILAI SEKOLAH'!T14)</f>
        <v/>
      </c>
      <c r="AX14" s="37" t="str">
        <f>IF('I NILAI SEKOLAH'!U14="","", 'I NILAI SEKOLAH'!U14)</f>
        <v/>
      </c>
      <c r="AY14" s="38" t="str">
        <f t="shared" si="9"/>
        <v xml:space="preserve">  </v>
      </c>
      <c r="AZ14" s="38" t="str">
        <f t="shared" si="10"/>
        <v/>
      </c>
      <c r="BA14" s="296" t="str">
        <f>IF(AZ14="","",RANK(AZ14,$AZ$10:$AZ$209)+COUNTIF(AZ$10:AZ14,AZ14)-1)</f>
        <v/>
      </c>
      <c r="BB14" s="109"/>
      <c r="BC14" s="25"/>
    </row>
    <row r="15" spans="1:55" ht="15.75" customHeight="1">
      <c r="A15" s="101"/>
      <c r="B15" s="34">
        <f>IF(BIODATA!B15="","", BIODATA!B15)</f>
        <v>6</v>
      </c>
      <c r="C15" s="32" t="str">
        <f>IF(BIODATA!D15="","", BIODATA!D15)</f>
        <v/>
      </c>
      <c r="D15" s="32" t="str">
        <f>IF(BIODATA!E15="","", BIODATA!E15)</f>
        <v/>
      </c>
      <c r="E15" s="40" t="str">
        <f>IF(BIODATA!F15="","", BIODATA!F15)</f>
        <v/>
      </c>
      <c r="F15" s="32" t="str">
        <f>IF(BIODATA!I15="","", BIODATA!I15)</f>
        <v/>
      </c>
      <c r="G15" s="39" t="str">
        <f>IF('I NILAI UN'!F15="","",'I NILAI UN'!F15)</f>
        <v/>
      </c>
      <c r="H15" s="39" t="str">
        <f>IF('I NILAI UN'!G15="","",'I NILAI UN'!G15)</f>
        <v/>
      </c>
      <c r="I15" s="39" t="str">
        <f>IF('I NILAI UN'!H15="","",'I NILAI UN'!H15)</f>
        <v/>
      </c>
      <c r="J15" s="39" t="str">
        <f>IF('I NILAI UN'!I15="","",'I NILAI UN'!I15)</f>
        <v/>
      </c>
      <c r="K15" s="33">
        <f t="shared" si="3"/>
        <v>0</v>
      </c>
      <c r="L15" s="41" t="str">
        <f t="shared" si="4"/>
        <v/>
      </c>
      <c r="M15" s="41" t="str">
        <f t="shared" si="5"/>
        <v/>
      </c>
      <c r="N15" s="41" t="str">
        <f t="shared" si="6"/>
        <v/>
      </c>
      <c r="O15" s="41" t="str">
        <f t="shared" si="7"/>
        <v/>
      </c>
      <c r="P15" s="35" t="str">
        <f>'A1'!K15</f>
        <v xml:space="preserve">  </v>
      </c>
      <c r="Q15" s="35" t="str">
        <f>'A2'!K15</f>
        <v xml:space="preserve">  </v>
      </c>
      <c r="R15" s="35" t="str">
        <f>'A3'!K15</f>
        <v xml:space="preserve">  </v>
      </c>
      <c r="S15" s="35" t="str">
        <f>'A4'!K15</f>
        <v xml:space="preserve">  </v>
      </c>
      <c r="T15" s="35" t="str">
        <f>'A5'!K15</f>
        <v xml:space="preserve">  </v>
      </c>
      <c r="U15" s="35" t="str">
        <f>'A6'!K15</f>
        <v xml:space="preserve">  </v>
      </c>
      <c r="V15" s="35" t="str">
        <f>'B1'!K15</f>
        <v xml:space="preserve">  </v>
      </c>
      <c r="W15" s="35" t="str">
        <f>'B2'!K15</f>
        <v xml:space="preserve">  </v>
      </c>
      <c r="X15" s="35" t="str">
        <f>'B3'!K15</f>
        <v xml:space="preserve">  </v>
      </c>
      <c r="Y15" s="35" t="str">
        <f>'B4'!K15</f>
        <v xml:space="preserve">  </v>
      </c>
      <c r="Z15" s="35" t="str">
        <f>'B5'!K15</f>
        <v xml:space="preserve">  </v>
      </c>
      <c r="AA15" s="35" t="str">
        <f>'C1'!K15</f>
        <v xml:space="preserve">  </v>
      </c>
      <c r="AB15" s="35" t="str">
        <f>'C2'!K15</f>
        <v xml:space="preserve">  </v>
      </c>
      <c r="AC15" s="35" t="str">
        <f>'C3'!K15</f>
        <v xml:space="preserve">  </v>
      </c>
      <c r="AD15" s="35" t="str">
        <f>'C4'!K15</f>
        <v xml:space="preserve">  </v>
      </c>
      <c r="AE15" s="35" t="str">
        <f>'C5'!K15</f>
        <v xml:space="preserve">  </v>
      </c>
      <c r="AF15" s="35" t="str">
        <f>'C6'!K15</f>
        <v xml:space="preserve">  </v>
      </c>
      <c r="AG15" s="36" t="str">
        <f t="shared" si="8"/>
        <v xml:space="preserve">  </v>
      </c>
      <c r="AH15" s="37" t="str">
        <f>IF('I NILAI SEKOLAH'!E15="","", 'I NILAI SEKOLAH'!E15)</f>
        <v/>
      </c>
      <c r="AI15" s="37" t="str">
        <f>IF('I NILAI SEKOLAH'!F15="","", 'I NILAI SEKOLAH'!F15)</f>
        <v/>
      </c>
      <c r="AJ15" s="37" t="str">
        <f>IF('I NILAI SEKOLAH'!G15="","", 'I NILAI SEKOLAH'!G15)</f>
        <v/>
      </c>
      <c r="AK15" s="37" t="str">
        <f>IF('I NILAI SEKOLAH'!H15="","", 'I NILAI SEKOLAH'!H15)</f>
        <v/>
      </c>
      <c r="AL15" s="37" t="str">
        <f>IF('I NILAI SEKOLAH'!I15="","", 'I NILAI SEKOLAH'!I15)</f>
        <v/>
      </c>
      <c r="AM15" s="37" t="str">
        <f>IF('I NILAI SEKOLAH'!J15="","", 'I NILAI SEKOLAH'!J15)</f>
        <v/>
      </c>
      <c r="AN15" s="37" t="str">
        <f>IF('I NILAI SEKOLAH'!K15="","", 'I NILAI SEKOLAH'!K15)</f>
        <v/>
      </c>
      <c r="AO15" s="37" t="str">
        <f>IF('I NILAI SEKOLAH'!L15="","", 'I NILAI SEKOLAH'!L15)</f>
        <v/>
      </c>
      <c r="AP15" s="37" t="str">
        <f>IF('I NILAI SEKOLAH'!M15="","", 'I NILAI SEKOLAH'!M15)</f>
        <v/>
      </c>
      <c r="AQ15" s="37" t="str">
        <f>IF('I NILAI SEKOLAH'!N15="","", 'I NILAI SEKOLAH'!N15)</f>
        <v/>
      </c>
      <c r="AR15" s="37" t="str">
        <f>IF('I NILAI SEKOLAH'!O15="","", 'I NILAI SEKOLAH'!O15)</f>
        <v/>
      </c>
      <c r="AS15" s="37" t="str">
        <f>IF('I NILAI SEKOLAH'!P15="","", 'I NILAI SEKOLAH'!P15)</f>
        <v/>
      </c>
      <c r="AT15" s="37" t="str">
        <f>IF('I NILAI SEKOLAH'!Q15="","", 'I NILAI SEKOLAH'!Q15)</f>
        <v/>
      </c>
      <c r="AU15" s="37" t="str">
        <f>IF('I NILAI SEKOLAH'!R15="","", 'I NILAI SEKOLAH'!R15)</f>
        <v/>
      </c>
      <c r="AV15" s="37" t="str">
        <f>IF('I NILAI SEKOLAH'!S15="","", 'I NILAI SEKOLAH'!S15)</f>
        <v/>
      </c>
      <c r="AW15" s="37" t="str">
        <f>IF('I NILAI SEKOLAH'!T15="","", 'I NILAI SEKOLAH'!T15)</f>
        <v/>
      </c>
      <c r="AX15" s="37" t="str">
        <f>IF('I NILAI SEKOLAH'!U15="","", 'I NILAI SEKOLAH'!U15)</f>
        <v/>
      </c>
      <c r="AY15" s="38" t="str">
        <f t="shared" si="9"/>
        <v xml:space="preserve">  </v>
      </c>
      <c r="AZ15" s="38" t="str">
        <f t="shared" si="10"/>
        <v/>
      </c>
      <c r="BA15" s="296" t="str">
        <f>IF(AZ15="","",RANK(AZ15,$AZ$10:$AZ$209)+COUNTIF(AZ$10:AZ15,AZ15)-1)</f>
        <v/>
      </c>
      <c r="BB15" s="109"/>
      <c r="BC15" s="25"/>
    </row>
    <row r="16" spans="1:55" ht="15.75" customHeight="1">
      <c r="A16" s="101"/>
      <c r="B16" s="34">
        <f>IF(BIODATA!B16="","", BIODATA!B16)</f>
        <v>7</v>
      </c>
      <c r="C16" s="32" t="str">
        <f>IF(BIODATA!D16="","", BIODATA!D16)</f>
        <v/>
      </c>
      <c r="D16" s="32" t="str">
        <f>IF(BIODATA!E16="","", BIODATA!E16)</f>
        <v/>
      </c>
      <c r="E16" s="40" t="str">
        <f>IF(BIODATA!F16="","", BIODATA!F16)</f>
        <v/>
      </c>
      <c r="F16" s="32" t="str">
        <f>IF(BIODATA!I16="","", BIODATA!I16)</f>
        <v/>
      </c>
      <c r="G16" s="39" t="str">
        <f>IF('I NILAI UN'!F16="","",'I NILAI UN'!F16)</f>
        <v/>
      </c>
      <c r="H16" s="39" t="str">
        <f>IF('I NILAI UN'!G16="","",'I NILAI UN'!G16)</f>
        <v/>
      </c>
      <c r="I16" s="39" t="str">
        <f>IF('I NILAI UN'!H16="","",'I NILAI UN'!H16)</f>
        <v/>
      </c>
      <c r="J16" s="39" t="str">
        <f>IF('I NILAI UN'!I16="","",'I NILAI UN'!I16)</f>
        <v/>
      </c>
      <c r="K16" s="33">
        <f t="shared" si="3"/>
        <v>0</v>
      </c>
      <c r="L16" s="41" t="str">
        <f t="shared" si="4"/>
        <v/>
      </c>
      <c r="M16" s="41" t="str">
        <f t="shared" si="5"/>
        <v/>
      </c>
      <c r="N16" s="41" t="str">
        <f t="shared" si="6"/>
        <v/>
      </c>
      <c r="O16" s="41" t="str">
        <f t="shared" si="7"/>
        <v/>
      </c>
      <c r="P16" s="35" t="str">
        <f>'A1'!K16</f>
        <v xml:space="preserve">  </v>
      </c>
      <c r="Q16" s="35" t="str">
        <f>'A2'!K16</f>
        <v xml:space="preserve">  </v>
      </c>
      <c r="R16" s="35" t="str">
        <f>'A3'!K16</f>
        <v xml:space="preserve">  </v>
      </c>
      <c r="S16" s="35" t="str">
        <f>'A4'!K16</f>
        <v xml:space="preserve">  </v>
      </c>
      <c r="T16" s="35" t="str">
        <f>'A5'!K16</f>
        <v xml:space="preserve">  </v>
      </c>
      <c r="U16" s="35" t="str">
        <f>'A6'!K16</f>
        <v xml:space="preserve">  </v>
      </c>
      <c r="V16" s="35" t="str">
        <f>'B1'!K16</f>
        <v xml:space="preserve">  </v>
      </c>
      <c r="W16" s="35" t="str">
        <f>'B2'!K16</f>
        <v xml:space="preserve">  </v>
      </c>
      <c r="X16" s="35" t="str">
        <f>'B3'!K16</f>
        <v xml:space="preserve">  </v>
      </c>
      <c r="Y16" s="35" t="str">
        <f>'B4'!K16</f>
        <v xml:space="preserve">  </v>
      </c>
      <c r="Z16" s="35" t="str">
        <f>'B5'!K16</f>
        <v xml:space="preserve">  </v>
      </c>
      <c r="AA16" s="35" t="str">
        <f>'C1'!K16</f>
        <v xml:space="preserve">  </v>
      </c>
      <c r="AB16" s="35" t="str">
        <f>'C2'!K16</f>
        <v xml:space="preserve">  </v>
      </c>
      <c r="AC16" s="35" t="str">
        <f>'C3'!K16</f>
        <v xml:space="preserve">  </v>
      </c>
      <c r="AD16" s="35" t="str">
        <f>'C4'!K16</f>
        <v xml:space="preserve">  </v>
      </c>
      <c r="AE16" s="35" t="str">
        <f>'C5'!K16</f>
        <v xml:space="preserve">  </v>
      </c>
      <c r="AF16" s="35" t="str">
        <f>'C6'!K16</f>
        <v xml:space="preserve">  </v>
      </c>
      <c r="AG16" s="36" t="str">
        <f t="shared" si="8"/>
        <v xml:space="preserve">  </v>
      </c>
      <c r="AH16" s="37" t="str">
        <f>IF('I NILAI SEKOLAH'!E16="","", 'I NILAI SEKOLAH'!E16)</f>
        <v/>
      </c>
      <c r="AI16" s="37" t="str">
        <f>IF('I NILAI SEKOLAH'!F16="","", 'I NILAI SEKOLAH'!F16)</f>
        <v/>
      </c>
      <c r="AJ16" s="37" t="str">
        <f>IF('I NILAI SEKOLAH'!G16="","", 'I NILAI SEKOLAH'!G16)</f>
        <v/>
      </c>
      <c r="AK16" s="37" t="str">
        <f>IF('I NILAI SEKOLAH'!H16="","", 'I NILAI SEKOLAH'!H16)</f>
        <v/>
      </c>
      <c r="AL16" s="37" t="str">
        <f>IF('I NILAI SEKOLAH'!I16="","", 'I NILAI SEKOLAH'!I16)</f>
        <v/>
      </c>
      <c r="AM16" s="37" t="str">
        <f>IF('I NILAI SEKOLAH'!J16="","", 'I NILAI SEKOLAH'!J16)</f>
        <v/>
      </c>
      <c r="AN16" s="37" t="str">
        <f>IF('I NILAI SEKOLAH'!K16="","", 'I NILAI SEKOLAH'!K16)</f>
        <v/>
      </c>
      <c r="AO16" s="37" t="str">
        <f>IF('I NILAI SEKOLAH'!L16="","", 'I NILAI SEKOLAH'!L16)</f>
        <v/>
      </c>
      <c r="AP16" s="37" t="str">
        <f>IF('I NILAI SEKOLAH'!M16="","", 'I NILAI SEKOLAH'!M16)</f>
        <v/>
      </c>
      <c r="AQ16" s="37" t="str">
        <f>IF('I NILAI SEKOLAH'!N16="","", 'I NILAI SEKOLAH'!N16)</f>
        <v/>
      </c>
      <c r="AR16" s="37" t="str">
        <f>IF('I NILAI SEKOLAH'!O16="","", 'I NILAI SEKOLAH'!O16)</f>
        <v/>
      </c>
      <c r="AS16" s="37" t="str">
        <f>IF('I NILAI SEKOLAH'!P16="","", 'I NILAI SEKOLAH'!P16)</f>
        <v/>
      </c>
      <c r="AT16" s="37" t="str">
        <f>IF('I NILAI SEKOLAH'!Q16="","", 'I NILAI SEKOLAH'!Q16)</f>
        <v/>
      </c>
      <c r="AU16" s="37" t="str">
        <f>IF('I NILAI SEKOLAH'!R16="","", 'I NILAI SEKOLAH'!R16)</f>
        <v/>
      </c>
      <c r="AV16" s="37" t="str">
        <f>IF('I NILAI SEKOLAH'!S16="","", 'I NILAI SEKOLAH'!S16)</f>
        <v/>
      </c>
      <c r="AW16" s="37" t="str">
        <f>IF('I NILAI SEKOLAH'!T16="","", 'I NILAI SEKOLAH'!T16)</f>
        <v/>
      </c>
      <c r="AX16" s="37" t="str">
        <f>IF('I NILAI SEKOLAH'!U16="","", 'I NILAI SEKOLAH'!U16)</f>
        <v/>
      </c>
      <c r="AY16" s="38" t="str">
        <f t="shared" si="9"/>
        <v xml:space="preserve">  </v>
      </c>
      <c r="AZ16" s="38" t="str">
        <f t="shared" si="10"/>
        <v/>
      </c>
      <c r="BA16" s="296" t="str">
        <f>IF(AZ16="","",RANK(AZ16,$AZ$10:$AZ$209)+COUNTIF(AZ$10:AZ16,AZ16)-1)</f>
        <v/>
      </c>
      <c r="BB16" s="109"/>
      <c r="BC16" s="25"/>
    </row>
    <row r="17" spans="1:55" ht="15.75" customHeight="1">
      <c r="A17" s="101"/>
      <c r="B17" s="34">
        <f>IF(BIODATA!B17="","", BIODATA!B17)</f>
        <v>8</v>
      </c>
      <c r="C17" s="32" t="str">
        <f>IF(BIODATA!D17="","", BIODATA!D17)</f>
        <v/>
      </c>
      <c r="D17" s="32" t="str">
        <f>IF(BIODATA!E17="","", BIODATA!E17)</f>
        <v/>
      </c>
      <c r="E17" s="40" t="str">
        <f>IF(BIODATA!F17="","", BIODATA!F17)</f>
        <v/>
      </c>
      <c r="F17" s="32" t="str">
        <f>IF(BIODATA!I17="","", BIODATA!I17)</f>
        <v/>
      </c>
      <c r="G17" s="39" t="str">
        <f>IF('I NILAI UN'!F17="","",'I NILAI UN'!F17)</f>
        <v/>
      </c>
      <c r="H17" s="39" t="str">
        <f>IF('I NILAI UN'!G17="","",'I NILAI UN'!G17)</f>
        <v/>
      </c>
      <c r="I17" s="39" t="str">
        <f>IF('I NILAI UN'!H17="","",'I NILAI UN'!H17)</f>
        <v/>
      </c>
      <c r="J17" s="39" t="str">
        <f>IF('I NILAI UN'!I17="","",'I NILAI UN'!I17)</f>
        <v/>
      </c>
      <c r="K17" s="33">
        <f t="shared" si="3"/>
        <v>0</v>
      </c>
      <c r="L17" s="41" t="str">
        <f t="shared" si="4"/>
        <v/>
      </c>
      <c r="M17" s="41" t="str">
        <f t="shared" si="5"/>
        <v/>
      </c>
      <c r="N17" s="41" t="str">
        <f t="shared" si="6"/>
        <v/>
      </c>
      <c r="O17" s="41" t="str">
        <f t="shared" si="7"/>
        <v/>
      </c>
      <c r="P17" s="35" t="str">
        <f>'A1'!K17</f>
        <v xml:space="preserve">  </v>
      </c>
      <c r="Q17" s="35" t="str">
        <f>'A2'!K17</f>
        <v xml:space="preserve">  </v>
      </c>
      <c r="R17" s="35" t="str">
        <f>'A3'!K17</f>
        <v xml:space="preserve">  </v>
      </c>
      <c r="S17" s="35" t="str">
        <f>'A4'!K17</f>
        <v xml:space="preserve">  </v>
      </c>
      <c r="T17" s="35" t="str">
        <f>'A5'!K17</f>
        <v xml:space="preserve">  </v>
      </c>
      <c r="U17" s="35" t="str">
        <f>'A6'!K17</f>
        <v xml:space="preserve">  </v>
      </c>
      <c r="V17" s="35" t="str">
        <f>'B1'!K17</f>
        <v xml:space="preserve">  </v>
      </c>
      <c r="W17" s="35" t="str">
        <f>'B2'!K17</f>
        <v xml:space="preserve">  </v>
      </c>
      <c r="X17" s="35" t="str">
        <f>'B3'!K17</f>
        <v xml:space="preserve">  </v>
      </c>
      <c r="Y17" s="35" t="str">
        <f>'B4'!K17</f>
        <v xml:space="preserve">  </v>
      </c>
      <c r="Z17" s="35" t="str">
        <f>'B5'!K17</f>
        <v xml:space="preserve">  </v>
      </c>
      <c r="AA17" s="35" t="str">
        <f>'C1'!K17</f>
        <v xml:space="preserve">  </v>
      </c>
      <c r="AB17" s="35" t="str">
        <f>'C2'!K17</f>
        <v xml:space="preserve">  </v>
      </c>
      <c r="AC17" s="35" t="str">
        <f>'C3'!K17</f>
        <v xml:space="preserve">  </v>
      </c>
      <c r="AD17" s="35" t="str">
        <f>'C4'!K17</f>
        <v xml:space="preserve">  </v>
      </c>
      <c r="AE17" s="35" t="str">
        <f>'C5'!K17</f>
        <v xml:space="preserve">  </v>
      </c>
      <c r="AF17" s="35" t="str">
        <f>'C6'!K17</f>
        <v xml:space="preserve">  </v>
      </c>
      <c r="AG17" s="36" t="str">
        <f t="shared" si="8"/>
        <v xml:space="preserve">  </v>
      </c>
      <c r="AH17" s="37" t="str">
        <f>IF('I NILAI SEKOLAH'!E17="","", 'I NILAI SEKOLAH'!E17)</f>
        <v/>
      </c>
      <c r="AI17" s="37" t="str">
        <f>IF('I NILAI SEKOLAH'!F17="","", 'I NILAI SEKOLAH'!F17)</f>
        <v/>
      </c>
      <c r="AJ17" s="37" t="str">
        <f>IF('I NILAI SEKOLAH'!G17="","", 'I NILAI SEKOLAH'!G17)</f>
        <v/>
      </c>
      <c r="AK17" s="37" t="str">
        <f>IF('I NILAI SEKOLAH'!H17="","", 'I NILAI SEKOLAH'!H17)</f>
        <v/>
      </c>
      <c r="AL17" s="37" t="str">
        <f>IF('I NILAI SEKOLAH'!I17="","", 'I NILAI SEKOLAH'!I17)</f>
        <v/>
      </c>
      <c r="AM17" s="37" t="str">
        <f>IF('I NILAI SEKOLAH'!J17="","", 'I NILAI SEKOLAH'!J17)</f>
        <v/>
      </c>
      <c r="AN17" s="37" t="str">
        <f>IF('I NILAI SEKOLAH'!K17="","", 'I NILAI SEKOLAH'!K17)</f>
        <v/>
      </c>
      <c r="AO17" s="37" t="str">
        <f>IF('I NILAI SEKOLAH'!L17="","", 'I NILAI SEKOLAH'!L17)</f>
        <v/>
      </c>
      <c r="AP17" s="37" t="str">
        <f>IF('I NILAI SEKOLAH'!M17="","", 'I NILAI SEKOLAH'!M17)</f>
        <v/>
      </c>
      <c r="AQ17" s="37" t="str">
        <f>IF('I NILAI SEKOLAH'!N17="","", 'I NILAI SEKOLAH'!N17)</f>
        <v/>
      </c>
      <c r="AR17" s="37" t="str">
        <f>IF('I NILAI SEKOLAH'!O17="","", 'I NILAI SEKOLAH'!O17)</f>
        <v/>
      </c>
      <c r="AS17" s="37" t="str">
        <f>IF('I NILAI SEKOLAH'!P17="","", 'I NILAI SEKOLAH'!P17)</f>
        <v/>
      </c>
      <c r="AT17" s="37" t="str">
        <f>IF('I NILAI SEKOLAH'!Q17="","", 'I NILAI SEKOLAH'!Q17)</f>
        <v/>
      </c>
      <c r="AU17" s="37" t="str">
        <f>IF('I NILAI SEKOLAH'!R17="","", 'I NILAI SEKOLAH'!R17)</f>
        <v/>
      </c>
      <c r="AV17" s="37" t="str">
        <f>IF('I NILAI SEKOLAH'!S17="","", 'I NILAI SEKOLAH'!S17)</f>
        <v/>
      </c>
      <c r="AW17" s="37" t="str">
        <f>IF('I NILAI SEKOLAH'!T17="","", 'I NILAI SEKOLAH'!T17)</f>
        <v/>
      </c>
      <c r="AX17" s="37" t="str">
        <f>IF('I NILAI SEKOLAH'!U17="","", 'I NILAI SEKOLAH'!U17)</f>
        <v/>
      </c>
      <c r="AY17" s="38" t="str">
        <f t="shared" si="9"/>
        <v xml:space="preserve">  </v>
      </c>
      <c r="AZ17" s="38" t="str">
        <f t="shared" si="10"/>
        <v/>
      </c>
      <c r="BA17" s="296" t="str">
        <f>IF(AZ17="","",RANK(AZ17,$AZ$10:$AZ$209)+COUNTIF(AZ$10:AZ17,AZ17)-1)</f>
        <v/>
      </c>
      <c r="BB17" s="109"/>
      <c r="BC17" s="25"/>
    </row>
    <row r="18" spans="1:55" ht="15.75" customHeight="1">
      <c r="A18" s="101"/>
      <c r="B18" s="34">
        <f>IF(BIODATA!B18="","", BIODATA!B18)</f>
        <v>9</v>
      </c>
      <c r="C18" s="32" t="str">
        <f>IF(BIODATA!D18="","", BIODATA!D18)</f>
        <v/>
      </c>
      <c r="D18" s="32" t="str">
        <f>IF(BIODATA!E18="","", BIODATA!E18)</f>
        <v/>
      </c>
      <c r="E18" s="40" t="str">
        <f>IF(BIODATA!F18="","", BIODATA!F18)</f>
        <v/>
      </c>
      <c r="F18" s="32" t="str">
        <f>IF(BIODATA!I18="","", BIODATA!I18)</f>
        <v/>
      </c>
      <c r="G18" s="39" t="str">
        <f>IF('I NILAI UN'!F18="","",'I NILAI UN'!F18)</f>
        <v/>
      </c>
      <c r="H18" s="39" t="str">
        <f>IF('I NILAI UN'!G18="","",'I NILAI UN'!G18)</f>
        <v/>
      </c>
      <c r="I18" s="39" t="str">
        <f>IF('I NILAI UN'!H18="","",'I NILAI UN'!H18)</f>
        <v/>
      </c>
      <c r="J18" s="39" t="str">
        <f>IF('I NILAI UN'!I18="","",'I NILAI UN'!I18)</f>
        <v/>
      </c>
      <c r="K18" s="33">
        <f t="shared" si="3"/>
        <v>0</v>
      </c>
      <c r="L18" s="41" t="str">
        <f t="shared" si="4"/>
        <v/>
      </c>
      <c r="M18" s="41" t="str">
        <f t="shared" si="5"/>
        <v/>
      </c>
      <c r="N18" s="41" t="str">
        <f t="shared" si="6"/>
        <v/>
      </c>
      <c r="O18" s="41" t="str">
        <f t="shared" si="7"/>
        <v/>
      </c>
      <c r="P18" s="35" t="str">
        <f>'A1'!K18</f>
        <v xml:space="preserve">  </v>
      </c>
      <c r="Q18" s="35" t="str">
        <f>'A2'!K18</f>
        <v xml:space="preserve">  </v>
      </c>
      <c r="R18" s="35" t="str">
        <f>'A3'!K18</f>
        <v xml:space="preserve">  </v>
      </c>
      <c r="S18" s="35" t="str">
        <f>'A4'!K18</f>
        <v xml:space="preserve">  </v>
      </c>
      <c r="T18" s="35" t="str">
        <f>'A5'!K18</f>
        <v xml:space="preserve">  </v>
      </c>
      <c r="U18" s="35" t="str">
        <f>'A6'!K18</f>
        <v xml:space="preserve">  </v>
      </c>
      <c r="V18" s="35" t="str">
        <f>'B1'!K18</f>
        <v xml:space="preserve">  </v>
      </c>
      <c r="W18" s="35" t="str">
        <f>'B2'!K18</f>
        <v xml:space="preserve">  </v>
      </c>
      <c r="X18" s="35" t="str">
        <f>'B3'!K18</f>
        <v xml:space="preserve">  </v>
      </c>
      <c r="Y18" s="35" t="str">
        <f>'B4'!K18</f>
        <v xml:space="preserve">  </v>
      </c>
      <c r="Z18" s="35" t="str">
        <f>'B5'!K18</f>
        <v xml:space="preserve">  </v>
      </c>
      <c r="AA18" s="35" t="str">
        <f>'C1'!K18</f>
        <v xml:space="preserve">  </v>
      </c>
      <c r="AB18" s="35" t="str">
        <f>'C2'!K18</f>
        <v xml:space="preserve">  </v>
      </c>
      <c r="AC18" s="35" t="str">
        <f>'C3'!K18</f>
        <v xml:space="preserve">  </v>
      </c>
      <c r="AD18" s="35" t="str">
        <f>'C4'!K18</f>
        <v xml:space="preserve">  </v>
      </c>
      <c r="AE18" s="35" t="str">
        <f>'C5'!K18</f>
        <v xml:space="preserve">  </v>
      </c>
      <c r="AF18" s="35" t="str">
        <f>'C6'!K18</f>
        <v xml:space="preserve">  </v>
      </c>
      <c r="AG18" s="36" t="str">
        <f t="shared" si="8"/>
        <v xml:space="preserve">  </v>
      </c>
      <c r="AH18" s="37" t="str">
        <f>IF('I NILAI SEKOLAH'!E18="","", 'I NILAI SEKOLAH'!E18)</f>
        <v/>
      </c>
      <c r="AI18" s="37" t="str">
        <f>IF('I NILAI SEKOLAH'!F18="","", 'I NILAI SEKOLAH'!F18)</f>
        <v/>
      </c>
      <c r="AJ18" s="37" t="str">
        <f>IF('I NILAI SEKOLAH'!G18="","", 'I NILAI SEKOLAH'!G18)</f>
        <v/>
      </c>
      <c r="AK18" s="37" t="str">
        <f>IF('I NILAI SEKOLAH'!H18="","", 'I NILAI SEKOLAH'!H18)</f>
        <v/>
      </c>
      <c r="AL18" s="37" t="str">
        <f>IF('I NILAI SEKOLAH'!I18="","", 'I NILAI SEKOLAH'!I18)</f>
        <v/>
      </c>
      <c r="AM18" s="37" t="str">
        <f>IF('I NILAI SEKOLAH'!J18="","", 'I NILAI SEKOLAH'!J18)</f>
        <v/>
      </c>
      <c r="AN18" s="37" t="str">
        <f>IF('I NILAI SEKOLAH'!K18="","", 'I NILAI SEKOLAH'!K18)</f>
        <v/>
      </c>
      <c r="AO18" s="37" t="str">
        <f>IF('I NILAI SEKOLAH'!L18="","", 'I NILAI SEKOLAH'!L18)</f>
        <v/>
      </c>
      <c r="AP18" s="37" t="str">
        <f>IF('I NILAI SEKOLAH'!M18="","", 'I NILAI SEKOLAH'!M18)</f>
        <v/>
      </c>
      <c r="AQ18" s="37" t="str">
        <f>IF('I NILAI SEKOLAH'!N18="","", 'I NILAI SEKOLAH'!N18)</f>
        <v/>
      </c>
      <c r="AR18" s="37" t="str">
        <f>IF('I NILAI SEKOLAH'!O18="","", 'I NILAI SEKOLAH'!O18)</f>
        <v/>
      </c>
      <c r="AS18" s="37" t="str">
        <f>IF('I NILAI SEKOLAH'!P18="","", 'I NILAI SEKOLAH'!P18)</f>
        <v/>
      </c>
      <c r="AT18" s="37" t="str">
        <f>IF('I NILAI SEKOLAH'!Q18="","", 'I NILAI SEKOLAH'!Q18)</f>
        <v/>
      </c>
      <c r="AU18" s="37" t="str">
        <f>IF('I NILAI SEKOLAH'!R18="","", 'I NILAI SEKOLAH'!R18)</f>
        <v/>
      </c>
      <c r="AV18" s="37" t="str">
        <f>IF('I NILAI SEKOLAH'!S18="","", 'I NILAI SEKOLAH'!S18)</f>
        <v/>
      </c>
      <c r="AW18" s="37" t="str">
        <f>IF('I NILAI SEKOLAH'!T18="","", 'I NILAI SEKOLAH'!T18)</f>
        <v/>
      </c>
      <c r="AX18" s="37" t="str">
        <f>IF('I NILAI SEKOLAH'!U18="","", 'I NILAI SEKOLAH'!U18)</f>
        <v/>
      </c>
      <c r="AY18" s="38" t="str">
        <f t="shared" si="9"/>
        <v xml:space="preserve">  </v>
      </c>
      <c r="AZ18" s="38" t="str">
        <f t="shared" si="10"/>
        <v/>
      </c>
      <c r="BA18" s="296" t="str">
        <f>IF(AZ18="","",RANK(AZ18,$AZ$10:$AZ$209)+COUNTIF(AZ$10:AZ18,AZ18)-1)</f>
        <v/>
      </c>
      <c r="BB18" s="109"/>
      <c r="BC18" s="25"/>
    </row>
    <row r="19" spans="1:55" ht="15.75" customHeight="1">
      <c r="A19" s="101"/>
      <c r="B19" s="34">
        <f>IF(BIODATA!B19="","", BIODATA!B19)</f>
        <v>10</v>
      </c>
      <c r="C19" s="32" t="str">
        <f>IF(BIODATA!D19="","", BIODATA!D19)</f>
        <v/>
      </c>
      <c r="D19" s="32" t="str">
        <f>IF(BIODATA!E19="","", BIODATA!E19)</f>
        <v/>
      </c>
      <c r="E19" s="40" t="str">
        <f>IF(BIODATA!F19="","", BIODATA!F19)</f>
        <v/>
      </c>
      <c r="F19" s="32" t="str">
        <f>IF(BIODATA!I19="","", BIODATA!I19)</f>
        <v/>
      </c>
      <c r="G19" s="39" t="str">
        <f>IF('I NILAI UN'!F19="","",'I NILAI UN'!F19)</f>
        <v/>
      </c>
      <c r="H19" s="39" t="str">
        <f>IF('I NILAI UN'!G19="","",'I NILAI UN'!G19)</f>
        <v/>
      </c>
      <c r="I19" s="39" t="str">
        <f>IF('I NILAI UN'!H19="","",'I NILAI UN'!H19)</f>
        <v/>
      </c>
      <c r="J19" s="39" t="str">
        <f>IF('I NILAI UN'!I19="","",'I NILAI UN'!I19)</f>
        <v/>
      </c>
      <c r="K19" s="33">
        <f t="shared" si="3"/>
        <v>0</v>
      </c>
      <c r="L19" s="41" t="str">
        <f t="shared" si="4"/>
        <v/>
      </c>
      <c r="M19" s="41" t="str">
        <f t="shared" si="5"/>
        <v/>
      </c>
      <c r="N19" s="41" t="str">
        <f t="shared" si="6"/>
        <v/>
      </c>
      <c r="O19" s="41" t="str">
        <f t="shared" si="7"/>
        <v/>
      </c>
      <c r="P19" s="35" t="str">
        <f>'A1'!K19</f>
        <v xml:space="preserve">  </v>
      </c>
      <c r="Q19" s="35" t="str">
        <f>'A2'!K19</f>
        <v xml:space="preserve">  </v>
      </c>
      <c r="R19" s="35" t="str">
        <f>'A3'!K19</f>
        <v xml:space="preserve">  </v>
      </c>
      <c r="S19" s="35" t="str">
        <f>'A4'!K19</f>
        <v xml:space="preserve">  </v>
      </c>
      <c r="T19" s="35" t="str">
        <f>'A5'!K19</f>
        <v xml:space="preserve">  </v>
      </c>
      <c r="U19" s="35" t="str">
        <f>'A6'!K19</f>
        <v xml:space="preserve">  </v>
      </c>
      <c r="V19" s="35" t="str">
        <f>'B1'!K19</f>
        <v xml:space="preserve">  </v>
      </c>
      <c r="W19" s="35" t="str">
        <f>'B2'!K19</f>
        <v xml:space="preserve">  </v>
      </c>
      <c r="X19" s="35" t="str">
        <f>'B3'!K19</f>
        <v xml:space="preserve">  </v>
      </c>
      <c r="Y19" s="35" t="str">
        <f>'B4'!K19</f>
        <v xml:space="preserve">  </v>
      </c>
      <c r="Z19" s="35" t="str">
        <f>'B5'!K19</f>
        <v xml:space="preserve">  </v>
      </c>
      <c r="AA19" s="35" t="str">
        <f>'C1'!K19</f>
        <v xml:space="preserve">  </v>
      </c>
      <c r="AB19" s="35" t="str">
        <f>'C2'!K19</f>
        <v xml:space="preserve">  </v>
      </c>
      <c r="AC19" s="35" t="str">
        <f>'C3'!K19</f>
        <v xml:space="preserve">  </v>
      </c>
      <c r="AD19" s="35" t="str">
        <f>'C4'!K19</f>
        <v xml:space="preserve">  </v>
      </c>
      <c r="AE19" s="35" t="str">
        <f>'C5'!K19</f>
        <v xml:space="preserve">  </v>
      </c>
      <c r="AF19" s="35" t="str">
        <f>'C6'!K19</f>
        <v xml:space="preserve">  </v>
      </c>
      <c r="AG19" s="36" t="str">
        <f t="shared" si="8"/>
        <v xml:space="preserve">  </v>
      </c>
      <c r="AH19" s="37" t="str">
        <f>IF('I NILAI SEKOLAH'!E19="","", 'I NILAI SEKOLAH'!E19)</f>
        <v/>
      </c>
      <c r="AI19" s="37" t="str">
        <f>IF('I NILAI SEKOLAH'!F19="","", 'I NILAI SEKOLAH'!F19)</f>
        <v/>
      </c>
      <c r="AJ19" s="37" t="str">
        <f>IF('I NILAI SEKOLAH'!G19="","", 'I NILAI SEKOLAH'!G19)</f>
        <v/>
      </c>
      <c r="AK19" s="37" t="str">
        <f>IF('I NILAI SEKOLAH'!H19="","", 'I NILAI SEKOLAH'!H19)</f>
        <v/>
      </c>
      <c r="AL19" s="37" t="str">
        <f>IF('I NILAI SEKOLAH'!I19="","", 'I NILAI SEKOLAH'!I19)</f>
        <v/>
      </c>
      <c r="AM19" s="37" t="str">
        <f>IF('I NILAI SEKOLAH'!J19="","", 'I NILAI SEKOLAH'!J19)</f>
        <v/>
      </c>
      <c r="AN19" s="37" t="str">
        <f>IF('I NILAI SEKOLAH'!K19="","", 'I NILAI SEKOLAH'!K19)</f>
        <v/>
      </c>
      <c r="AO19" s="37" t="str">
        <f>IF('I NILAI SEKOLAH'!L19="","", 'I NILAI SEKOLAH'!L19)</f>
        <v/>
      </c>
      <c r="AP19" s="37" t="str">
        <f>IF('I NILAI SEKOLAH'!M19="","", 'I NILAI SEKOLAH'!M19)</f>
        <v/>
      </c>
      <c r="AQ19" s="37" t="str">
        <f>IF('I NILAI SEKOLAH'!N19="","", 'I NILAI SEKOLAH'!N19)</f>
        <v/>
      </c>
      <c r="AR19" s="37" t="str">
        <f>IF('I NILAI SEKOLAH'!O19="","", 'I NILAI SEKOLAH'!O19)</f>
        <v/>
      </c>
      <c r="AS19" s="37" t="str">
        <f>IF('I NILAI SEKOLAH'!P19="","", 'I NILAI SEKOLAH'!P19)</f>
        <v/>
      </c>
      <c r="AT19" s="37" t="str">
        <f>IF('I NILAI SEKOLAH'!Q19="","", 'I NILAI SEKOLAH'!Q19)</f>
        <v/>
      </c>
      <c r="AU19" s="37" t="str">
        <f>IF('I NILAI SEKOLAH'!R19="","", 'I NILAI SEKOLAH'!R19)</f>
        <v/>
      </c>
      <c r="AV19" s="37" t="str">
        <f>IF('I NILAI SEKOLAH'!S19="","", 'I NILAI SEKOLAH'!S19)</f>
        <v/>
      </c>
      <c r="AW19" s="37" t="str">
        <f>IF('I NILAI SEKOLAH'!T19="","", 'I NILAI SEKOLAH'!T19)</f>
        <v/>
      </c>
      <c r="AX19" s="37" t="str">
        <f>IF('I NILAI SEKOLAH'!U19="","", 'I NILAI SEKOLAH'!U19)</f>
        <v/>
      </c>
      <c r="AY19" s="38" t="str">
        <f t="shared" si="9"/>
        <v xml:space="preserve">  </v>
      </c>
      <c r="AZ19" s="38" t="str">
        <f t="shared" si="10"/>
        <v/>
      </c>
      <c r="BA19" s="296" t="str">
        <f>IF(AZ19="","",RANK(AZ19,$AZ$10:$AZ$209)+COUNTIF(AZ$10:AZ19,AZ19)-1)</f>
        <v/>
      </c>
      <c r="BB19" s="109"/>
      <c r="BC19" s="25"/>
    </row>
    <row r="20" spans="1:55" ht="15.75" customHeight="1">
      <c r="A20" s="101"/>
      <c r="B20" s="34">
        <f>IF(BIODATA!B20="","", BIODATA!B20)</f>
        <v>11</v>
      </c>
      <c r="C20" s="32" t="str">
        <f>IF(BIODATA!D20="","", BIODATA!D20)</f>
        <v/>
      </c>
      <c r="D20" s="32" t="str">
        <f>IF(BIODATA!E20="","", BIODATA!E20)</f>
        <v/>
      </c>
      <c r="E20" s="40" t="str">
        <f>IF(BIODATA!F20="","", BIODATA!F20)</f>
        <v/>
      </c>
      <c r="F20" s="32" t="str">
        <f>IF(BIODATA!I20="","", BIODATA!I20)</f>
        <v/>
      </c>
      <c r="G20" s="39" t="str">
        <f>IF('I NILAI UN'!F20="","",'I NILAI UN'!F20)</f>
        <v/>
      </c>
      <c r="H20" s="39" t="str">
        <f>IF('I NILAI UN'!G20="","",'I NILAI UN'!G20)</f>
        <v/>
      </c>
      <c r="I20" s="39" t="str">
        <f>IF('I NILAI UN'!H20="","",'I NILAI UN'!H20)</f>
        <v/>
      </c>
      <c r="J20" s="39" t="str">
        <f>IF('I NILAI UN'!I20="","",'I NILAI UN'!I20)</f>
        <v/>
      </c>
      <c r="K20" s="33">
        <f t="shared" si="3"/>
        <v>0</v>
      </c>
      <c r="L20" s="41" t="str">
        <f t="shared" si="4"/>
        <v/>
      </c>
      <c r="M20" s="41" t="str">
        <f t="shared" si="5"/>
        <v/>
      </c>
      <c r="N20" s="41" t="str">
        <f t="shared" si="6"/>
        <v/>
      </c>
      <c r="O20" s="41" t="str">
        <f t="shared" si="7"/>
        <v/>
      </c>
      <c r="P20" s="35" t="str">
        <f>'A1'!K20</f>
        <v xml:space="preserve">  </v>
      </c>
      <c r="Q20" s="35" t="str">
        <f>'A2'!K20</f>
        <v xml:space="preserve">  </v>
      </c>
      <c r="R20" s="35" t="str">
        <f>'A3'!K20</f>
        <v xml:space="preserve">  </v>
      </c>
      <c r="S20" s="35" t="str">
        <f>'A4'!K20</f>
        <v xml:space="preserve">  </v>
      </c>
      <c r="T20" s="35" t="str">
        <f>'A5'!K20</f>
        <v xml:space="preserve">  </v>
      </c>
      <c r="U20" s="35" t="str">
        <f>'A6'!K20</f>
        <v xml:space="preserve">  </v>
      </c>
      <c r="V20" s="35" t="str">
        <f>'B1'!K20</f>
        <v xml:space="preserve">  </v>
      </c>
      <c r="W20" s="35" t="str">
        <f>'B2'!K20</f>
        <v xml:space="preserve">  </v>
      </c>
      <c r="X20" s="35" t="str">
        <f>'B3'!K20</f>
        <v xml:space="preserve">  </v>
      </c>
      <c r="Y20" s="35" t="str">
        <f>'B4'!K20</f>
        <v xml:space="preserve">  </v>
      </c>
      <c r="Z20" s="35" t="str">
        <f>'B5'!K20</f>
        <v xml:space="preserve">  </v>
      </c>
      <c r="AA20" s="35" t="str">
        <f>'C1'!K20</f>
        <v xml:space="preserve">  </v>
      </c>
      <c r="AB20" s="35" t="str">
        <f>'C2'!K20</f>
        <v xml:space="preserve">  </v>
      </c>
      <c r="AC20" s="35" t="str">
        <f>'C3'!K20</f>
        <v xml:space="preserve">  </v>
      </c>
      <c r="AD20" s="35" t="str">
        <f>'C4'!K20</f>
        <v xml:space="preserve">  </v>
      </c>
      <c r="AE20" s="35" t="str">
        <f>'C5'!K20</f>
        <v xml:space="preserve">  </v>
      </c>
      <c r="AF20" s="35" t="str">
        <f>'C6'!K20</f>
        <v xml:space="preserve">  </v>
      </c>
      <c r="AG20" s="36" t="str">
        <f t="shared" si="8"/>
        <v xml:space="preserve">  </v>
      </c>
      <c r="AH20" s="37" t="str">
        <f>IF('I NILAI SEKOLAH'!E20="","", 'I NILAI SEKOLAH'!E20)</f>
        <v/>
      </c>
      <c r="AI20" s="37" t="str">
        <f>IF('I NILAI SEKOLAH'!F20="","", 'I NILAI SEKOLAH'!F20)</f>
        <v/>
      </c>
      <c r="AJ20" s="37" t="str">
        <f>IF('I NILAI SEKOLAH'!G20="","", 'I NILAI SEKOLAH'!G20)</f>
        <v/>
      </c>
      <c r="AK20" s="37" t="str">
        <f>IF('I NILAI SEKOLAH'!H20="","", 'I NILAI SEKOLAH'!H20)</f>
        <v/>
      </c>
      <c r="AL20" s="37" t="str">
        <f>IF('I NILAI SEKOLAH'!I20="","", 'I NILAI SEKOLAH'!I20)</f>
        <v/>
      </c>
      <c r="AM20" s="37" t="str">
        <f>IF('I NILAI SEKOLAH'!J20="","", 'I NILAI SEKOLAH'!J20)</f>
        <v/>
      </c>
      <c r="AN20" s="37" t="str">
        <f>IF('I NILAI SEKOLAH'!K20="","", 'I NILAI SEKOLAH'!K20)</f>
        <v/>
      </c>
      <c r="AO20" s="37" t="str">
        <f>IF('I NILAI SEKOLAH'!L20="","", 'I NILAI SEKOLAH'!L20)</f>
        <v/>
      </c>
      <c r="AP20" s="37" t="str">
        <f>IF('I NILAI SEKOLAH'!M20="","", 'I NILAI SEKOLAH'!M20)</f>
        <v/>
      </c>
      <c r="AQ20" s="37" t="str">
        <f>IF('I NILAI SEKOLAH'!N20="","", 'I NILAI SEKOLAH'!N20)</f>
        <v/>
      </c>
      <c r="AR20" s="37" t="str">
        <f>IF('I NILAI SEKOLAH'!O20="","", 'I NILAI SEKOLAH'!O20)</f>
        <v/>
      </c>
      <c r="AS20" s="37" t="str">
        <f>IF('I NILAI SEKOLAH'!P20="","", 'I NILAI SEKOLAH'!P20)</f>
        <v/>
      </c>
      <c r="AT20" s="37" t="str">
        <f>IF('I NILAI SEKOLAH'!Q20="","", 'I NILAI SEKOLAH'!Q20)</f>
        <v/>
      </c>
      <c r="AU20" s="37" t="str">
        <f>IF('I NILAI SEKOLAH'!R20="","", 'I NILAI SEKOLAH'!R20)</f>
        <v/>
      </c>
      <c r="AV20" s="37" t="str">
        <f>IF('I NILAI SEKOLAH'!S20="","", 'I NILAI SEKOLAH'!S20)</f>
        <v/>
      </c>
      <c r="AW20" s="37" t="str">
        <f>IF('I NILAI SEKOLAH'!T20="","", 'I NILAI SEKOLAH'!T20)</f>
        <v/>
      </c>
      <c r="AX20" s="37" t="str">
        <f>IF('I NILAI SEKOLAH'!U20="","", 'I NILAI SEKOLAH'!U20)</f>
        <v/>
      </c>
      <c r="AY20" s="38" t="str">
        <f t="shared" si="9"/>
        <v xml:space="preserve">  </v>
      </c>
      <c r="AZ20" s="38" t="str">
        <f t="shared" si="10"/>
        <v/>
      </c>
      <c r="BA20" s="296" t="str">
        <f>IF(AZ20="","",RANK(AZ20,$AZ$10:$AZ$209)+COUNTIF(AZ$10:AZ20,AZ20)-1)</f>
        <v/>
      </c>
      <c r="BB20" s="109"/>
      <c r="BC20" s="25"/>
    </row>
    <row r="21" spans="1:55" ht="15.75" customHeight="1">
      <c r="A21" s="101"/>
      <c r="B21" s="34">
        <f>IF(BIODATA!B21="","", BIODATA!B21)</f>
        <v>12</v>
      </c>
      <c r="C21" s="32" t="str">
        <f>IF(BIODATA!D21="","", BIODATA!D21)</f>
        <v/>
      </c>
      <c r="D21" s="32" t="str">
        <f>IF(BIODATA!E21="","", BIODATA!E21)</f>
        <v/>
      </c>
      <c r="E21" s="40" t="str">
        <f>IF(BIODATA!F21="","", BIODATA!F21)</f>
        <v/>
      </c>
      <c r="F21" s="32" t="str">
        <f>IF(BIODATA!I21="","", BIODATA!I21)</f>
        <v/>
      </c>
      <c r="G21" s="39" t="str">
        <f>IF('I NILAI UN'!F21="","",'I NILAI UN'!F21)</f>
        <v/>
      </c>
      <c r="H21" s="39" t="str">
        <f>IF('I NILAI UN'!G21="","",'I NILAI UN'!G21)</f>
        <v/>
      </c>
      <c r="I21" s="39" t="str">
        <f>IF('I NILAI UN'!H21="","",'I NILAI UN'!H21)</f>
        <v/>
      </c>
      <c r="J21" s="39" t="str">
        <f>IF('I NILAI UN'!I21="","",'I NILAI UN'!I21)</f>
        <v/>
      </c>
      <c r="K21" s="33">
        <f t="shared" si="3"/>
        <v>0</v>
      </c>
      <c r="L21" s="41" t="str">
        <f t="shared" si="4"/>
        <v/>
      </c>
      <c r="M21" s="41" t="str">
        <f t="shared" si="5"/>
        <v/>
      </c>
      <c r="N21" s="41" t="str">
        <f t="shared" si="6"/>
        <v/>
      </c>
      <c r="O21" s="41" t="str">
        <f t="shared" si="7"/>
        <v/>
      </c>
      <c r="P21" s="35" t="str">
        <f>'A1'!K21</f>
        <v xml:space="preserve">  </v>
      </c>
      <c r="Q21" s="35" t="str">
        <f>'A2'!K21</f>
        <v xml:space="preserve">  </v>
      </c>
      <c r="R21" s="35" t="str">
        <f>'A3'!K21</f>
        <v xml:space="preserve">  </v>
      </c>
      <c r="S21" s="35" t="str">
        <f>'A4'!K21</f>
        <v xml:space="preserve">  </v>
      </c>
      <c r="T21" s="35" t="str">
        <f>'A5'!K21</f>
        <v xml:space="preserve">  </v>
      </c>
      <c r="U21" s="35" t="str">
        <f>'A6'!K21</f>
        <v xml:space="preserve">  </v>
      </c>
      <c r="V21" s="35" t="str">
        <f>'B1'!K21</f>
        <v xml:space="preserve">  </v>
      </c>
      <c r="W21" s="35" t="str">
        <f>'B2'!K21</f>
        <v xml:space="preserve">  </v>
      </c>
      <c r="X21" s="35" t="str">
        <f>'B3'!K21</f>
        <v xml:space="preserve">  </v>
      </c>
      <c r="Y21" s="35" t="str">
        <f>'B4'!K21</f>
        <v xml:space="preserve">  </v>
      </c>
      <c r="Z21" s="35" t="str">
        <f>'B5'!K21</f>
        <v xml:space="preserve">  </v>
      </c>
      <c r="AA21" s="35" t="str">
        <f>'C1'!K21</f>
        <v xml:space="preserve">  </v>
      </c>
      <c r="AB21" s="35" t="str">
        <f>'C2'!K21</f>
        <v xml:space="preserve">  </v>
      </c>
      <c r="AC21" s="35" t="str">
        <f>'C3'!K21</f>
        <v xml:space="preserve">  </v>
      </c>
      <c r="AD21" s="35" t="str">
        <f>'C4'!K21</f>
        <v xml:space="preserve">  </v>
      </c>
      <c r="AE21" s="35" t="str">
        <f>'C5'!K21</f>
        <v xml:space="preserve">  </v>
      </c>
      <c r="AF21" s="35" t="str">
        <f>'C6'!K21</f>
        <v xml:space="preserve">  </v>
      </c>
      <c r="AG21" s="36" t="str">
        <f t="shared" si="8"/>
        <v xml:space="preserve">  </v>
      </c>
      <c r="AH21" s="37" t="str">
        <f>IF('I NILAI SEKOLAH'!E21="","", 'I NILAI SEKOLAH'!E21)</f>
        <v/>
      </c>
      <c r="AI21" s="37" t="str">
        <f>IF('I NILAI SEKOLAH'!F21="","", 'I NILAI SEKOLAH'!F21)</f>
        <v/>
      </c>
      <c r="AJ21" s="37" t="str">
        <f>IF('I NILAI SEKOLAH'!G21="","", 'I NILAI SEKOLAH'!G21)</f>
        <v/>
      </c>
      <c r="AK21" s="37" t="str">
        <f>IF('I NILAI SEKOLAH'!H21="","", 'I NILAI SEKOLAH'!H21)</f>
        <v/>
      </c>
      <c r="AL21" s="37" t="str">
        <f>IF('I NILAI SEKOLAH'!I21="","", 'I NILAI SEKOLAH'!I21)</f>
        <v/>
      </c>
      <c r="AM21" s="37" t="str">
        <f>IF('I NILAI SEKOLAH'!J21="","", 'I NILAI SEKOLAH'!J21)</f>
        <v/>
      </c>
      <c r="AN21" s="37" t="str">
        <f>IF('I NILAI SEKOLAH'!K21="","", 'I NILAI SEKOLAH'!K21)</f>
        <v/>
      </c>
      <c r="AO21" s="37" t="str">
        <f>IF('I NILAI SEKOLAH'!L21="","", 'I NILAI SEKOLAH'!L21)</f>
        <v/>
      </c>
      <c r="AP21" s="37" t="str">
        <f>IF('I NILAI SEKOLAH'!M21="","", 'I NILAI SEKOLAH'!M21)</f>
        <v/>
      </c>
      <c r="AQ21" s="37" t="str">
        <f>IF('I NILAI SEKOLAH'!N21="","", 'I NILAI SEKOLAH'!N21)</f>
        <v/>
      </c>
      <c r="AR21" s="37" t="str">
        <f>IF('I NILAI SEKOLAH'!O21="","", 'I NILAI SEKOLAH'!O21)</f>
        <v/>
      </c>
      <c r="AS21" s="37" t="str">
        <f>IF('I NILAI SEKOLAH'!P21="","", 'I NILAI SEKOLAH'!P21)</f>
        <v/>
      </c>
      <c r="AT21" s="37" t="str">
        <f>IF('I NILAI SEKOLAH'!Q21="","", 'I NILAI SEKOLAH'!Q21)</f>
        <v/>
      </c>
      <c r="AU21" s="37" t="str">
        <f>IF('I NILAI SEKOLAH'!R21="","", 'I NILAI SEKOLAH'!R21)</f>
        <v/>
      </c>
      <c r="AV21" s="37" t="str">
        <f>IF('I NILAI SEKOLAH'!S21="","", 'I NILAI SEKOLAH'!S21)</f>
        <v/>
      </c>
      <c r="AW21" s="37" t="str">
        <f>IF('I NILAI SEKOLAH'!T21="","", 'I NILAI SEKOLAH'!T21)</f>
        <v/>
      </c>
      <c r="AX21" s="37" t="str">
        <f>IF('I NILAI SEKOLAH'!U21="","", 'I NILAI SEKOLAH'!U21)</f>
        <v/>
      </c>
      <c r="AY21" s="38" t="str">
        <f t="shared" si="9"/>
        <v xml:space="preserve">  </v>
      </c>
      <c r="AZ21" s="38" t="str">
        <f t="shared" si="10"/>
        <v/>
      </c>
      <c r="BA21" s="296" t="str">
        <f>IF(AZ21="","",RANK(AZ21,$AZ$10:$AZ$209)+COUNTIF(AZ$10:AZ21,AZ21)-1)</f>
        <v/>
      </c>
      <c r="BB21" s="109"/>
      <c r="BC21" s="25"/>
    </row>
    <row r="22" spans="1:55" ht="15.75" customHeight="1">
      <c r="A22" s="101"/>
      <c r="B22" s="34">
        <f>IF(BIODATA!B22="","", BIODATA!B22)</f>
        <v>13</v>
      </c>
      <c r="C22" s="32" t="str">
        <f>IF(BIODATA!D22="","", BIODATA!D22)</f>
        <v/>
      </c>
      <c r="D22" s="32" t="str">
        <f>IF(BIODATA!E22="","", BIODATA!E22)</f>
        <v/>
      </c>
      <c r="E22" s="40" t="str">
        <f>IF(BIODATA!F22="","", BIODATA!F22)</f>
        <v/>
      </c>
      <c r="F22" s="32" t="str">
        <f>IF(BIODATA!I22="","", BIODATA!I22)</f>
        <v/>
      </c>
      <c r="G22" s="39" t="str">
        <f>IF('I NILAI UN'!F22="","",'I NILAI UN'!F22)</f>
        <v/>
      </c>
      <c r="H22" s="39" t="str">
        <f>IF('I NILAI UN'!G22="","",'I NILAI UN'!G22)</f>
        <v/>
      </c>
      <c r="I22" s="39" t="str">
        <f>IF('I NILAI UN'!H22="","",'I NILAI UN'!H22)</f>
        <v/>
      </c>
      <c r="J22" s="39" t="str">
        <f>IF('I NILAI UN'!I22="","",'I NILAI UN'!I22)</f>
        <v/>
      </c>
      <c r="K22" s="33">
        <f t="shared" si="3"/>
        <v>0</v>
      </c>
      <c r="L22" s="41" t="str">
        <f t="shared" si="4"/>
        <v/>
      </c>
      <c r="M22" s="41" t="str">
        <f t="shared" si="5"/>
        <v/>
      </c>
      <c r="N22" s="41" t="str">
        <f t="shared" si="6"/>
        <v/>
      </c>
      <c r="O22" s="41" t="str">
        <f t="shared" si="7"/>
        <v/>
      </c>
      <c r="P22" s="35" t="str">
        <f>'A1'!K22</f>
        <v xml:space="preserve">  </v>
      </c>
      <c r="Q22" s="35" t="str">
        <f>'A2'!K22</f>
        <v xml:space="preserve">  </v>
      </c>
      <c r="R22" s="35" t="str">
        <f>'A3'!K22</f>
        <v xml:space="preserve">  </v>
      </c>
      <c r="S22" s="35" t="str">
        <f>'A4'!K22</f>
        <v xml:space="preserve">  </v>
      </c>
      <c r="T22" s="35" t="str">
        <f>'A5'!K22</f>
        <v xml:space="preserve">  </v>
      </c>
      <c r="U22" s="35" t="str">
        <f>'A6'!K22</f>
        <v xml:space="preserve">  </v>
      </c>
      <c r="V22" s="35" t="str">
        <f>'B1'!K22</f>
        <v xml:space="preserve">  </v>
      </c>
      <c r="W22" s="35" t="str">
        <f>'B2'!K22</f>
        <v xml:space="preserve">  </v>
      </c>
      <c r="X22" s="35" t="str">
        <f>'B3'!K22</f>
        <v xml:space="preserve">  </v>
      </c>
      <c r="Y22" s="35" t="str">
        <f>'B4'!K22</f>
        <v xml:space="preserve">  </v>
      </c>
      <c r="Z22" s="35" t="str">
        <f>'B5'!K22</f>
        <v xml:space="preserve">  </v>
      </c>
      <c r="AA22" s="35" t="str">
        <f>'C1'!K22</f>
        <v xml:space="preserve">  </v>
      </c>
      <c r="AB22" s="35" t="str">
        <f>'C2'!K22</f>
        <v xml:space="preserve">  </v>
      </c>
      <c r="AC22" s="35" t="str">
        <f>'C3'!K22</f>
        <v xml:space="preserve">  </v>
      </c>
      <c r="AD22" s="35" t="str">
        <f>'C4'!K22</f>
        <v xml:space="preserve">  </v>
      </c>
      <c r="AE22" s="35" t="str">
        <f>'C5'!K22</f>
        <v xml:space="preserve">  </v>
      </c>
      <c r="AF22" s="35" t="str">
        <f>'C6'!K22</f>
        <v xml:space="preserve">  </v>
      </c>
      <c r="AG22" s="36" t="str">
        <f t="shared" si="8"/>
        <v xml:space="preserve">  </v>
      </c>
      <c r="AH22" s="37" t="str">
        <f>IF('I NILAI SEKOLAH'!E22="","", 'I NILAI SEKOLAH'!E22)</f>
        <v/>
      </c>
      <c r="AI22" s="37" t="str">
        <f>IF('I NILAI SEKOLAH'!F22="","", 'I NILAI SEKOLAH'!F22)</f>
        <v/>
      </c>
      <c r="AJ22" s="37" t="str">
        <f>IF('I NILAI SEKOLAH'!G22="","", 'I NILAI SEKOLAH'!G22)</f>
        <v/>
      </c>
      <c r="AK22" s="37" t="str">
        <f>IF('I NILAI SEKOLAH'!H22="","", 'I NILAI SEKOLAH'!H22)</f>
        <v/>
      </c>
      <c r="AL22" s="37" t="str">
        <f>IF('I NILAI SEKOLAH'!I22="","", 'I NILAI SEKOLAH'!I22)</f>
        <v/>
      </c>
      <c r="AM22" s="37" t="str">
        <f>IF('I NILAI SEKOLAH'!J22="","", 'I NILAI SEKOLAH'!J22)</f>
        <v/>
      </c>
      <c r="AN22" s="37" t="str">
        <f>IF('I NILAI SEKOLAH'!K22="","", 'I NILAI SEKOLAH'!K22)</f>
        <v/>
      </c>
      <c r="AO22" s="37" t="str">
        <f>IF('I NILAI SEKOLAH'!L22="","", 'I NILAI SEKOLAH'!L22)</f>
        <v/>
      </c>
      <c r="AP22" s="37" t="str">
        <f>IF('I NILAI SEKOLAH'!M22="","", 'I NILAI SEKOLAH'!M22)</f>
        <v/>
      </c>
      <c r="AQ22" s="37" t="str">
        <f>IF('I NILAI SEKOLAH'!N22="","", 'I NILAI SEKOLAH'!N22)</f>
        <v/>
      </c>
      <c r="AR22" s="37" t="str">
        <f>IF('I NILAI SEKOLAH'!O22="","", 'I NILAI SEKOLAH'!O22)</f>
        <v/>
      </c>
      <c r="AS22" s="37" t="str">
        <f>IF('I NILAI SEKOLAH'!P22="","", 'I NILAI SEKOLAH'!P22)</f>
        <v/>
      </c>
      <c r="AT22" s="37" t="str">
        <f>IF('I NILAI SEKOLAH'!Q22="","", 'I NILAI SEKOLAH'!Q22)</f>
        <v/>
      </c>
      <c r="AU22" s="37" t="str">
        <f>IF('I NILAI SEKOLAH'!R22="","", 'I NILAI SEKOLAH'!R22)</f>
        <v/>
      </c>
      <c r="AV22" s="37" t="str">
        <f>IF('I NILAI SEKOLAH'!S22="","", 'I NILAI SEKOLAH'!S22)</f>
        <v/>
      </c>
      <c r="AW22" s="37" t="str">
        <f>IF('I NILAI SEKOLAH'!T22="","", 'I NILAI SEKOLAH'!T22)</f>
        <v/>
      </c>
      <c r="AX22" s="37" t="str">
        <f>IF('I NILAI SEKOLAH'!U22="","", 'I NILAI SEKOLAH'!U22)</f>
        <v/>
      </c>
      <c r="AY22" s="38" t="str">
        <f t="shared" si="9"/>
        <v xml:space="preserve">  </v>
      </c>
      <c r="AZ22" s="38" t="str">
        <f t="shared" si="10"/>
        <v/>
      </c>
      <c r="BA22" s="296" t="str">
        <f>IF(AZ22="","",RANK(AZ22,$AZ$10:$AZ$209)+COUNTIF(AZ$10:AZ22,AZ22)-1)</f>
        <v/>
      </c>
      <c r="BB22" s="109"/>
      <c r="BC22" s="25"/>
    </row>
    <row r="23" spans="1:55" ht="15.75" customHeight="1">
      <c r="A23" s="101"/>
      <c r="B23" s="34">
        <f>IF(BIODATA!B23="","", BIODATA!B23)</f>
        <v>14</v>
      </c>
      <c r="C23" s="32" t="str">
        <f>IF(BIODATA!D23="","", BIODATA!D23)</f>
        <v/>
      </c>
      <c r="D23" s="32" t="str">
        <f>IF(BIODATA!E23="","", BIODATA!E23)</f>
        <v/>
      </c>
      <c r="E23" s="40" t="str">
        <f>IF(BIODATA!F23="","", BIODATA!F23)</f>
        <v/>
      </c>
      <c r="F23" s="32" t="str">
        <f>IF(BIODATA!I23="","", BIODATA!I23)</f>
        <v/>
      </c>
      <c r="G23" s="39" t="str">
        <f>IF('I NILAI UN'!F23="","",'I NILAI UN'!F23)</f>
        <v/>
      </c>
      <c r="H23" s="39" t="str">
        <f>IF('I NILAI UN'!G23="","",'I NILAI UN'!G23)</f>
        <v/>
      </c>
      <c r="I23" s="39" t="str">
        <f>IF('I NILAI UN'!H23="","",'I NILAI UN'!H23)</f>
        <v/>
      </c>
      <c r="J23" s="39" t="str">
        <f>IF('I NILAI UN'!I23="","",'I NILAI UN'!I23)</f>
        <v/>
      </c>
      <c r="K23" s="33">
        <f t="shared" si="3"/>
        <v>0</v>
      </c>
      <c r="L23" s="41" t="str">
        <f t="shared" si="4"/>
        <v/>
      </c>
      <c r="M23" s="41" t="str">
        <f t="shared" si="5"/>
        <v/>
      </c>
      <c r="N23" s="41" t="str">
        <f t="shared" si="6"/>
        <v/>
      </c>
      <c r="O23" s="41" t="str">
        <f t="shared" si="7"/>
        <v/>
      </c>
      <c r="P23" s="35" t="str">
        <f>'A1'!K23</f>
        <v xml:space="preserve">  </v>
      </c>
      <c r="Q23" s="35" t="str">
        <f>'A2'!K23</f>
        <v xml:space="preserve">  </v>
      </c>
      <c r="R23" s="35" t="str">
        <f>'A3'!K23</f>
        <v xml:space="preserve">  </v>
      </c>
      <c r="S23" s="35" t="str">
        <f>'A4'!K23</f>
        <v xml:space="preserve">  </v>
      </c>
      <c r="T23" s="35" t="str">
        <f>'A5'!K23</f>
        <v xml:space="preserve">  </v>
      </c>
      <c r="U23" s="35" t="str">
        <f>'A6'!K23</f>
        <v xml:space="preserve">  </v>
      </c>
      <c r="V23" s="35" t="str">
        <f>'B1'!K23</f>
        <v xml:space="preserve">  </v>
      </c>
      <c r="W23" s="35" t="str">
        <f>'B2'!K23</f>
        <v xml:space="preserve">  </v>
      </c>
      <c r="X23" s="35" t="str">
        <f>'B3'!K23</f>
        <v xml:space="preserve">  </v>
      </c>
      <c r="Y23" s="35" t="str">
        <f>'B4'!K23</f>
        <v xml:space="preserve">  </v>
      </c>
      <c r="Z23" s="35" t="str">
        <f>'B5'!K23</f>
        <v xml:space="preserve">  </v>
      </c>
      <c r="AA23" s="35" t="str">
        <f>'C1'!K23</f>
        <v xml:space="preserve">  </v>
      </c>
      <c r="AB23" s="35" t="str">
        <f>'C2'!K23</f>
        <v xml:space="preserve">  </v>
      </c>
      <c r="AC23" s="35" t="str">
        <f>'C3'!K23</f>
        <v xml:space="preserve">  </v>
      </c>
      <c r="AD23" s="35" t="str">
        <f>'C4'!K23</f>
        <v xml:space="preserve">  </v>
      </c>
      <c r="AE23" s="35" t="str">
        <f>'C5'!K23</f>
        <v xml:space="preserve">  </v>
      </c>
      <c r="AF23" s="35" t="str">
        <f>'C6'!K23</f>
        <v xml:space="preserve">  </v>
      </c>
      <c r="AG23" s="36" t="str">
        <f t="shared" si="8"/>
        <v xml:space="preserve">  </v>
      </c>
      <c r="AH23" s="37" t="str">
        <f>IF('I NILAI SEKOLAH'!E23="","", 'I NILAI SEKOLAH'!E23)</f>
        <v/>
      </c>
      <c r="AI23" s="37" t="str">
        <f>IF('I NILAI SEKOLAH'!F23="","", 'I NILAI SEKOLAH'!F23)</f>
        <v/>
      </c>
      <c r="AJ23" s="37" t="str">
        <f>IF('I NILAI SEKOLAH'!G23="","", 'I NILAI SEKOLAH'!G23)</f>
        <v/>
      </c>
      <c r="AK23" s="37" t="str">
        <f>IF('I NILAI SEKOLAH'!H23="","", 'I NILAI SEKOLAH'!H23)</f>
        <v/>
      </c>
      <c r="AL23" s="37" t="str">
        <f>IF('I NILAI SEKOLAH'!I23="","", 'I NILAI SEKOLAH'!I23)</f>
        <v/>
      </c>
      <c r="AM23" s="37" t="str">
        <f>IF('I NILAI SEKOLAH'!J23="","", 'I NILAI SEKOLAH'!J23)</f>
        <v/>
      </c>
      <c r="AN23" s="37" t="str">
        <f>IF('I NILAI SEKOLAH'!K23="","", 'I NILAI SEKOLAH'!K23)</f>
        <v/>
      </c>
      <c r="AO23" s="37" t="str">
        <f>IF('I NILAI SEKOLAH'!L23="","", 'I NILAI SEKOLAH'!L23)</f>
        <v/>
      </c>
      <c r="AP23" s="37" t="str">
        <f>IF('I NILAI SEKOLAH'!M23="","", 'I NILAI SEKOLAH'!M23)</f>
        <v/>
      </c>
      <c r="AQ23" s="37" t="str">
        <f>IF('I NILAI SEKOLAH'!N23="","", 'I NILAI SEKOLAH'!N23)</f>
        <v/>
      </c>
      <c r="AR23" s="37" t="str">
        <f>IF('I NILAI SEKOLAH'!O23="","", 'I NILAI SEKOLAH'!O23)</f>
        <v/>
      </c>
      <c r="AS23" s="37" t="str">
        <f>IF('I NILAI SEKOLAH'!P23="","", 'I NILAI SEKOLAH'!P23)</f>
        <v/>
      </c>
      <c r="AT23" s="37" t="str">
        <f>IF('I NILAI SEKOLAH'!Q23="","", 'I NILAI SEKOLAH'!Q23)</f>
        <v/>
      </c>
      <c r="AU23" s="37" t="str">
        <f>IF('I NILAI SEKOLAH'!R23="","", 'I NILAI SEKOLAH'!R23)</f>
        <v/>
      </c>
      <c r="AV23" s="37" t="str">
        <f>IF('I NILAI SEKOLAH'!S23="","", 'I NILAI SEKOLAH'!S23)</f>
        <v/>
      </c>
      <c r="AW23" s="37" t="str">
        <f>IF('I NILAI SEKOLAH'!T23="","", 'I NILAI SEKOLAH'!T23)</f>
        <v/>
      </c>
      <c r="AX23" s="37" t="str">
        <f>IF('I NILAI SEKOLAH'!U23="","", 'I NILAI SEKOLAH'!U23)</f>
        <v/>
      </c>
      <c r="AY23" s="38" t="str">
        <f t="shared" si="9"/>
        <v xml:space="preserve">  </v>
      </c>
      <c r="AZ23" s="38" t="str">
        <f t="shared" si="10"/>
        <v/>
      </c>
      <c r="BA23" s="296" t="str">
        <f>IF(AZ23="","",RANK(AZ23,$AZ$10:$AZ$209)+COUNTIF(AZ$10:AZ23,AZ23)-1)</f>
        <v/>
      </c>
      <c r="BB23" s="109"/>
      <c r="BC23" s="25"/>
    </row>
    <row r="24" spans="1:55" ht="15.75" customHeight="1">
      <c r="A24" s="101"/>
      <c r="B24" s="34">
        <f>IF(BIODATA!B24="","", BIODATA!B24)</f>
        <v>15</v>
      </c>
      <c r="C24" s="32" t="str">
        <f>IF(BIODATA!D24="","", BIODATA!D24)</f>
        <v/>
      </c>
      <c r="D24" s="32" t="str">
        <f>IF(BIODATA!E24="","", BIODATA!E24)</f>
        <v/>
      </c>
      <c r="E24" s="40" t="str">
        <f>IF(BIODATA!F24="","", BIODATA!F24)</f>
        <v/>
      </c>
      <c r="F24" s="32" t="str">
        <f>IF(BIODATA!I24="","", BIODATA!I24)</f>
        <v/>
      </c>
      <c r="G24" s="39" t="str">
        <f>IF('I NILAI UN'!F24="","",'I NILAI UN'!F24)</f>
        <v/>
      </c>
      <c r="H24" s="39" t="str">
        <f>IF('I NILAI UN'!G24="","",'I NILAI UN'!G24)</f>
        <v/>
      </c>
      <c r="I24" s="39" t="str">
        <f>IF('I NILAI UN'!H24="","",'I NILAI UN'!H24)</f>
        <v/>
      </c>
      <c r="J24" s="39" t="str">
        <f>IF('I NILAI UN'!I24="","",'I NILAI UN'!I24)</f>
        <v/>
      </c>
      <c r="K24" s="33">
        <f t="shared" si="3"/>
        <v>0</v>
      </c>
      <c r="L24" s="41" t="str">
        <f t="shared" si="4"/>
        <v/>
      </c>
      <c r="M24" s="41" t="str">
        <f t="shared" si="5"/>
        <v/>
      </c>
      <c r="N24" s="41" t="str">
        <f t="shared" si="6"/>
        <v/>
      </c>
      <c r="O24" s="41" t="str">
        <f t="shared" si="7"/>
        <v/>
      </c>
      <c r="P24" s="35" t="str">
        <f>'A1'!K24</f>
        <v xml:space="preserve">  </v>
      </c>
      <c r="Q24" s="35" t="str">
        <f>'A2'!K24</f>
        <v xml:space="preserve">  </v>
      </c>
      <c r="R24" s="35" t="str">
        <f>'A3'!K24</f>
        <v xml:space="preserve">  </v>
      </c>
      <c r="S24" s="35" t="str">
        <f>'A4'!K24</f>
        <v xml:space="preserve">  </v>
      </c>
      <c r="T24" s="35" t="str">
        <f>'A5'!K24</f>
        <v xml:space="preserve">  </v>
      </c>
      <c r="U24" s="35" t="str">
        <f>'A6'!K24</f>
        <v xml:space="preserve">  </v>
      </c>
      <c r="V24" s="35" t="str">
        <f>'B1'!K24</f>
        <v xml:space="preserve">  </v>
      </c>
      <c r="W24" s="35" t="str">
        <f>'B2'!K24</f>
        <v xml:space="preserve">  </v>
      </c>
      <c r="X24" s="35" t="str">
        <f>'B3'!K24</f>
        <v xml:space="preserve">  </v>
      </c>
      <c r="Y24" s="35" t="str">
        <f>'B4'!K24</f>
        <v xml:space="preserve">  </v>
      </c>
      <c r="Z24" s="35" t="str">
        <f>'B5'!K24</f>
        <v xml:space="preserve">  </v>
      </c>
      <c r="AA24" s="35" t="str">
        <f>'C1'!K24</f>
        <v xml:space="preserve">  </v>
      </c>
      <c r="AB24" s="35" t="str">
        <f>'C2'!K24</f>
        <v xml:space="preserve">  </v>
      </c>
      <c r="AC24" s="35" t="str">
        <f>'C3'!K24</f>
        <v xml:space="preserve">  </v>
      </c>
      <c r="AD24" s="35" t="str">
        <f>'C4'!K24</f>
        <v xml:space="preserve">  </v>
      </c>
      <c r="AE24" s="35" t="str">
        <f>'C5'!K24</f>
        <v xml:space="preserve">  </v>
      </c>
      <c r="AF24" s="35" t="str">
        <f>'C6'!K24</f>
        <v xml:space="preserve">  </v>
      </c>
      <c r="AG24" s="36" t="str">
        <f t="shared" si="8"/>
        <v xml:space="preserve">  </v>
      </c>
      <c r="AH24" s="37" t="str">
        <f>IF('I NILAI SEKOLAH'!E24="","", 'I NILAI SEKOLAH'!E24)</f>
        <v/>
      </c>
      <c r="AI24" s="37" t="str">
        <f>IF('I NILAI SEKOLAH'!F24="","", 'I NILAI SEKOLAH'!F24)</f>
        <v/>
      </c>
      <c r="AJ24" s="37" t="str">
        <f>IF('I NILAI SEKOLAH'!G24="","", 'I NILAI SEKOLAH'!G24)</f>
        <v/>
      </c>
      <c r="AK24" s="37" t="str">
        <f>IF('I NILAI SEKOLAH'!H24="","", 'I NILAI SEKOLAH'!H24)</f>
        <v/>
      </c>
      <c r="AL24" s="37" t="str">
        <f>IF('I NILAI SEKOLAH'!I24="","", 'I NILAI SEKOLAH'!I24)</f>
        <v/>
      </c>
      <c r="AM24" s="37" t="str">
        <f>IF('I NILAI SEKOLAH'!J24="","", 'I NILAI SEKOLAH'!J24)</f>
        <v/>
      </c>
      <c r="AN24" s="37" t="str">
        <f>IF('I NILAI SEKOLAH'!K24="","", 'I NILAI SEKOLAH'!K24)</f>
        <v/>
      </c>
      <c r="AO24" s="37" t="str">
        <f>IF('I NILAI SEKOLAH'!L24="","", 'I NILAI SEKOLAH'!L24)</f>
        <v/>
      </c>
      <c r="AP24" s="37" t="str">
        <f>IF('I NILAI SEKOLAH'!M24="","", 'I NILAI SEKOLAH'!M24)</f>
        <v/>
      </c>
      <c r="AQ24" s="37" t="str">
        <f>IF('I NILAI SEKOLAH'!N24="","", 'I NILAI SEKOLAH'!N24)</f>
        <v/>
      </c>
      <c r="AR24" s="37" t="str">
        <f>IF('I NILAI SEKOLAH'!O24="","", 'I NILAI SEKOLAH'!O24)</f>
        <v/>
      </c>
      <c r="AS24" s="37" t="str">
        <f>IF('I NILAI SEKOLAH'!P24="","", 'I NILAI SEKOLAH'!P24)</f>
        <v/>
      </c>
      <c r="AT24" s="37" t="str">
        <f>IF('I NILAI SEKOLAH'!Q24="","", 'I NILAI SEKOLAH'!Q24)</f>
        <v/>
      </c>
      <c r="AU24" s="37" t="str">
        <f>IF('I NILAI SEKOLAH'!R24="","", 'I NILAI SEKOLAH'!R24)</f>
        <v/>
      </c>
      <c r="AV24" s="37" t="str">
        <f>IF('I NILAI SEKOLAH'!S24="","", 'I NILAI SEKOLAH'!S24)</f>
        <v/>
      </c>
      <c r="AW24" s="37" t="str">
        <f>IF('I NILAI SEKOLAH'!T24="","", 'I NILAI SEKOLAH'!T24)</f>
        <v/>
      </c>
      <c r="AX24" s="37" t="str">
        <f>IF('I NILAI SEKOLAH'!U24="","", 'I NILAI SEKOLAH'!U24)</f>
        <v/>
      </c>
      <c r="AY24" s="38" t="str">
        <f t="shared" si="9"/>
        <v xml:space="preserve">  </v>
      </c>
      <c r="AZ24" s="38" t="str">
        <f t="shared" si="10"/>
        <v/>
      </c>
      <c r="BA24" s="296" t="str">
        <f>IF(AZ24="","",RANK(AZ24,$AZ$10:$AZ$209)+COUNTIF(AZ$10:AZ24,AZ24)-1)</f>
        <v/>
      </c>
      <c r="BB24" s="109"/>
      <c r="BC24" s="25"/>
    </row>
    <row r="25" spans="1:55" ht="15.75" customHeight="1">
      <c r="A25" s="101"/>
      <c r="B25" s="34">
        <f>IF(BIODATA!B25="","", BIODATA!B25)</f>
        <v>16</v>
      </c>
      <c r="C25" s="32" t="str">
        <f>IF(BIODATA!D25="","", BIODATA!D25)</f>
        <v/>
      </c>
      <c r="D25" s="32" t="str">
        <f>IF(BIODATA!E25="","", BIODATA!E25)</f>
        <v/>
      </c>
      <c r="E25" s="40" t="str">
        <f>IF(BIODATA!F25="","", BIODATA!F25)</f>
        <v/>
      </c>
      <c r="F25" s="32" t="str">
        <f>IF(BIODATA!I25="","", BIODATA!I25)</f>
        <v/>
      </c>
      <c r="G25" s="39" t="str">
        <f>IF('I NILAI UN'!F25="","",'I NILAI UN'!F25)</f>
        <v/>
      </c>
      <c r="H25" s="39" t="str">
        <f>IF('I NILAI UN'!G25="","",'I NILAI UN'!G25)</f>
        <v/>
      </c>
      <c r="I25" s="39" t="str">
        <f>IF('I NILAI UN'!H25="","",'I NILAI UN'!H25)</f>
        <v/>
      </c>
      <c r="J25" s="39" t="str">
        <f>IF('I NILAI UN'!I25="","",'I NILAI UN'!I25)</f>
        <v/>
      </c>
      <c r="K25" s="33">
        <f t="shared" si="3"/>
        <v>0</v>
      </c>
      <c r="L25" s="41" t="str">
        <f t="shared" si="4"/>
        <v/>
      </c>
      <c r="M25" s="41" t="str">
        <f t="shared" si="5"/>
        <v/>
      </c>
      <c r="N25" s="41" t="str">
        <f t="shared" si="6"/>
        <v/>
      </c>
      <c r="O25" s="41" t="str">
        <f t="shared" si="7"/>
        <v/>
      </c>
      <c r="P25" s="35" t="str">
        <f>'A1'!K25</f>
        <v xml:space="preserve">  </v>
      </c>
      <c r="Q25" s="35" t="str">
        <f>'A2'!K25</f>
        <v xml:space="preserve">  </v>
      </c>
      <c r="R25" s="35" t="str">
        <f>'A3'!K25</f>
        <v xml:space="preserve">  </v>
      </c>
      <c r="S25" s="35" t="str">
        <f>'A4'!K25</f>
        <v xml:space="preserve">  </v>
      </c>
      <c r="T25" s="35" t="str">
        <f>'A5'!K25</f>
        <v xml:space="preserve">  </v>
      </c>
      <c r="U25" s="35" t="str">
        <f>'A6'!K25</f>
        <v xml:space="preserve">  </v>
      </c>
      <c r="V25" s="35" t="str">
        <f>'B1'!K25</f>
        <v xml:space="preserve">  </v>
      </c>
      <c r="W25" s="35" t="str">
        <f>'B2'!K25</f>
        <v xml:space="preserve">  </v>
      </c>
      <c r="X25" s="35" t="str">
        <f>'B3'!K25</f>
        <v xml:space="preserve">  </v>
      </c>
      <c r="Y25" s="35" t="str">
        <f>'B4'!K25</f>
        <v xml:space="preserve">  </v>
      </c>
      <c r="Z25" s="35" t="str">
        <f>'B5'!K25</f>
        <v xml:space="preserve">  </v>
      </c>
      <c r="AA25" s="35" t="str">
        <f>'C1'!K25</f>
        <v xml:space="preserve">  </v>
      </c>
      <c r="AB25" s="35" t="str">
        <f>'C2'!K25</f>
        <v xml:space="preserve">  </v>
      </c>
      <c r="AC25" s="35" t="str">
        <f>'C3'!K25</f>
        <v xml:space="preserve">  </v>
      </c>
      <c r="AD25" s="35" t="str">
        <f>'C4'!K25</f>
        <v xml:space="preserve">  </v>
      </c>
      <c r="AE25" s="35" t="str">
        <f>'C5'!K25</f>
        <v xml:space="preserve">  </v>
      </c>
      <c r="AF25" s="35" t="str">
        <f>'C6'!K25</f>
        <v xml:space="preserve">  </v>
      </c>
      <c r="AG25" s="36" t="str">
        <f t="shared" si="8"/>
        <v xml:space="preserve">  </v>
      </c>
      <c r="AH25" s="37" t="str">
        <f>IF('I NILAI SEKOLAH'!E25="","", 'I NILAI SEKOLAH'!E25)</f>
        <v/>
      </c>
      <c r="AI25" s="37" t="str">
        <f>IF('I NILAI SEKOLAH'!F25="","", 'I NILAI SEKOLAH'!F25)</f>
        <v/>
      </c>
      <c r="AJ25" s="37" t="str">
        <f>IF('I NILAI SEKOLAH'!G25="","", 'I NILAI SEKOLAH'!G25)</f>
        <v/>
      </c>
      <c r="AK25" s="37" t="str">
        <f>IF('I NILAI SEKOLAH'!H25="","", 'I NILAI SEKOLAH'!H25)</f>
        <v/>
      </c>
      <c r="AL25" s="37" t="str">
        <f>IF('I NILAI SEKOLAH'!I25="","", 'I NILAI SEKOLAH'!I25)</f>
        <v/>
      </c>
      <c r="AM25" s="37" t="str">
        <f>IF('I NILAI SEKOLAH'!J25="","", 'I NILAI SEKOLAH'!J25)</f>
        <v/>
      </c>
      <c r="AN25" s="37" t="str">
        <f>IF('I NILAI SEKOLAH'!K25="","", 'I NILAI SEKOLAH'!K25)</f>
        <v/>
      </c>
      <c r="AO25" s="37" t="str">
        <f>IF('I NILAI SEKOLAH'!L25="","", 'I NILAI SEKOLAH'!L25)</f>
        <v/>
      </c>
      <c r="AP25" s="37" t="str">
        <f>IF('I NILAI SEKOLAH'!M25="","", 'I NILAI SEKOLAH'!M25)</f>
        <v/>
      </c>
      <c r="AQ25" s="37" t="str">
        <f>IF('I NILAI SEKOLAH'!N25="","", 'I NILAI SEKOLAH'!N25)</f>
        <v/>
      </c>
      <c r="AR25" s="37" t="str">
        <f>IF('I NILAI SEKOLAH'!O25="","", 'I NILAI SEKOLAH'!O25)</f>
        <v/>
      </c>
      <c r="AS25" s="37" t="str">
        <f>IF('I NILAI SEKOLAH'!P25="","", 'I NILAI SEKOLAH'!P25)</f>
        <v/>
      </c>
      <c r="AT25" s="37" t="str">
        <f>IF('I NILAI SEKOLAH'!Q25="","", 'I NILAI SEKOLAH'!Q25)</f>
        <v/>
      </c>
      <c r="AU25" s="37" t="str">
        <f>IF('I NILAI SEKOLAH'!R25="","", 'I NILAI SEKOLAH'!R25)</f>
        <v/>
      </c>
      <c r="AV25" s="37" t="str">
        <f>IF('I NILAI SEKOLAH'!S25="","", 'I NILAI SEKOLAH'!S25)</f>
        <v/>
      </c>
      <c r="AW25" s="37" t="str">
        <f>IF('I NILAI SEKOLAH'!T25="","", 'I NILAI SEKOLAH'!T25)</f>
        <v/>
      </c>
      <c r="AX25" s="37" t="str">
        <f>IF('I NILAI SEKOLAH'!U25="","", 'I NILAI SEKOLAH'!U25)</f>
        <v/>
      </c>
      <c r="AY25" s="38" t="str">
        <f t="shared" si="9"/>
        <v xml:space="preserve">  </v>
      </c>
      <c r="AZ25" s="38" t="str">
        <f t="shared" si="10"/>
        <v/>
      </c>
      <c r="BA25" s="296" t="str">
        <f>IF(AZ25="","",RANK(AZ25,$AZ$10:$AZ$209)+COUNTIF(AZ$10:AZ25,AZ25)-1)</f>
        <v/>
      </c>
      <c r="BB25" s="109"/>
      <c r="BC25" s="25"/>
    </row>
    <row r="26" spans="1:55" ht="15.75" customHeight="1">
      <c r="A26" s="101"/>
      <c r="B26" s="34">
        <f>IF(BIODATA!B26="","", BIODATA!B26)</f>
        <v>17</v>
      </c>
      <c r="C26" s="32" t="str">
        <f>IF(BIODATA!D26="","", BIODATA!D26)</f>
        <v/>
      </c>
      <c r="D26" s="32" t="str">
        <f>IF(BIODATA!E26="","", BIODATA!E26)</f>
        <v/>
      </c>
      <c r="E26" s="40" t="str">
        <f>IF(BIODATA!F26="","", BIODATA!F26)</f>
        <v/>
      </c>
      <c r="F26" s="32" t="str">
        <f>IF(BIODATA!I26="","", BIODATA!I26)</f>
        <v/>
      </c>
      <c r="G26" s="39" t="str">
        <f>IF('I NILAI UN'!F26="","",'I NILAI UN'!F26)</f>
        <v/>
      </c>
      <c r="H26" s="39" t="str">
        <f>IF('I NILAI UN'!G26="","",'I NILAI UN'!G26)</f>
        <v/>
      </c>
      <c r="I26" s="39" t="str">
        <f>IF('I NILAI UN'!H26="","",'I NILAI UN'!H26)</f>
        <v/>
      </c>
      <c r="J26" s="39" t="str">
        <f>IF('I NILAI UN'!I26="","",'I NILAI UN'!I26)</f>
        <v/>
      </c>
      <c r="K26" s="33">
        <f t="shared" si="3"/>
        <v>0</v>
      </c>
      <c r="L26" s="41" t="str">
        <f t="shared" si="4"/>
        <v/>
      </c>
      <c r="M26" s="41" t="str">
        <f t="shared" si="5"/>
        <v/>
      </c>
      <c r="N26" s="41" t="str">
        <f t="shared" si="6"/>
        <v/>
      </c>
      <c r="O26" s="41" t="str">
        <f t="shared" si="7"/>
        <v/>
      </c>
      <c r="P26" s="35" t="str">
        <f>'A1'!K26</f>
        <v xml:space="preserve">  </v>
      </c>
      <c r="Q26" s="35" t="str">
        <f>'A2'!K26</f>
        <v xml:space="preserve">  </v>
      </c>
      <c r="R26" s="35" t="str">
        <f>'A3'!K26</f>
        <v xml:space="preserve">  </v>
      </c>
      <c r="S26" s="35" t="str">
        <f>'A4'!K26</f>
        <v xml:space="preserve">  </v>
      </c>
      <c r="T26" s="35" t="str">
        <f>'A5'!K26</f>
        <v xml:space="preserve">  </v>
      </c>
      <c r="U26" s="35" t="str">
        <f>'A6'!K26</f>
        <v xml:space="preserve">  </v>
      </c>
      <c r="V26" s="35" t="str">
        <f>'B1'!K26</f>
        <v xml:space="preserve">  </v>
      </c>
      <c r="W26" s="35" t="str">
        <f>'B2'!K26</f>
        <v xml:space="preserve">  </v>
      </c>
      <c r="X26" s="35" t="str">
        <f>'B3'!K26</f>
        <v xml:space="preserve">  </v>
      </c>
      <c r="Y26" s="35" t="str">
        <f>'B4'!K26</f>
        <v xml:space="preserve">  </v>
      </c>
      <c r="Z26" s="35" t="str">
        <f>'B5'!K26</f>
        <v xml:space="preserve">  </v>
      </c>
      <c r="AA26" s="35" t="str">
        <f>'C1'!K26</f>
        <v xml:space="preserve">  </v>
      </c>
      <c r="AB26" s="35" t="str">
        <f>'C2'!K26</f>
        <v xml:space="preserve">  </v>
      </c>
      <c r="AC26" s="35" t="str">
        <f>'C3'!K26</f>
        <v xml:space="preserve">  </v>
      </c>
      <c r="AD26" s="35" t="str">
        <f>'C4'!K26</f>
        <v xml:space="preserve">  </v>
      </c>
      <c r="AE26" s="35" t="str">
        <f>'C5'!K26</f>
        <v xml:space="preserve">  </v>
      </c>
      <c r="AF26" s="35" t="str">
        <f>'C6'!K26</f>
        <v xml:space="preserve">  </v>
      </c>
      <c r="AG26" s="36" t="str">
        <f t="shared" si="8"/>
        <v xml:space="preserve">  </v>
      </c>
      <c r="AH26" s="37" t="str">
        <f>IF('I NILAI SEKOLAH'!E26="","", 'I NILAI SEKOLAH'!E26)</f>
        <v/>
      </c>
      <c r="AI26" s="37" t="str">
        <f>IF('I NILAI SEKOLAH'!F26="","", 'I NILAI SEKOLAH'!F26)</f>
        <v/>
      </c>
      <c r="AJ26" s="37" t="str">
        <f>IF('I NILAI SEKOLAH'!G26="","", 'I NILAI SEKOLAH'!G26)</f>
        <v/>
      </c>
      <c r="AK26" s="37" t="str">
        <f>IF('I NILAI SEKOLAH'!H26="","", 'I NILAI SEKOLAH'!H26)</f>
        <v/>
      </c>
      <c r="AL26" s="37" t="str">
        <f>IF('I NILAI SEKOLAH'!I26="","", 'I NILAI SEKOLAH'!I26)</f>
        <v/>
      </c>
      <c r="AM26" s="37" t="str">
        <f>IF('I NILAI SEKOLAH'!J26="","", 'I NILAI SEKOLAH'!J26)</f>
        <v/>
      </c>
      <c r="AN26" s="37" t="str">
        <f>IF('I NILAI SEKOLAH'!K26="","", 'I NILAI SEKOLAH'!K26)</f>
        <v/>
      </c>
      <c r="AO26" s="37" t="str">
        <f>IF('I NILAI SEKOLAH'!L26="","", 'I NILAI SEKOLAH'!L26)</f>
        <v/>
      </c>
      <c r="AP26" s="37" t="str">
        <f>IF('I NILAI SEKOLAH'!M26="","", 'I NILAI SEKOLAH'!M26)</f>
        <v/>
      </c>
      <c r="AQ26" s="37" t="str">
        <f>IF('I NILAI SEKOLAH'!N26="","", 'I NILAI SEKOLAH'!N26)</f>
        <v/>
      </c>
      <c r="AR26" s="37" t="str">
        <f>IF('I NILAI SEKOLAH'!O26="","", 'I NILAI SEKOLAH'!O26)</f>
        <v/>
      </c>
      <c r="AS26" s="37" t="str">
        <f>IF('I NILAI SEKOLAH'!P26="","", 'I NILAI SEKOLAH'!P26)</f>
        <v/>
      </c>
      <c r="AT26" s="37" t="str">
        <f>IF('I NILAI SEKOLAH'!Q26="","", 'I NILAI SEKOLAH'!Q26)</f>
        <v/>
      </c>
      <c r="AU26" s="37" t="str">
        <f>IF('I NILAI SEKOLAH'!R26="","", 'I NILAI SEKOLAH'!R26)</f>
        <v/>
      </c>
      <c r="AV26" s="37" t="str">
        <f>IF('I NILAI SEKOLAH'!S26="","", 'I NILAI SEKOLAH'!S26)</f>
        <v/>
      </c>
      <c r="AW26" s="37" t="str">
        <f>IF('I NILAI SEKOLAH'!T26="","", 'I NILAI SEKOLAH'!T26)</f>
        <v/>
      </c>
      <c r="AX26" s="37" t="str">
        <f>IF('I NILAI SEKOLAH'!U26="","", 'I NILAI SEKOLAH'!U26)</f>
        <v/>
      </c>
      <c r="AY26" s="38" t="str">
        <f t="shared" si="9"/>
        <v xml:space="preserve">  </v>
      </c>
      <c r="AZ26" s="38" t="str">
        <f t="shared" si="10"/>
        <v/>
      </c>
      <c r="BA26" s="296" t="str">
        <f>IF(AZ26="","",RANK(AZ26,$AZ$10:$AZ$209)+COUNTIF(AZ$10:AZ26,AZ26)-1)</f>
        <v/>
      </c>
      <c r="BB26" s="109"/>
      <c r="BC26" s="25"/>
    </row>
    <row r="27" spans="1:55" ht="15.75" customHeight="1">
      <c r="A27" s="101"/>
      <c r="B27" s="34">
        <f>IF(BIODATA!B27="","", BIODATA!B27)</f>
        <v>18</v>
      </c>
      <c r="C27" s="32" t="str">
        <f>IF(BIODATA!D27="","", BIODATA!D27)</f>
        <v/>
      </c>
      <c r="D27" s="32" t="str">
        <f>IF(BIODATA!E27="","", BIODATA!E27)</f>
        <v/>
      </c>
      <c r="E27" s="40" t="str">
        <f>IF(BIODATA!F27="","", BIODATA!F27)</f>
        <v/>
      </c>
      <c r="F27" s="32" t="str">
        <f>IF(BIODATA!I27="","", BIODATA!I27)</f>
        <v/>
      </c>
      <c r="G27" s="39" t="str">
        <f>IF('I NILAI UN'!F27="","",'I NILAI UN'!F27)</f>
        <v/>
      </c>
      <c r="H27" s="39" t="str">
        <f>IF('I NILAI UN'!G27="","",'I NILAI UN'!G27)</f>
        <v/>
      </c>
      <c r="I27" s="39" t="str">
        <f>IF('I NILAI UN'!H27="","",'I NILAI UN'!H27)</f>
        <v/>
      </c>
      <c r="J27" s="39" t="str">
        <f>IF('I NILAI UN'!I27="","",'I NILAI UN'!I27)</f>
        <v/>
      </c>
      <c r="K27" s="33">
        <f t="shared" si="3"/>
        <v>0</v>
      </c>
      <c r="L27" s="41" t="str">
        <f t="shared" si="4"/>
        <v/>
      </c>
      <c r="M27" s="41" t="str">
        <f t="shared" si="5"/>
        <v/>
      </c>
      <c r="N27" s="41" t="str">
        <f t="shared" si="6"/>
        <v/>
      </c>
      <c r="O27" s="41" t="str">
        <f t="shared" si="7"/>
        <v/>
      </c>
      <c r="P27" s="35" t="str">
        <f>'A1'!K27</f>
        <v xml:space="preserve">  </v>
      </c>
      <c r="Q27" s="35" t="str">
        <f>'A2'!K27</f>
        <v xml:space="preserve">  </v>
      </c>
      <c r="R27" s="35" t="str">
        <f>'A3'!K27</f>
        <v xml:space="preserve">  </v>
      </c>
      <c r="S27" s="35" t="str">
        <f>'A4'!K27</f>
        <v xml:space="preserve">  </v>
      </c>
      <c r="T27" s="35" t="str">
        <f>'A5'!K27</f>
        <v xml:space="preserve">  </v>
      </c>
      <c r="U27" s="35" t="str">
        <f>'A6'!K27</f>
        <v xml:space="preserve">  </v>
      </c>
      <c r="V27" s="35" t="str">
        <f>'B1'!K27</f>
        <v xml:space="preserve">  </v>
      </c>
      <c r="W27" s="35" t="str">
        <f>'B2'!K27</f>
        <v xml:space="preserve">  </v>
      </c>
      <c r="X27" s="35" t="str">
        <f>'B3'!K27</f>
        <v xml:space="preserve">  </v>
      </c>
      <c r="Y27" s="35" t="str">
        <f>'B4'!K27</f>
        <v xml:space="preserve">  </v>
      </c>
      <c r="Z27" s="35" t="str">
        <f>'B5'!K27</f>
        <v xml:space="preserve">  </v>
      </c>
      <c r="AA27" s="35" t="str">
        <f>'C1'!K27</f>
        <v xml:space="preserve">  </v>
      </c>
      <c r="AB27" s="35" t="str">
        <f>'C2'!K27</f>
        <v xml:space="preserve">  </v>
      </c>
      <c r="AC27" s="35" t="str">
        <f>'C3'!K27</f>
        <v xml:space="preserve">  </v>
      </c>
      <c r="AD27" s="35" t="str">
        <f>'C4'!K27</f>
        <v xml:space="preserve">  </v>
      </c>
      <c r="AE27" s="35" t="str">
        <f>'C5'!K27</f>
        <v xml:space="preserve">  </v>
      </c>
      <c r="AF27" s="35" t="str">
        <f>'C6'!K27</f>
        <v xml:space="preserve">  </v>
      </c>
      <c r="AG27" s="36" t="str">
        <f t="shared" si="8"/>
        <v xml:space="preserve">  </v>
      </c>
      <c r="AH27" s="37" t="str">
        <f>IF('I NILAI SEKOLAH'!E27="","", 'I NILAI SEKOLAH'!E27)</f>
        <v/>
      </c>
      <c r="AI27" s="37" t="str">
        <f>IF('I NILAI SEKOLAH'!F27="","", 'I NILAI SEKOLAH'!F27)</f>
        <v/>
      </c>
      <c r="AJ27" s="37" t="str">
        <f>IF('I NILAI SEKOLAH'!G27="","", 'I NILAI SEKOLAH'!G27)</f>
        <v/>
      </c>
      <c r="AK27" s="37" t="str">
        <f>IF('I NILAI SEKOLAH'!H27="","", 'I NILAI SEKOLAH'!H27)</f>
        <v/>
      </c>
      <c r="AL27" s="37" t="str">
        <f>IF('I NILAI SEKOLAH'!I27="","", 'I NILAI SEKOLAH'!I27)</f>
        <v/>
      </c>
      <c r="AM27" s="37" t="str">
        <f>IF('I NILAI SEKOLAH'!J27="","", 'I NILAI SEKOLAH'!J27)</f>
        <v/>
      </c>
      <c r="AN27" s="37" t="str">
        <f>IF('I NILAI SEKOLAH'!K27="","", 'I NILAI SEKOLAH'!K27)</f>
        <v/>
      </c>
      <c r="AO27" s="37" t="str">
        <f>IF('I NILAI SEKOLAH'!L27="","", 'I NILAI SEKOLAH'!L27)</f>
        <v/>
      </c>
      <c r="AP27" s="37" t="str">
        <f>IF('I NILAI SEKOLAH'!M27="","", 'I NILAI SEKOLAH'!M27)</f>
        <v/>
      </c>
      <c r="AQ27" s="37" t="str">
        <f>IF('I NILAI SEKOLAH'!N27="","", 'I NILAI SEKOLAH'!N27)</f>
        <v/>
      </c>
      <c r="AR27" s="37" t="str">
        <f>IF('I NILAI SEKOLAH'!O27="","", 'I NILAI SEKOLAH'!O27)</f>
        <v/>
      </c>
      <c r="AS27" s="37" t="str">
        <f>IF('I NILAI SEKOLAH'!P27="","", 'I NILAI SEKOLAH'!P27)</f>
        <v/>
      </c>
      <c r="AT27" s="37" t="str">
        <f>IF('I NILAI SEKOLAH'!Q27="","", 'I NILAI SEKOLAH'!Q27)</f>
        <v/>
      </c>
      <c r="AU27" s="37" t="str">
        <f>IF('I NILAI SEKOLAH'!R27="","", 'I NILAI SEKOLAH'!R27)</f>
        <v/>
      </c>
      <c r="AV27" s="37" t="str">
        <f>IF('I NILAI SEKOLAH'!S27="","", 'I NILAI SEKOLAH'!S27)</f>
        <v/>
      </c>
      <c r="AW27" s="37" t="str">
        <f>IF('I NILAI SEKOLAH'!T27="","", 'I NILAI SEKOLAH'!T27)</f>
        <v/>
      </c>
      <c r="AX27" s="37" t="str">
        <f>IF('I NILAI SEKOLAH'!U27="","", 'I NILAI SEKOLAH'!U27)</f>
        <v/>
      </c>
      <c r="AY27" s="38" t="str">
        <f t="shared" si="9"/>
        <v xml:space="preserve">  </v>
      </c>
      <c r="AZ27" s="38" t="str">
        <f t="shared" si="10"/>
        <v/>
      </c>
      <c r="BA27" s="296" t="str">
        <f>IF(AZ27="","",RANK(AZ27,$AZ$10:$AZ$209)+COUNTIF(AZ$10:AZ27,AZ27)-1)</f>
        <v/>
      </c>
      <c r="BB27" s="109"/>
      <c r="BC27" s="25"/>
    </row>
    <row r="28" spans="1:55" ht="15.75" customHeight="1">
      <c r="A28" s="101"/>
      <c r="B28" s="34">
        <f>IF(BIODATA!B28="","", BIODATA!B28)</f>
        <v>19</v>
      </c>
      <c r="C28" s="32" t="str">
        <f>IF(BIODATA!D28="","", BIODATA!D28)</f>
        <v/>
      </c>
      <c r="D28" s="32" t="str">
        <f>IF(BIODATA!E28="","", BIODATA!E28)</f>
        <v/>
      </c>
      <c r="E28" s="40" t="str">
        <f>IF(BIODATA!F28="","", BIODATA!F28)</f>
        <v/>
      </c>
      <c r="F28" s="32" t="str">
        <f>IF(BIODATA!I28="","", BIODATA!I28)</f>
        <v/>
      </c>
      <c r="G28" s="39" t="str">
        <f>IF('I NILAI UN'!F28="","",'I NILAI UN'!F28)</f>
        <v/>
      </c>
      <c r="H28" s="39" t="str">
        <f>IF('I NILAI UN'!G28="","",'I NILAI UN'!G28)</f>
        <v/>
      </c>
      <c r="I28" s="39" t="str">
        <f>IF('I NILAI UN'!H28="","",'I NILAI UN'!H28)</f>
        <v/>
      </c>
      <c r="J28" s="39" t="str">
        <f>IF('I NILAI UN'!I28="","",'I NILAI UN'!I28)</f>
        <v/>
      </c>
      <c r="K28" s="33">
        <f t="shared" si="3"/>
        <v>0</v>
      </c>
      <c r="L28" s="41" t="str">
        <f t="shared" si="4"/>
        <v/>
      </c>
      <c r="M28" s="41" t="str">
        <f t="shared" si="5"/>
        <v/>
      </c>
      <c r="N28" s="41" t="str">
        <f t="shared" si="6"/>
        <v/>
      </c>
      <c r="O28" s="41" t="str">
        <f t="shared" si="7"/>
        <v/>
      </c>
      <c r="P28" s="35" t="str">
        <f>'A1'!K28</f>
        <v xml:space="preserve">  </v>
      </c>
      <c r="Q28" s="35" t="str">
        <f>'A2'!K28</f>
        <v xml:space="preserve">  </v>
      </c>
      <c r="R28" s="35" t="str">
        <f>'A3'!K28</f>
        <v xml:space="preserve">  </v>
      </c>
      <c r="S28" s="35" t="str">
        <f>'A4'!K28</f>
        <v xml:space="preserve">  </v>
      </c>
      <c r="T28" s="35" t="str">
        <f>'A5'!K28</f>
        <v xml:space="preserve">  </v>
      </c>
      <c r="U28" s="35" t="str">
        <f>'A6'!K28</f>
        <v xml:space="preserve">  </v>
      </c>
      <c r="V28" s="35" t="str">
        <f>'B1'!K28</f>
        <v xml:space="preserve">  </v>
      </c>
      <c r="W28" s="35" t="str">
        <f>'B2'!K28</f>
        <v xml:space="preserve">  </v>
      </c>
      <c r="X28" s="35" t="str">
        <f>'B3'!K28</f>
        <v xml:space="preserve">  </v>
      </c>
      <c r="Y28" s="35" t="str">
        <f>'B4'!K28</f>
        <v xml:space="preserve">  </v>
      </c>
      <c r="Z28" s="35" t="str">
        <f>'B5'!K28</f>
        <v xml:space="preserve">  </v>
      </c>
      <c r="AA28" s="35" t="str">
        <f>'C1'!K28</f>
        <v xml:space="preserve">  </v>
      </c>
      <c r="AB28" s="35" t="str">
        <f>'C2'!K28</f>
        <v xml:space="preserve">  </v>
      </c>
      <c r="AC28" s="35" t="str">
        <f>'C3'!K28</f>
        <v xml:space="preserve">  </v>
      </c>
      <c r="AD28" s="35" t="str">
        <f>'C4'!K28</f>
        <v xml:space="preserve">  </v>
      </c>
      <c r="AE28" s="35" t="str">
        <f>'C5'!K28</f>
        <v xml:space="preserve">  </v>
      </c>
      <c r="AF28" s="35" t="str">
        <f>'C6'!K28</f>
        <v xml:space="preserve">  </v>
      </c>
      <c r="AG28" s="36" t="str">
        <f t="shared" si="8"/>
        <v xml:space="preserve">  </v>
      </c>
      <c r="AH28" s="37" t="str">
        <f>IF('I NILAI SEKOLAH'!E28="","", 'I NILAI SEKOLAH'!E28)</f>
        <v/>
      </c>
      <c r="AI28" s="37" t="str">
        <f>IF('I NILAI SEKOLAH'!F28="","", 'I NILAI SEKOLAH'!F28)</f>
        <v/>
      </c>
      <c r="AJ28" s="37" t="str">
        <f>IF('I NILAI SEKOLAH'!G28="","", 'I NILAI SEKOLAH'!G28)</f>
        <v/>
      </c>
      <c r="AK28" s="37" t="str">
        <f>IF('I NILAI SEKOLAH'!H28="","", 'I NILAI SEKOLAH'!H28)</f>
        <v/>
      </c>
      <c r="AL28" s="37" t="str">
        <f>IF('I NILAI SEKOLAH'!I28="","", 'I NILAI SEKOLAH'!I28)</f>
        <v/>
      </c>
      <c r="AM28" s="37" t="str">
        <f>IF('I NILAI SEKOLAH'!J28="","", 'I NILAI SEKOLAH'!J28)</f>
        <v/>
      </c>
      <c r="AN28" s="37" t="str">
        <f>IF('I NILAI SEKOLAH'!K28="","", 'I NILAI SEKOLAH'!K28)</f>
        <v/>
      </c>
      <c r="AO28" s="37" t="str">
        <f>IF('I NILAI SEKOLAH'!L28="","", 'I NILAI SEKOLAH'!L28)</f>
        <v/>
      </c>
      <c r="AP28" s="37" t="str">
        <f>IF('I NILAI SEKOLAH'!M28="","", 'I NILAI SEKOLAH'!M28)</f>
        <v/>
      </c>
      <c r="AQ28" s="37" t="str">
        <f>IF('I NILAI SEKOLAH'!N28="","", 'I NILAI SEKOLAH'!N28)</f>
        <v/>
      </c>
      <c r="AR28" s="37" t="str">
        <f>IF('I NILAI SEKOLAH'!O28="","", 'I NILAI SEKOLAH'!O28)</f>
        <v/>
      </c>
      <c r="AS28" s="37" t="str">
        <f>IF('I NILAI SEKOLAH'!P28="","", 'I NILAI SEKOLAH'!P28)</f>
        <v/>
      </c>
      <c r="AT28" s="37" t="str">
        <f>IF('I NILAI SEKOLAH'!Q28="","", 'I NILAI SEKOLAH'!Q28)</f>
        <v/>
      </c>
      <c r="AU28" s="37" t="str">
        <f>IF('I NILAI SEKOLAH'!R28="","", 'I NILAI SEKOLAH'!R28)</f>
        <v/>
      </c>
      <c r="AV28" s="37" t="str">
        <f>IF('I NILAI SEKOLAH'!S28="","", 'I NILAI SEKOLAH'!S28)</f>
        <v/>
      </c>
      <c r="AW28" s="37" t="str">
        <f>IF('I NILAI SEKOLAH'!T28="","", 'I NILAI SEKOLAH'!T28)</f>
        <v/>
      </c>
      <c r="AX28" s="37" t="str">
        <f>IF('I NILAI SEKOLAH'!U28="","", 'I NILAI SEKOLAH'!U28)</f>
        <v/>
      </c>
      <c r="AY28" s="38" t="str">
        <f t="shared" si="9"/>
        <v xml:space="preserve">  </v>
      </c>
      <c r="AZ28" s="38" t="str">
        <f t="shared" si="10"/>
        <v/>
      </c>
      <c r="BA28" s="296" t="str">
        <f>IF(AZ28="","",RANK(AZ28,$AZ$10:$AZ$209)+COUNTIF(AZ$10:AZ28,AZ28)-1)</f>
        <v/>
      </c>
      <c r="BB28" s="109"/>
      <c r="BC28" s="25"/>
    </row>
    <row r="29" spans="1:55" ht="15.75" customHeight="1">
      <c r="A29" s="101"/>
      <c r="B29" s="34">
        <f>IF(BIODATA!B29="","", BIODATA!B29)</f>
        <v>20</v>
      </c>
      <c r="C29" s="32" t="str">
        <f>IF(BIODATA!D29="","", BIODATA!D29)</f>
        <v/>
      </c>
      <c r="D29" s="32" t="str">
        <f>IF(BIODATA!E29="","", BIODATA!E29)</f>
        <v/>
      </c>
      <c r="E29" s="40" t="str">
        <f>IF(BIODATA!F29="","", BIODATA!F29)</f>
        <v/>
      </c>
      <c r="F29" s="32" t="str">
        <f>IF(BIODATA!I29="","", BIODATA!I29)</f>
        <v/>
      </c>
      <c r="G29" s="39" t="str">
        <f>IF('I NILAI UN'!F29="","",'I NILAI UN'!F29)</f>
        <v/>
      </c>
      <c r="H29" s="39" t="str">
        <f>IF('I NILAI UN'!G29="","",'I NILAI UN'!G29)</f>
        <v/>
      </c>
      <c r="I29" s="39" t="str">
        <f>IF('I NILAI UN'!H29="","",'I NILAI UN'!H29)</f>
        <v/>
      </c>
      <c r="J29" s="39" t="str">
        <f>IF('I NILAI UN'!I29="","",'I NILAI UN'!I29)</f>
        <v/>
      </c>
      <c r="K29" s="33">
        <f t="shared" si="3"/>
        <v>0</v>
      </c>
      <c r="L29" s="41" t="str">
        <f t="shared" si="4"/>
        <v/>
      </c>
      <c r="M29" s="41" t="str">
        <f t="shared" si="5"/>
        <v/>
      </c>
      <c r="N29" s="41" t="str">
        <f t="shared" si="6"/>
        <v/>
      </c>
      <c r="O29" s="41" t="str">
        <f t="shared" si="7"/>
        <v/>
      </c>
      <c r="P29" s="35" t="str">
        <f>'A1'!K29</f>
        <v xml:space="preserve">  </v>
      </c>
      <c r="Q29" s="35" t="str">
        <f>'A2'!K29</f>
        <v xml:space="preserve">  </v>
      </c>
      <c r="R29" s="35" t="str">
        <f>'A3'!K29</f>
        <v xml:space="preserve">  </v>
      </c>
      <c r="S29" s="35" t="str">
        <f>'A4'!K29</f>
        <v xml:space="preserve">  </v>
      </c>
      <c r="T29" s="35" t="str">
        <f>'A5'!K29</f>
        <v xml:space="preserve">  </v>
      </c>
      <c r="U29" s="35" t="str">
        <f>'A6'!K29</f>
        <v xml:space="preserve">  </v>
      </c>
      <c r="V29" s="35" t="str">
        <f>'B1'!K29</f>
        <v xml:space="preserve">  </v>
      </c>
      <c r="W29" s="35" t="str">
        <f>'B2'!K29</f>
        <v xml:space="preserve">  </v>
      </c>
      <c r="X29" s="35" t="str">
        <f>'B3'!K29</f>
        <v xml:space="preserve">  </v>
      </c>
      <c r="Y29" s="35" t="str">
        <f>'B4'!K29</f>
        <v xml:space="preserve">  </v>
      </c>
      <c r="Z29" s="35" t="str">
        <f>'B5'!K29</f>
        <v xml:space="preserve">  </v>
      </c>
      <c r="AA29" s="35" t="str">
        <f>'C1'!K29</f>
        <v xml:space="preserve">  </v>
      </c>
      <c r="AB29" s="35" t="str">
        <f>'C2'!K29</f>
        <v xml:space="preserve">  </v>
      </c>
      <c r="AC29" s="35" t="str">
        <f>'C3'!K29</f>
        <v xml:space="preserve">  </v>
      </c>
      <c r="AD29" s="35" t="str">
        <f>'C4'!K29</f>
        <v xml:space="preserve">  </v>
      </c>
      <c r="AE29" s="35" t="str">
        <f>'C5'!K29</f>
        <v xml:space="preserve">  </v>
      </c>
      <c r="AF29" s="35" t="str">
        <f>'C6'!K29</f>
        <v xml:space="preserve">  </v>
      </c>
      <c r="AG29" s="36" t="str">
        <f t="shared" si="8"/>
        <v xml:space="preserve">  </v>
      </c>
      <c r="AH29" s="37" t="str">
        <f>IF('I NILAI SEKOLAH'!E29="","", 'I NILAI SEKOLAH'!E29)</f>
        <v/>
      </c>
      <c r="AI29" s="37" t="str">
        <f>IF('I NILAI SEKOLAH'!F29="","", 'I NILAI SEKOLAH'!F29)</f>
        <v/>
      </c>
      <c r="AJ29" s="37" t="str">
        <f>IF('I NILAI SEKOLAH'!G29="","", 'I NILAI SEKOLAH'!G29)</f>
        <v/>
      </c>
      <c r="AK29" s="37" t="str">
        <f>IF('I NILAI SEKOLAH'!H29="","", 'I NILAI SEKOLAH'!H29)</f>
        <v/>
      </c>
      <c r="AL29" s="37" t="str">
        <f>IF('I NILAI SEKOLAH'!I29="","", 'I NILAI SEKOLAH'!I29)</f>
        <v/>
      </c>
      <c r="AM29" s="37" t="str">
        <f>IF('I NILAI SEKOLAH'!J29="","", 'I NILAI SEKOLAH'!J29)</f>
        <v/>
      </c>
      <c r="AN29" s="37" t="str">
        <f>IF('I NILAI SEKOLAH'!K29="","", 'I NILAI SEKOLAH'!K29)</f>
        <v/>
      </c>
      <c r="AO29" s="37" t="str">
        <f>IF('I NILAI SEKOLAH'!L29="","", 'I NILAI SEKOLAH'!L29)</f>
        <v/>
      </c>
      <c r="AP29" s="37" t="str">
        <f>IF('I NILAI SEKOLAH'!M29="","", 'I NILAI SEKOLAH'!M29)</f>
        <v/>
      </c>
      <c r="AQ29" s="37" t="str">
        <f>IF('I NILAI SEKOLAH'!N29="","", 'I NILAI SEKOLAH'!N29)</f>
        <v/>
      </c>
      <c r="AR29" s="37" t="str">
        <f>IF('I NILAI SEKOLAH'!O29="","", 'I NILAI SEKOLAH'!O29)</f>
        <v/>
      </c>
      <c r="AS29" s="37" t="str">
        <f>IF('I NILAI SEKOLAH'!P29="","", 'I NILAI SEKOLAH'!P29)</f>
        <v/>
      </c>
      <c r="AT29" s="37" t="str">
        <f>IF('I NILAI SEKOLAH'!Q29="","", 'I NILAI SEKOLAH'!Q29)</f>
        <v/>
      </c>
      <c r="AU29" s="37" t="str">
        <f>IF('I NILAI SEKOLAH'!R29="","", 'I NILAI SEKOLAH'!R29)</f>
        <v/>
      </c>
      <c r="AV29" s="37" t="str">
        <f>IF('I NILAI SEKOLAH'!S29="","", 'I NILAI SEKOLAH'!S29)</f>
        <v/>
      </c>
      <c r="AW29" s="37" t="str">
        <f>IF('I NILAI SEKOLAH'!T29="","", 'I NILAI SEKOLAH'!T29)</f>
        <v/>
      </c>
      <c r="AX29" s="37" t="str">
        <f>IF('I NILAI SEKOLAH'!U29="","", 'I NILAI SEKOLAH'!U29)</f>
        <v/>
      </c>
      <c r="AY29" s="38" t="str">
        <f t="shared" si="9"/>
        <v xml:space="preserve">  </v>
      </c>
      <c r="AZ29" s="38" t="str">
        <f t="shared" si="10"/>
        <v/>
      </c>
      <c r="BA29" s="296" t="str">
        <f>IF(AZ29="","",RANK(AZ29,$AZ$10:$AZ$209)+COUNTIF(AZ$10:AZ29,AZ29)-1)</f>
        <v/>
      </c>
      <c r="BB29" s="109"/>
      <c r="BC29" s="25"/>
    </row>
    <row r="30" spans="1:55" ht="15.75" customHeight="1">
      <c r="A30" s="101"/>
      <c r="B30" s="34">
        <f>IF(BIODATA!B30="","", BIODATA!B30)</f>
        <v>21</v>
      </c>
      <c r="C30" s="32" t="str">
        <f>IF(BIODATA!D30="","", BIODATA!D30)</f>
        <v/>
      </c>
      <c r="D30" s="32" t="str">
        <f>IF(BIODATA!E30="","", BIODATA!E30)</f>
        <v/>
      </c>
      <c r="E30" s="40" t="str">
        <f>IF(BIODATA!F30="","", BIODATA!F30)</f>
        <v/>
      </c>
      <c r="F30" s="32" t="str">
        <f>IF(BIODATA!I30="","", BIODATA!I30)</f>
        <v/>
      </c>
      <c r="G30" s="39" t="str">
        <f>IF('I NILAI UN'!F30="","",'I NILAI UN'!F30)</f>
        <v/>
      </c>
      <c r="H30" s="39" t="str">
        <f>IF('I NILAI UN'!G30="","",'I NILAI UN'!G30)</f>
        <v/>
      </c>
      <c r="I30" s="39" t="str">
        <f>IF('I NILAI UN'!H30="","",'I NILAI UN'!H30)</f>
        <v/>
      </c>
      <c r="J30" s="39" t="str">
        <f>IF('I NILAI UN'!I30="","",'I NILAI UN'!I30)</f>
        <v/>
      </c>
      <c r="K30" s="33">
        <f t="shared" si="3"/>
        <v>0</v>
      </c>
      <c r="L30" s="41" t="str">
        <f t="shared" si="4"/>
        <v/>
      </c>
      <c r="M30" s="41" t="str">
        <f t="shared" si="5"/>
        <v/>
      </c>
      <c r="N30" s="41" t="str">
        <f t="shared" si="6"/>
        <v/>
      </c>
      <c r="O30" s="41" t="str">
        <f t="shared" si="7"/>
        <v/>
      </c>
      <c r="P30" s="35" t="str">
        <f>'A1'!K30</f>
        <v xml:space="preserve">  </v>
      </c>
      <c r="Q30" s="35" t="str">
        <f>'A2'!K30</f>
        <v xml:space="preserve">  </v>
      </c>
      <c r="R30" s="35" t="str">
        <f>'A3'!K30</f>
        <v xml:space="preserve">  </v>
      </c>
      <c r="S30" s="35" t="str">
        <f>'A4'!K30</f>
        <v xml:space="preserve">  </v>
      </c>
      <c r="T30" s="35" t="str">
        <f>'A5'!K30</f>
        <v xml:space="preserve">  </v>
      </c>
      <c r="U30" s="35" t="str">
        <f>'A6'!K30</f>
        <v xml:space="preserve">  </v>
      </c>
      <c r="V30" s="35" t="str">
        <f>'B1'!K30</f>
        <v xml:space="preserve">  </v>
      </c>
      <c r="W30" s="35" t="str">
        <f>'B2'!K30</f>
        <v xml:space="preserve">  </v>
      </c>
      <c r="X30" s="35" t="str">
        <f>'B3'!K30</f>
        <v xml:space="preserve">  </v>
      </c>
      <c r="Y30" s="35" t="str">
        <f>'B4'!K30</f>
        <v xml:space="preserve">  </v>
      </c>
      <c r="Z30" s="35" t="str">
        <f>'B5'!K30</f>
        <v xml:space="preserve">  </v>
      </c>
      <c r="AA30" s="35" t="str">
        <f>'C1'!K30</f>
        <v xml:space="preserve">  </v>
      </c>
      <c r="AB30" s="35" t="str">
        <f>'C2'!K30</f>
        <v xml:space="preserve">  </v>
      </c>
      <c r="AC30" s="35" t="str">
        <f>'C3'!K30</f>
        <v xml:space="preserve">  </v>
      </c>
      <c r="AD30" s="35" t="str">
        <f>'C4'!K30</f>
        <v xml:space="preserve">  </v>
      </c>
      <c r="AE30" s="35" t="str">
        <f>'C5'!K30</f>
        <v xml:space="preserve">  </v>
      </c>
      <c r="AF30" s="35" t="str">
        <f>'C6'!K30</f>
        <v xml:space="preserve">  </v>
      </c>
      <c r="AG30" s="36" t="str">
        <f t="shared" si="8"/>
        <v xml:space="preserve">  </v>
      </c>
      <c r="AH30" s="37" t="str">
        <f>IF('I NILAI SEKOLAH'!E30="","", 'I NILAI SEKOLAH'!E30)</f>
        <v/>
      </c>
      <c r="AI30" s="37" t="str">
        <f>IF('I NILAI SEKOLAH'!F30="","", 'I NILAI SEKOLAH'!F30)</f>
        <v/>
      </c>
      <c r="AJ30" s="37" t="str">
        <f>IF('I NILAI SEKOLAH'!G30="","", 'I NILAI SEKOLAH'!G30)</f>
        <v/>
      </c>
      <c r="AK30" s="37" t="str">
        <f>IF('I NILAI SEKOLAH'!H30="","", 'I NILAI SEKOLAH'!H30)</f>
        <v/>
      </c>
      <c r="AL30" s="37" t="str">
        <f>IF('I NILAI SEKOLAH'!I30="","", 'I NILAI SEKOLAH'!I30)</f>
        <v/>
      </c>
      <c r="AM30" s="37" t="str">
        <f>IF('I NILAI SEKOLAH'!J30="","", 'I NILAI SEKOLAH'!J30)</f>
        <v/>
      </c>
      <c r="AN30" s="37" t="str">
        <f>IF('I NILAI SEKOLAH'!K30="","", 'I NILAI SEKOLAH'!K30)</f>
        <v/>
      </c>
      <c r="AO30" s="37" t="str">
        <f>IF('I NILAI SEKOLAH'!L30="","", 'I NILAI SEKOLAH'!L30)</f>
        <v/>
      </c>
      <c r="AP30" s="37" t="str">
        <f>IF('I NILAI SEKOLAH'!M30="","", 'I NILAI SEKOLAH'!M30)</f>
        <v/>
      </c>
      <c r="AQ30" s="37" t="str">
        <f>IF('I NILAI SEKOLAH'!N30="","", 'I NILAI SEKOLAH'!N30)</f>
        <v/>
      </c>
      <c r="AR30" s="37" t="str">
        <f>IF('I NILAI SEKOLAH'!O30="","", 'I NILAI SEKOLAH'!O30)</f>
        <v/>
      </c>
      <c r="AS30" s="37" t="str">
        <f>IF('I NILAI SEKOLAH'!P30="","", 'I NILAI SEKOLAH'!P30)</f>
        <v/>
      </c>
      <c r="AT30" s="37" t="str">
        <f>IF('I NILAI SEKOLAH'!Q30="","", 'I NILAI SEKOLAH'!Q30)</f>
        <v/>
      </c>
      <c r="AU30" s="37" t="str">
        <f>IF('I NILAI SEKOLAH'!R30="","", 'I NILAI SEKOLAH'!R30)</f>
        <v/>
      </c>
      <c r="AV30" s="37" t="str">
        <f>IF('I NILAI SEKOLAH'!S30="","", 'I NILAI SEKOLAH'!S30)</f>
        <v/>
      </c>
      <c r="AW30" s="37" t="str">
        <f>IF('I NILAI SEKOLAH'!T30="","", 'I NILAI SEKOLAH'!T30)</f>
        <v/>
      </c>
      <c r="AX30" s="37" t="str">
        <f>IF('I NILAI SEKOLAH'!U30="","", 'I NILAI SEKOLAH'!U30)</f>
        <v/>
      </c>
      <c r="AY30" s="38" t="str">
        <f t="shared" si="9"/>
        <v xml:space="preserve">  </v>
      </c>
      <c r="AZ30" s="38" t="str">
        <f t="shared" si="10"/>
        <v/>
      </c>
      <c r="BA30" s="296" t="str">
        <f>IF(AZ30="","",RANK(AZ30,$AZ$10:$AZ$209)+COUNTIF(AZ$10:AZ30,AZ30)-1)</f>
        <v/>
      </c>
      <c r="BB30" s="109"/>
      <c r="BC30" s="25"/>
    </row>
    <row r="31" spans="1:55" ht="15.75" customHeight="1">
      <c r="A31" s="101"/>
      <c r="B31" s="34">
        <f>IF(BIODATA!B31="","", BIODATA!B31)</f>
        <v>22</v>
      </c>
      <c r="C31" s="32" t="str">
        <f>IF(BIODATA!D31="","", BIODATA!D31)</f>
        <v/>
      </c>
      <c r="D31" s="32" t="str">
        <f>IF(BIODATA!E31="","", BIODATA!E31)</f>
        <v/>
      </c>
      <c r="E31" s="40" t="str">
        <f>IF(BIODATA!F31="","", BIODATA!F31)</f>
        <v/>
      </c>
      <c r="F31" s="32" t="str">
        <f>IF(BIODATA!I31="","", BIODATA!I31)</f>
        <v/>
      </c>
      <c r="G31" s="39" t="str">
        <f>IF('I NILAI UN'!F31="","",'I NILAI UN'!F31)</f>
        <v/>
      </c>
      <c r="H31" s="39" t="str">
        <f>IF('I NILAI UN'!G31="","",'I NILAI UN'!G31)</f>
        <v/>
      </c>
      <c r="I31" s="39" t="str">
        <f>IF('I NILAI UN'!H31="","",'I NILAI UN'!H31)</f>
        <v/>
      </c>
      <c r="J31" s="39" t="str">
        <f>IF('I NILAI UN'!I31="","",'I NILAI UN'!I31)</f>
        <v/>
      </c>
      <c r="K31" s="33">
        <f t="shared" si="3"/>
        <v>0</v>
      </c>
      <c r="L31" s="41" t="str">
        <f t="shared" si="4"/>
        <v/>
      </c>
      <c r="M31" s="41" t="str">
        <f t="shared" si="5"/>
        <v/>
      </c>
      <c r="N31" s="41" t="str">
        <f t="shared" si="6"/>
        <v/>
      </c>
      <c r="O31" s="41" t="str">
        <f t="shared" si="7"/>
        <v/>
      </c>
      <c r="P31" s="35" t="str">
        <f>'A1'!K31</f>
        <v xml:space="preserve">  </v>
      </c>
      <c r="Q31" s="35" t="str">
        <f>'A2'!K31</f>
        <v xml:space="preserve">  </v>
      </c>
      <c r="R31" s="35" t="str">
        <f>'A3'!K31</f>
        <v xml:space="preserve">  </v>
      </c>
      <c r="S31" s="35" t="str">
        <f>'A4'!K31</f>
        <v xml:space="preserve">  </v>
      </c>
      <c r="T31" s="35" t="str">
        <f>'A5'!K31</f>
        <v xml:space="preserve">  </v>
      </c>
      <c r="U31" s="35" t="str">
        <f>'A6'!K31</f>
        <v xml:space="preserve">  </v>
      </c>
      <c r="V31" s="35" t="str">
        <f>'B1'!K31</f>
        <v xml:space="preserve">  </v>
      </c>
      <c r="W31" s="35" t="str">
        <f>'B2'!K31</f>
        <v xml:space="preserve">  </v>
      </c>
      <c r="X31" s="35" t="str">
        <f>'B3'!K31</f>
        <v xml:space="preserve">  </v>
      </c>
      <c r="Y31" s="35" t="str">
        <f>'B4'!K31</f>
        <v xml:space="preserve">  </v>
      </c>
      <c r="Z31" s="35" t="str">
        <f>'B5'!K31</f>
        <v xml:space="preserve">  </v>
      </c>
      <c r="AA31" s="35" t="str">
        <f>'C1'!K31</f>
        <v xml:space="preserve">  </v>
      </c>
      <c r="AB31" s="35" t="str">
        <f>'C2'!K31</f>
        <v xml:space="preserve">  </v>
      </c>
      <c r="AC31" s="35" t="str">
        <f>'C3'!K31</f>
        <v xml:space="preserve">  </v>
      </c>
      <c r="AD31" s="35" t="str">
        <f>'C4'!K31</f>
        <v xml:space="preserve">  </v>
      </c>
      <c r="AE31" s="35" t="str">
        <f>'C5'!K31</f>
        <v xml:space="preserve">  </v>
      </c>
      <c r="AF31" s="35" t="str">
        <f>'C6'!K31</f>
        <v xml:space="preserve">  </v>
      </c>
      <c r="AG31" s="36" t="str">
        <f t="shared" si="8"/>
        <v xml:space="preserve">  </v>
      </c>
      <c r="AH31" s="37" t="str">
        <f>IF('I NILAI SEKOLAH'!E31="","", 'I NILAI SEKOLAH'!E31)</f>
        <v/>
      </c>
      <c r="AI31" s="37" t="str">
        <f>IF('I NILAI SEKOLAH'!F31="","", 'I NILAI SEKOLAH'!F31)</f>
        <v/>
      </c>
      <c r="AJ31" s="37" t="str">
        <f>IF('I NILAI SEKOLAH'!G31="","", 'I NILAI SEKOLAH'!G31)</f>
        <v/>
      </c>
      <c r="AK31" s="37" t="str">
        <f>IF('I NILAI SEKOLAH'!H31="","", 'I NILAI SEKOLAH'!H31)</f>
        <v/>
      </c>
      <c r="AL31" s="37" t="str">
        <f>IF('I NILAI SEKOLAH'!I31="","", 'I NILAI SEKOLAH'!I31)</f>
        <v/>
      </c>
      <c r="AM31" s="37" t="str">
        <f>IF('I NILAI SEKOLAH'!J31="","", 'I NILAI SEKOLAH'!J31)</f>
        <v/>
      </c>
      <c r="AN31" s="37" t="str">
        <f>IF('I NILAI SEKOLAH'!K31="","", 'I NILAI SEKOLAH'!K31)</f>
        <v/>
      </c>
      <c r="AO31" s="37" t="str">
        <f>IF('I NILAI SEKOLAH'!L31="","", 'I NILAI SEKOLAH'!L31)</f>
        <v/>
      </c>
      <c r="AP31" s="37" t="str">
        <f>IF('I NILAI SEKOLAH'!M31="","", 'I NILAI SEKOLAH'!M31)</f>
        <v/>
      </c>
      <c r="AQ31" s="37" t="str">
        <f>IF('I NILAI SEKOLAH'!N31="","", 'I NILAI SEKOLAH'!N31)</f>
        <v/>
      </c>
      <c r="AR31" s="37" t="str">
        <f>IF('I NILAI SEKOLAH'!O31="","", 'I NILAI SEKOLAH'!O31)</f>
        <v/>
      </c>
      <c r="AS31" s="37" t="str">
        <f>IF('I NILAI SEKOLAH'!P31="","", 'I NILAI SEKOLAH'!P31)</f>
        <v/>
      </c>
      <c r="AT31" s="37" t="str">
        <f>IF('I NILAI SEKOLAH'!Q31="","", 'I NILAI SEKOLAH'!Q31)</f>
        <v/>
      </c>
      <c r="AU31" s="37" t="str">
        <f>IF('I NILAI SEKOLAH'!R31="","", 'I NILAI SEKOLAH'!R31)</f>
        <v/>
      </c>
      <c r="AV31" s="37" t="str">
        <f>IF('I NILAI SEKOLAH'!S31="","", 'I NILAI SEKOLAH'!S31)</f>
        <v/>
      </c>
      <c r="AW31" s="37" t="str">
        <f>IF('I NILAI SEKOLAH'!T31="","", 'I NILAI SEKOLAH'!T31)</f>
        <v/>
      </c>
      <c r="AX31" s="37" t="str">
        <f>IF('I NILAI SEKOLAH'!U31="","", 'I NILAI SEKOLAH'!U31)</f>
        <v/>
      </c>
      <c r="AY31" s="38" t="str">
        <f t="shared" si="9"/>
        <v xml:space="preserve">  </v>
      </c>
      <c r="AZ31" s="38" t="str">
        <f t="shared" si="10"/>
        <v/>
      </c>
      <c r="BA31" s="296" t="str">
        <f>IF(AZ31="","",RANK(AZ31,$AZ$10:$AZ$209)+COUNTIF(AZ$10:AZ31,AZ31)-1)</f>
        <v/>
      </c>
      <c r="BB31" s="109"/>
      <c r="BC31" s="25"/>
    </row>
    <row r="32" spans="1:55" ht="15.75" customHeight="1">
      <c r="A32" s="101"/>
      <c r="B32" s="34">
        <f>IF(BIODATA!B32="","", BIODATA!B32)</f>
        <v>23</v>
      </c>
      <c r="C32" s="32" t="str">
        <f>IF(BIODATA!D32="","", BIODATA!D32)</f>
        <v/>
      </c>
      <c r="D32" s="32" t="str">
        <f>IF(BIODATA!E32="","", BIODATA!E32)</f>
        <v/>
      </c>
      <c r="E32" s="40" t="str">
        <f>IF(BIODATA!F32="","", BIODATA!F32)</f>
        <v/>
      </c>
      <c r="F32" s="32" t="str">
        <f>IF(BIODATA!I32="","", BIODATA!I32)</f>
        <v/>
      </c>
      <c r="G32" s="39" t="str">
        <f>IF('I NILAI UN'!F32="","",'I NILAI UN'!F32)</f>
        <v/>
      </c>
      <c r="H32" s="39" t="str">
        <f>IF('I NILAI UN'!G32="","",'I NILAI UN'!G32)</f>
        <v/>
      </c>
      <c r="I32" s="39" t="str">
        <f>IF('I NILAI UN'!H32="","",'I NILAI UN'!H32)</f>
        <v/>
      </c>
      <c r="J32" s="39" t="str">
        <f>IF('I NILAI UN'!I32="","",'I NILAI UN'!I32)</f>
        <v/>
      </c>
      <c r="K32" s="33">
        <f t="shared" si="3"/>
        <v>0</v>
      </c>
      <c r="L32" s="41" t="str">
        <f t="shared" si="4"/>
        <v/>
      </c>
      <c r="M32" s="41" t="str">
        <f t="shared" si="5"/>
        <v/>
      </c>
      <c r="N32" s="41" t="str">
        <f t="shared" si="6"/>
        <v/>
      </c>
      <c r="O32" s="41" t="str">
        <f t="shared" si="7"/>
        <v/>
      </c>
      <c r="P32" s="35" t="str">
        <f>'A1'!K32</f>
        <v xml:space="preserve">  </v>
      </c>
      <c r="Q32" s="35" t="str">
        <f>'A2'!K32</f>
        <v xml:space="preserve">  </v>
      </c>
      <c r="R32" s="35" t="str">
        <f>'A3'!K32</f>
        <v xml:space="preserve">  </v>
      </c>
      <c r="S32" s="35" t="str">
        <f>'A4'!K32</f>
        <v xml:space="preserve">  </v>
      </c>
      <c r="T32" s="35" t="str">
        <f>'A5'!K32</f>
        <v xml:space="preserve">  </v>
      </c>
      <c r="U32" s="35" t="str">
        <f>'A6'!K32</f>
        <v xml:space="preserve">  </v>
      </c>
      <c r="V32" s="35" t="str">
        <f>'B1'!K32</f>
        <v xml:space="preserve">  </v>
      </c>
      <c r="W32" s="35" t="str">
        <f>'B2'!K32</f>
        <v xml:space="preserve">  </v>
      </c>
      <c r="X32" s="35" t="str">
        <f>'B3'!K32</f>
        <v xml:space="preserve">  </v>
      </c>
      <c r="Y32" s="35" t="str">
        <f>'B4'!K32</f>
        <v xml:space="preserve">  </v>
      </c>
      <c r="Z32" s="35" t="str">
        <f>'B5'!K32</f>
        <v xml:space="preserve">  </v>
      </c>
      <c r="AA32" s="35" t="str">
        <f>'C1'!K32</f>
        <v xml:space="preserve">  </v>
      </c>
      <c r="AB32" s="35" t="str">
        <f>'C2'!K32</f>
        <v xml:space="preserve">  </v>
      </c>
      <c r="AC32" s="35" t="str">
        <f>'C3'!K32</f>
        <v xml:space="preserve">  </v>
      </c>
      <c r="AD32" s="35" t="str">
        <f>'C4'!K32</f>
        <v xml:space="preserve">  </v>
      </c>
      <c r="AE32" s="35" t="str">
        <f>'C5'!K32</f>
        <v xml:space="preserve">  </v>
      </c>
      <c r="AF32" s="35" t="str">
        <f>'C6'!K32</f>
        <v xml:space="preserve">  </v>
      </c>
      <c r="AG32" s="36" t="str">
        <f t="shared" si="8"/>
        <v xml:space="preserve">  </v>
      </c>
      <c r="AH32" s="37" t="str">
        <f>IF('I NILAI SEKOLAH'!E32="","", 'I NILAI SEKOLAH'!E32)</f>
        <v/>
      </c>
      <c r="AI32" s="37" t="str">
        <f>IF('I NILAI SEKOLAH'!F32="","", 'I NILAI SEKOLAH'!F32)</f>
        <v/>
      </c>
      <c r="AJ32" s="37" t="str">
        <f>IF('I NILAI SEKOLAH'!G32="","", 'I NILAI SEKOLAH'!G32)</f>
        <v/>
      </c>
      <c r="AK32" s="37" t="str">
        <f>IF('I NILAI SEKOLAH'!H32="","", 'I NILAI SEKOLAH'!H32)</f>
        <v/>
      </c>
      <c r="AL32" s="37" t="str">
        <f>IF('I NILAI SEKOLAH'!I32="","", 'I NILAI SEKOLAH'!I32)</f>
        <v/>
      </c>
      <c r="AM32" s="37" t="str">
        <f>IF('I NILAI SEKOLAH'!J32="","", 'I NILAI SEKOLAH'!J32)</f>
        <v/>
      </c>
      <c r="AN32" s="37" t="str">
        <f>IF('I NILAI SEKOLAH'!K32="","", 'I NILAI SEKOLAH'!K32)</f>
        <v/>
      </c>
      <c r="AO32" s="37" t="str">
        <f>IF('I NILAI SEKOLAH'!L32="","", 'I NILAI SEKOLAH'!L32)</f>
        <v/>
      </c>
      <c r="AP32" s="37" t="str">
        <f>IF('I NILAI SEKOLAH'!M32="","", 'I NILAI SEKOLAH'!M32)</f>
        <v/>
      </c>
      <c r="AQ32" s="37" t="str">
        <f>IF('I NILAI SEKOLAH'!N32="","", 'I NILAI SEKOLAH'!N32)</f>
        <v/>
      </c>
      <c r="AR32" s="37" t="str">
        <f>IF('I NILAI SEKOLAH'!O32="","", 'I NILAI SEKOLAH'!O32)</f>
        <v/>
      </c>
      <c r="AS32" s="37" t="str">
        <f>IF('I NILAI SEKOLAH'!P32="","", 'I NILAI SEKOLAH'!P32)</f>
        <v/>
      </c>
      <c r="AT32" s="37" t="str">
        <f>IF('I NILAI SEKOLAH'!Q32="","", 'I NILAI SEKOLAH'!Q32)</f>
        <v/>
      </c>
      <c r="AU32" s="37" t="str">
        <f>IF('I NILAI SEKOLAH'!R32="","", 'I NILAI SEKOLAH'!R32)</f>
        <v/>
      </c>
      <c r="AV32" s="37" t="str">
        <f>IF('I NILAI SEKOLAH'!S32="","", 'I NILAI SEKOLAH'!S32)</f>
        <v/>
      </c>
      <c r="AW32" s="37" t="str">
        <f>IF('I NILAI SEKOLAH'!T32="","", 'I NILAI SEKOLAH'!T32)</f>
        <v/>
      </c>
      <c r="AX32" s="37" t="str">
        <f>IF('I NILAI SEKOLAH'!U32="","", 'I NILAI SEKOLAH'!U32)</f>
        <v/>
      </c>
      <c r="AY32" s="38" t="str">
        <f t="shared" si="9"/>
        <v xml:space="preserve">  </v>
      </c>
      <c r="AZ32" s="38" t="str">
        <f t="shared" si="10"/>
        <v/>
      </c>
      <c r="BA32" s="296" t="str">
        <f>IF(AZ32="","",RANK(AZ32,$AZ$10:$AZ$209)+COUNTIF(AZ$10:AZ32,AZ32)-1)</f>
        <v/>
      </c>
      <c r="BB32" s="109"/>
      <c r="BC32" s="25"/>
    </row>
    <row r="33" spans="1:55" ht="15.75" customHeight="1">
      <c r="A33" s="101"/>
      <c r="B33" s="34">
        <f>IF(BIODATA!B33="","", BIODATA!B33)</f>
        <v>24</v>
      </c>
      <c r="C33" s="32" t="str">
        <f>IF(BIODATA!D33="","", BIODATA!D33)</f>
        <v/>
      </c>
      <c r="D33" s="32" t="str">
        <f>IF(BIODATA!E33="","", BIODATA!E33)</f>
        <v/>
      </c>
      <c r="E33" s="40" t="str">
        <f>IF(BIODATA!F33="","", BIODATA!F33)</f>
        <v/>
      </c>
      <c r="F33" s="32" t="str">
        <f>IF(BIODATA!I33="","", BIODATA!I33)</f>
        <v/>
      </c>
      <c r="G33" s="39" t="str">
        <f>IF('I NILAI UN'!F33="","",'I NILAI UN'!F33)</f>
        <v/>
      </c>
      <c r="H33" s="39" t="str">
        <f>IF('I NILAI UN'!G33="","",'I NILAI UN'!G33)</f>
        <v/>
      </c>
      <c r="I33" s="39" t="str">
        <f>IF('I NILAI UN'!H33="","",'I NILAI UN'!H33)</f>
        <v/>
      </c>
      <c r="J33" s="39" t="str">
        <f>IF('I NILAI UN'!I33="","",'I NILAI UN'!I33)</f>
        <v/>
      </c>
      <c r="K33" s="33">
        <f t="shared" si="3"/>
        <v>0</v>
      </c>
      <c r="L33" s="41" t="str">
        <f t="shared" si="4"/>
        <v/>
      </c>
      <c r="M33" s="41" t="str">
        <f t="shared" si="5"/>
        <v/>
      </c>
      <c r="N33" s="41" t="str">
        <f t="shared" si="6"/>
        <v/>
      </c>
      <c r="O33" s="41" t="str">
        <f t="shared" si="7"/>
        <v/>
      </c>
      <c r="P33" s="35" t="str">
        <f>'A1'!K33</f>
        <v xml:space="preserve">  </v>
      </c>
      <c r="Q33" s="35" t="str">
        <f>'A2'!K33</f>
        <v xml:space="preserve">  </v>
      </c>
      <c r="R33" s="35" t="str">
        <f>'A3'!K33</f>
        <v xml:space="preserve">  </v>
      </c>
      <c r="S33" s="35" t="str">
        <f>'A4'!K33</f>
        <v xml:space="preserve">  </v>
      </c>
      <c r="T33" s="35" t="str">
        <f>'A5'!K33</f>
        <v xml:space="preserve">  </v>
      </c>
      <c r="U33" s="35" t="str">
        <f>'A6'!K33</f>
        <v xml:space="preserve">  </v>
      </c>
      <c r="V33" s="35" t="str">
        <f>'B1'!K33</f>
        <v xml:space="preserve">  </v>
      </c>
      <c r="W33" s="35" t="str">
        <f>'B2'!K33</f>
        <v xml:space="preserve">  </v>
      </c>
      <c r="X33" s="35" t="str">
        <f>'B3'!K33</f>
        <v xml:space="preserve">  </v>
      </c>
      <c r="Y33" s="35" t="str">
        <f>'B4'!K33</f>
        <v xml:space="preserve">  </v>
      </c>
      <c r="Z33" s="35" t="str">
        <f>'B5'!K33</f>
        <v xml:space="preserve">  </v>
      </c>
      <c r="AA33" s="35" t="str">
        <f>'C1'!K33</f>
        <v xml:space="preserve">  </v>
      </c>
      <c r="AB33" s="35" t="str">
        <f>'C2'!K33</f>
        <v xml:space="preserve">  </v>
      </c>
      <c r="AC33" s="35" t="str">
        <f>'C3'!K33</f>
        <v xml:space="preserve">  </v>
      </c>
      <c r="AD33" s="35" t="str">
        <f>'C4'!K33</f>
        <v xml:space="preserve">  </v>
      </c>
      <c r="AE33" s="35" t="str">
        <f>'C5'!K33</f>
        <v xml:space="preserve">  </v>
      </c>
      <c r="AF33" s="35" t="str">
        <f>'C6'!K33</f>
        <v xml:space="preserve">  </v>
      </c>
      <c r="AG33" s="36" t="str">
        <f t="shared" si="8"/>
        <v xml:space="preserve">  </v>
      </c>
      <c r="AH33" s="37" t="str">
        <f>IF('I NILAI SEKOLAH'!E33="","", 'I NILAI SEKOLAH'!E33)</f>
        <v/>
      </c>
      <c r="AI33" s="37" t="str">
        <f>IF('I NILAI SEKOLAH'!F33="","", 'I NILAI SEKOLAH'!F33)</f>
        <v/>
      </c>
      <c r="AJ33" s="37" t="str">
        <f>IF('I NILAI SEKOLAH'!G33="","", 'I NILAI SEKOLAH'!G33)</f>
        <v/>
      </c>
      <c r="AK33" s="37" t="str">
        <f>IF('I NILAI SEKOLAH'!H33="","", 'I NILAI SEKOLAH'!H33)</f>
        <v/>
      </c>
      <c r="AL33" s="37" t="str">
        <f>IF('I NILAI SEKOLAH'!I33="","", 'I NILAI SEKOLAH'!I33)</f>
        <v/>
      </c>
      <c r="AM33" s="37" t="str">
        <f>IF('I NILAI SEKOLAH'!J33="","", 'I NILAI SEKOLAH'!J33)</f>
        <v/>
      </c>
      <c r="AN33" s="37" t="str">
        <f>IF('I NILAI SEKOLAH'!K33="","", 'I NILAI SEKOLAH'!K33)</f>
        <v/>
      </c>
      <c r="AO33" s="37" t="str">
        <f>IF('I NILAI SEKOLAH'!L33="","", 'I NILAI SEKOLAH'!L33)</f>
        <v/>
      </c>
      <c r="AP33" s="37" t="str">
        <f>IF('I NILAI SEKOLAH'!M33="","", 'I NILAI SEKOLAH'!M33)</f>
        <v/>
      </c>
      <c r="AQ33" s="37" t="str">
        <f>IF('I NILAI SEKOLAH'!N33="","", 'I NILAI SEKOLAH'!N33)</f>
        <v/>
      </c>
      <c r="AR33" s="37" t="str">
        <f>IF('I NILAI SEKOLAH'!O33="","", 'I NILAI SEKOLAH'!O33)</f>
        <v/>
      </c>
      <c r="AS33" s="37" t="str">
        <f>IF('I NILAI SEKOLAH'!P33="","", 'I NILAI SEKOLAH'!P33)</f>
        <v/>
      </c>
      <c r="AT33" s="37" t="str">
        <f>IF('I NILAI SEKOLAH'!Q33="","", 'I NILAI SEKOLAH'!Q33)</f>
        <v/>
      </c>
      <c r="AU33" s="37" t="str">
        <f>IF('I NILAI SEKOLAH'!R33="","", 'I NILAI SEKOLAH'!R33)</f>
        <v/>
      </c>
      <c r="AV33" s="37" t="str">
        <f>IF('I NILAI SEKOLAH'!S33="","", 'I NILAI SEKOLAH'!S33)</f>
        <v/>
      </c>
      <c r="AW33" s="37" t="str">
        <f>IF('I NILAI SEKOLAH'!T33="","", 'I NILAI SEKOLAH'!T33)</f>
        <v/>
      </c>
      <c r="AX33" s="37" t="str">
        <f>IF('I NILAI SEKOLAH'!U33="","", 'I NILAI SEKOLAH'!U33)</f>
        <v/>
      </c>
      <c r="AY33" s="38" t="str">
        <f t="shared" si="9"/>
        <v xml:space="preserve">  </v>
      </c>
      <c r="AZ33" s="38" t="str">
        <f t="shared" si="10"/>
        <v/>
      </c>
      <c r="BA33" s="296" t="str">
        <f>IF(AZ33="","",RANK(AZ33,$AZ$10:$AZ$209)+COUNTIF(AZ$10:AZ33,AZ33)-1)</f>
        <v/>
      </c>
      <c r="BB33" s="109"/>
      <c r="BC33" s="25"/>
    </row>
    <row r="34" spans="1:55" ht="15.75" customHeight="1">
      <c r="A34" s="101"/>
      <c r="B34" s="34">
        <f>IF(BIODATA!B34="","", BIODATA!B34)</f>
        <v>25</v>
      </c>
      <c r="C34" s="32" t="str">
        <f>IF(BIODATA!D34="","", BIODATA!D34)</f>
        <v/>
      </c>
      <c r="D34" s="32" t="str">
        <f>IF(BIODATA!E34="","", BIODATA!E34)</f>
        <v/>
      </c>
      <c r="E34" s="40" t="str">
        <f>IF(BIODATA!F34="","", BIODATA!F34)</f>
        <v/>
      </c>
      <c r="F34" s="32" t="str">
        <f>IF(BIODATA!I34="","", BIODATA!I34)</f>
        <v/>
      </c>
      <c r="G34" s="39" t="str">
        <f>IF('I NILAI UN'!F34="","",'I NILAI UN'!F34)</f>
        <v/>
      </c>
      <c r="H34" s="39" t="str">
        <f>IF('I NILAI UN'!G34="","",'I NILAI UN'!G34)</f>
        <v/>
      </c>
      <c r="I34" s="39" t="str">
        <f>IF('I NILAI UN'!H34="","",'I NILAI UN'!H34)</f>
        <v/>
      </c>
      <c r="J34" s="39" t="str">
        <f>IF('I NILAI UN'!I34="","",'I NILAI UN'!I34)</f>
        <v/>
      </c>
      <c r="K34" s="33">
        <f t="shared" si="3"/>
        <v>0</v>
      </c>
      <c r="L34" s="41" t="str">
        <f t="shared" si="4"/>
        <v/>
      </c>
      <c r="M34" s="41" t="str">
        <f t="shared" si="5"/>
        <v/>
      </c>
      <c r="N34" s="41" t="str">
        <f t="shared" si="6"/>
        <v/>
      </c>
      <c r="O34" s="41" t="str">
        <f t="shared" si="7"/>
        <v/>
      </c>
      <c r="P34" s="35" t="str">
        <f>'A1'!K34</f>
        <v xml:space="preserve">  </v>
      </c>
      <c r="Q34" s="35" t="str">
        <f>'A2'!K34</f>
        <v xml:space="preserve">  </v>
      </c>
      <c r="R34" s="35" t="str">
        <f>'A3'!K34</f>
        <v xml:space="preserve">  </v>
      </c>
      <c r="S34" s="35" t="str">
        <f>'A4'!K34</f>
        <v xml:space="preserve">  </v>
      </c>
      <c r="T34" s="35" t="str">
        <f>'A5'!K34</f>
        <v xml:space="preserve">  </v>
      </c>
      <c r="U34" s="35" t="str">
        <f>'A6'!K34</f>
        <v xml:space="preserve">  </v>
      </c>
      <c r="V34" s="35" t="str">
        <f>'B1'!K34</f>
        <v xml:space="preserve">  </v>
      </c>
      <c r="W34" s="35" t="str">
        <f>'B2'!K34</f>
        <v xml:space="preserve">  </v>
      </c>
      <c r="X34" s="35" t="str">
        <f>'B3'!K34</f>
        <v xml:space="preserve">  </v>
      </c>
      <c r="Y34" s="35" t="str">
        <f>'B4'!K34</f>
        <v xml:space="preserve">  </v>
      </c>
      <c r="Z34" s="35" t="str">
        <f>'B5'!K34</f>
        <v xml:space="preserve">  </v>
      </c>
      <c r="AA34" s="35" t="str">
        <f>'C1'!K34</f>
        <v xml:space="preserve">  </v>
      </c>
      <c r="AB34" s="35" t="str">
        <f>'C2'!K34</f>
        <v xml:space="preserve">  </v>
      </c>
      <c r="AC34" s="35" t="str">
        <f>'C3'!K34</f>
        <v xml:space="preserve">  </v>
      </c>
      <c r="AD34" s="35" t="str">
        <f>'C4'!K34</f>
        <v xml:space="preserve">  </v>
      </c>
      <c r="AE34" s="35" t="str">
        <f>'C5'!K34</f>
        <v xml:space="preserve">  </v>
      </c>
      <c r="AF34" s="35" t="str">
        <f>'C6'!K34</f>
        <v xml:space="preserve">  </v>
      </c>
      <c r="AG34" s="36" t="str">
        <f t="shared" si="8"/>
        <v xml:space="preserve">  </v>
      </c>
      <c r="AH34" s="37" t="str">
        <f>IF('I NILAI SEKOLAH'!E34="","", 'I NILAI SEKOLAH'!E34)</f>
        <v/>
      </c>
      <c r="AI34" s="37" t="str">
        <f>IF('I NILAI SEKOLAH'!F34="","", 'I NILAI SEKOLAH'!F34)</f>
        <v/>
      </c>
      <c r="AJ34" s="37" t="str">
        <f>IF('I NILAI SEKOLAH'!G34="","", 'I NILAI SEKOLAH'!G34)</f>
        <v/>
      </c>
      <c r="AK34" s="37" t="str">
        <f>IF('I NILAI SEKOLAH'!H34="","", 'I NILAI SEKOLAH'!H34)</f>
        <v/>
      </c>
      <c r="AL34" s="37" t="str">
        <f>IF('I NILAI SEKOLAH'!I34="","", 'I NILAI SEKOLAH'!I34)</f>
        <v/>
      </c>
      <c r="AM34" s="37" t="str">
        <f>IF('I NILAI SEKOLAH'!J34="","", 'I NILAI SEKOLAH'!J34)</f>
        <v/>
      </c>
      <c r="AN34" s="37" t="str">
        <f>IF('I NILAI SEKOLAH'!K34="","", 'I NILAI SEKOLAH'!K34)</f>
        <v/>
      </c>
      <c r="AO34" s="37" t="str">
        <f>IF('I NILAI SEKOLAH'!L34="","", 'I NILAI SEKOLAH'!L34)</f>
        <v/>
      </c>
      <c r="AP34" s="37" t="str">
        <f>IF('I NILAI SEKOLAH'!M34="","", 'I NILAI SEKOLAH'!M34)</f>
        <v/>
      </c>
      <c r="AQ34" s="37" t="str">
        <f>IF('I NILAI SEKOLAH'!N34="","", 'I NILAI SEKOLAH'!N34)</f>
        <v/>
      </c>
      <c r="AR34" s="37" t="str">
        <f>IF('I NILAI SEKOLAH'!O34="","", 'I NILAI SEKOLAH'!O34)</f>
        <v/>
      </c>
      <c r="AS34" s="37" t="str">
        <f>IF('I NILAI SEKOLAH'!P34="","", 'I NILAI SEKOLAH'!P34)</f>
        <v/>
      </c>
      <c r="AT34" s="37" t="str">
        <f>IF('I NILAI SEKOLAH'!Q34="","", 'I NILAI SEKOLAH'!Q34)</f>
        <v/>
      </c>
      <c r="AU34" s="37" t="str">
        <f>IF('I NILAI SEKOLAH'!R34="","", 'I NILAI SEKOLAH'!R34)</f>
        <v/>
      </c>
      <c r="AV34" s="37" t="str">
        <f>IF('I NILAI SEKOLAH'!S34="","", 'I NILAI SEKOLAH'!S34)</f>
        <v/>
      </c>
      <c r="AW34" s="37" t="str">
        <f>IF('I NILAI SEKOLAH'!T34="","", 'I NILAI SEKOLAH'!T34)</f>
        <v/>
      </c>
      <c r="AX34" s="37" t="str">
        <f>IF('I NILAI SEKOLAH'!U34="","", 'I NILAI SEKOLAH'!U34)</f>
        <v/>
      </c>
      <c r="AY34" s="38" t="str">
        <f t="shared" si="9"/>
        <v xml:space="preserve">  </v>
      </c>
      <c r="AZ34" s="38" t="str">
        <f t="shared" si="10"/>
        <v/>
      </c>
      <c r="BA34" s="296" t="str">
        <f>IF(AZ34="","",RANK(AZ34,$AZ$10:$AZ$209)+COUNTIF(AZ$10:AZ34,AZ34)-1)</f>
        <v/>
      </c>
      <c r="BB34" s="109"/>
      <c r="BC34" s="25"/>
    </row>
    <row r="35" spans="1:55" ht="15.75" customHeight="1">
      <c r="A35" s="101"/>
      <c r="B35" s="34">
        <f>IF(BIODATA!B35="","", BIODATA!B35)</f>
        <v>26</v>
      </c>
      <c r="C35" s="32" t="str">
        <f>IF(BIODATA!D35="","", BIODATA!D35)</f>
        <v/>
      </c>
      <c r="D35" s="32" t="str">
        <f>IF(BIODATA!E35="","", BIODATA!E35)</f>
        <v/>
      </c>
      <c r="E35" s="40" t="str">
        <f>IF(BIODATA!F35="","", BIODATA!F35)</f>
        <v/>
      </c>
      <c r="F35" s="32" t="str">
        <f>IF(BIODATA!I35="","", BIODATA!I35)</f>
        <v/>
      </c>
      <c r="G35" s="39" t="str">
        <f>IF('I NILAI UN'!F35="","",'I NILAI UN'!F35)</f>
        <v/>
      </c>
      <c r="H35" s="39" t="str">
        <f>IF('I NILAI UN'!G35="","",'I NILAI UN'!G35)</f>
        <v/>
      </c>
      <c r="I35" s="39" t="str">
        <f>IF('I NILAI UN'!H35="","",'I NILAI UN'!H35)</f>
        <v/>
      </c>
      <c r="J35" s="39" t="str">
        <f>IF('I NILAI UN'!I35="","",'I NILAI UN'!I35)</f>
        <v/>
      </c>
      <c r="K35" s="33">
        <f t="shared" si="3"/>
        <v>0</v>
      </c>
      <c r="L35" s="41" t="str">
        <f t="shared" si="4"/>
        <v/>
      </c>
      <c r="M35" s="41" t="str">
        <f t="shared" si="5"/>
        <v/>
      </c>
      <c r="N35" s="41" t="str">
        <f t="shared" si="6"/>
        <v/>
      </c>
      <c r="O35" s="41" t="str">
        <f t="shared" si="7"/>
        <v/>
      </c>
      <c r="P35" s="35" t="str">
        <f>'A1'!K35</f>
        <v xml:space="preserve">  </v>
      </c>
      <c r="Q35" s="35" t="str">
        <f>'A2'!K35</f>
        <v xml:space="preserve">  </v>
      </c>
      <c r="R35" s="35" t="str">
        <f>'A3'!K35</f>
        <v xml:space="preserve">  </v>
      </c>
      <c r="S35" s="35" t="str">
        <f>'A4'!K35</f>
        <v xml:space="preserve">  </v>
      </c>
      <c r="T35" s="35" t="str">
        <f>'A5'!K35</f>
        <v xml:space="preserve">  </v>
      </c>
      <c r="U35" s="35" t="str">
        <f>'A6'!K35</f>
        <v xml:space="preserve">  </v>
      </c>
      <c r="V35" s="35" t="str">
        <f>'B1'!K35</f>
        <v xml:space="preserve">  </v>
      </c>
      <c r="W35" s="35" t="str">
        <f>'B2'!K35</f>
        <v xml:space="preserve">  </v>
      </c>
      <c r="X35" s="35" t="str">
        <f>'B3'!K35</f>
        <v xml:space="preserve">  </v>
      </c>
      <c r="Y35" s="35" t="str">
        <f>'B4'!K35</f>
        <v xml:space="preserve">  </v>
      </c>
      <c r="Z35" s="35" t="str">
        <f>'B5'!K35</f>
        <v xml:space="preserve">  </v>
      </c>
      <c r="AA35" s="35" t="str">
        <f>'C1'!K35</f>
        <v xml:space="preserve">  </v>
      </c>
      <c r="AB35" s="35" t="str">
        <f>'C2'!K35</f>
        <v xml:space="preserve">  </v>
      </c>
      <c r="AC35" s="35" t="str">
        <f>'C3'!K35</f>
        <v xml:space="preserve">  </v>
      </c>
      <c r="AD35" s="35" t="str">
        <f>'C4'!K35</f>
        <v xml:space="preserve">  </v>
      </c>
      <c r="AE35" s="35" t="str">
        <f>'C5'!K35</f>
        <v xml:space="preserve">  </v>
      </c>
      <c r="AF35" s="35" t="str">
        <f>'C6'!K35</f>
        <v xml:space="preserve">  </v>
      </c>
      <c r="AG35" s="36" t="str">
        <f t="shared" si="8"/>
        <v xml:space="preserve">  </v>
      </c>
      <c r="AH35" s="37" t="str">
        <f>IF('I NILAI SEKOLAH'!E35="","", 'I NILAI SEKOLAH'!E35)</f>
        <v/>
      </c>
      <c r="AI35" s="37" t="str">
        <f>IF('I NILAI SEKOLAH'!F35="","", 'I NILAI SEKOLAH'!F35)</f>
        <v/>
      </c>
      <c r="AJ35" s="37" t="str">
        <f>IF('I NILAI SEKOLAH'!G35="","", 'I NILAI SEKOLAH'!G35)</f>
        <v/>
      </c>
      <c r="AK35" s="37" t="str">
        <f>IF('I NILAI SEKOLAH'!H35="","", 'I NILAI SEKOLAH'!H35)</f>
        <v/>
      </c>
      <c r="AL35" s="37" t="str">
        <f>IF('I NILAI SEKOLAH'!I35="","", 'I NILAI SEKOLAH'!I35)</f>
        <v/>
      </c>
      <c r="AM35" s="37" t="str">
        <f>IF('I NILAI SEKOLAH'!J35="","", 'I NILAI SEKOLAH'!J35)</f>
        <v/>
      </c>
      <c r="AN35" s="37" t="str">
        <f>IF('I NILAI SEKOLAH'!K35="","", 'I NILAI SEKOLAH'!K35)</f>
        <v/>
      </c>
      <c r="AO35" s="37" t="str">
        <f>IF('I NILAI SEKOLAH'!L35="","", 'I NILAI SEKOLAH'!L35)</f>
        <v/>
      </c>
      <c r="AP35" s="37" t="str">
        <f>IF('I NILAI SEKOLAH'!M35="","", 'I NILAI SEKOLAH'!M35)</f>
        <v/>
      </c>
      <c r="AQ35" s="37" t="str">
        <f>IF('I NILAI SEKOLAH'!N35="","", 'I NILAI SEKOLAH'!N35)</f>
        <v/>
      </c>
      <c r="AR35" s="37" t="str">
        <f>IF('I NILAI SEKOLAH'!O35="","", 'I NILAI SEKOLAH'!O35)</f>
        <v/>
      </c>
      <c r="AS35" s="37" t="str">
        <f>IF('I NILAI SEKOLAH'!P35="","", 'I NILAI SEKOLAH'!P35)</f>
        <v/>
      </c>
      <c r="AT35" s="37" t="str">
        <f>IF('I NILAI SEKOLAH'!Q35="","", 'I NILAI SEKOLAH'!Q35)</f>
        <v/>
      </c>
      <c r="AU35" s="37" t="str">
        <f>IF('I NILAI SEKOLAH'!R35="","", 'I NILAI SEKOLAH'!R35)</f>
        <v/>
      </c>
      <c r="AV35" s="37" t="str">
        <f>IF('I NILAI SEKOLAH'!S35="","", 'I NILAI SEKOLAH'!S35)</f>
        <v/>
      </c>
      <c r="AW35" s="37" t="str">
        <f>IF('I NILAI SEKOLAH'!T35="","", 'I NILAI SEKOLAH'!T35)</f>
        <v/>
      </c>
      <c r="AX35" s="37" t="str">
        <f>IF('I NILAI SEKOLAH'!U35="","", 'I NILAI SEKOLAH'!U35)</f>
        <v/>
      </c>
      <c r="AY35" s="38" t="str">
        <f t="shared" si="9"/>
        <v xml:space="preserve">  </v>
      </c>
      <c r="AZ35" s="38" t="str">
        <f t="shared" si="10"/>
        <v/>
      </c>
      <c r="BA35" s="296" t="str">
        <f>IF(AZ35="","",RANK(AZ35,$AZ$10:$AZ$209)+COUNTIF(AZ$10:AZ35,AZ35)-1)</f>
        <v/>
      </c>
      <c r="BB35" s="109"/>
      <c r="BC35" s="25"/>
    </row>
    <row r="36" spans="1:55" ht="15.75" customHeight="1">
      <c r="A36" s="101"/>
      <c r="B36" s="34">
        <f>IF(BIODATA!B36="","", BIODATA!B36)</f>
        <v>27</v>
      </c>
      <c r="C36" s="32" t="str">
        <f>IF(BIODATA!D36="","", BIODATA!D36)</f>
        <v/>
      </c>
      <c r="D36" s="32" t="str">
        <f>IF(BIODATA!E36="","", BIODATA!E36)</f>
        <v/>
      </c>
      <c r="E36" s="40" t="str">
        <f>IF(BIODATA!F36="","", BIODATA!F36)</f>
        <v/>
      </c>
      <c r="F36" s="32" t="str">
        <f>IF(BIODATA!I36="","", BIODATA!I36)</f>
        <v/>
      </c>
      <c r="G36" s="39" t="str">
        <f>IF('I NILAI UN'!F36="","",'I NILAI UN'!F36)</f>
        <v/>
      </c>
      <c r="H36" s="39" t="str">
        <f>IF('I NILAI UN'!G36="","",'I NILAI UN'!G36)</f>
        <v/>
      </c>
      <c r="I36" s="39" t="str">
        <f>IF('I NILAI UN'!H36="","",'I NILAI UN'!H36)</f>
        <v/>
      </c>
      <c r="J36" s="39" t="str">
        <f>IF('I NILAI UN'!I36="","",'I NILAI UN'!I36)</f>
        <v/>
      </c>
      <c r="K36" s="33">
        <f t="shared" si="3"/>
        <v>0</v>
      </c>
      <c r="L36" s="41" t="str">
        <f t="shared" si="4"/>
        <v/>
      </c>
      <c r="M36" s="41" t="str">
        <f t="shared" si="5"/>
        <v/>
      </c>
      <c r="N36" s="41" t="str">
        <f t="shared" si="6"/>
        <v/>
      </c>
      <c r="O36" s="41" t="str">
        <f t="shared" si="7"/>
        <v/>
      </c>
      <c r="P36" s="35" t="str">
        <f>'A1'!K36</f>
        <v xml:space="preserve">  </v>
      </c>
      <c r="Q36" s="35" t="str">
        <f>'A2'!K36</f>
        <v xml:space="preserve">  </v>
      </c>
      <c r="R36" s="35" t="str">
        <f>'A3'!K36</f>
        <v xml:space="preserve">  </v>
      </c>
      <c r="S36" s="35" t="str">
        <f>'A4'!K36</f>
        <v xml:space="preserve">  </v>
      </c>
      <c r="T36" s="35" t="str">
        <f>'A5'!K36</f>
        <v xml:space="preserve">  </v>
      </c>
      <c r="U36" s="35" t="str">
        <f>'A6'!K36</f>
        <v xml:space="preserve">  </v>
      </c>
      <c r="V36" s="35" t="str">
        <f>'B1'!K36</f>
        <v xml:space="preserve">  </v>
      </c>
      <c r="W36" s="35" t="str">
        <f>'B2'!K36</f>
        <v xml:space="preserve">  </v>
      </c>
      <c r="X36" s="35" t="str">
        <f>'B3'!K36</f>
        <v xml:space="preserve">  </v>
      </c>
      <c r="Y36" s="35" t="str">
        <f>'B4'!K36</f>
        <v xml:space="preserve">  </v>
      </c>
      <c r="Z36" s="35" t="str">
        <f>'B5'!K36</f>
        <v xml:space="preserve">  </v>
      </c>
      <c r="AA36" s="35" t="str">
        <f>'C1'!K36</f>
        <v xml:space="preserve">  </v>
      </c>
      <c r="AB36" s="35" t="str">
        <f>'C2'!K36</f>
        <v xml:space="preserve">  </v>
      </c>
      <c r="AC36" s="35" t="str">
        <f>'C3'!K36</f>
        <v xml:space="preserve">  </v>
      </c>
      <c r="AD36" s="35" t="str">
        <f>'C4'!K36</f>
        <v xml:space="preserve">  </v>
      </c>
      <c r="AE36" s="35" t="str">
        <f>'C5'!K36</f>
        <v xml:space="preserve">  </v>
      </c>
      <c r="AF36" s="35" t="str">
        <f>'C6'!K36</f>
        <v xml:space="preserve">  </v>
      </c>
      <c r="AG36" s="36" t="str">
        <f t="shared" si="8"/>
        <v xml:space="preserve">  </v>
      </c>
      <c r="AH36" s="37" t="str">
        <f>IF('I NILAI SEKOLAH'!E36="","", 'I NILAI SEKOLAH'!E36)</f>
        <v/>
      </c>
      <c r="AI36" s="37" t="str">
        <f>IF('I NILAI SEKOLAH'!F36="","", 'I NILAI SEKOLAH'!F36)</f>
        <v/>
      </c>
      <c r="AJ36" s="37" t="str">
        <f>IF('I NILAI SEKOLAH'!G36="","", 'I NILAI SEKOLAH'!G36)</f>
        <v/>
      </c>
      <c r="AK36" s="37" t="str">
        <f>IF('I NILAI SEKOLAH'!H36="","", 'I NILAI SEKOLAH'!H36)</f>
        <v/>
      </c>
      <c r="AL36" s="37" t="str">
        <f>IF('I NILAI SEKOLAH'!I36="","", 'I NILAI SEKOLAH'!I36)</f>
        <v/>
      </c>
      <c r="AM36" s="37" t="str">
        <f>IF('I NILAI SEKOLAH'!J36="","", 'I NILAI SEKOLAH'!J36)</f>
        <v/>
      </c>
      <c r="AN36" s="37" t="str">
        <f>IF('I NILAI SEKOLAH'!K36="","", 'I NILAI SEKOLAH'!K36)</f>
        <v/>
      </c>
      <c r="AO36" s="37" t="str">
        <f>IF('I NILAI SEKOLAH'!L36="","", 'I NILAI SEKOLAH'!L36)</f>
        <v/>
      </c>
      <c r="AP36" s="37" t="str">
        <f>IF('I NILAI SEKOLAH'!M36="","", 'I NILAI SEKOLAH'!M36)</f>
        <v/>
      </c>
      <c r="AQ36" s="37" t="str">
        <f>IF('I NILAI SEKOLAH'!N36="","", 'I NILAI SEKOLAH'!N36)</f>
        <v/>
      </c>
      <c r="AR36" s="37" t="str">
        <f>IF('I NILAI SEKOLAH'!O36="","", 'I NILAI SEKOLAH'!O36)</f>
        <v/>
      </c>
      <c r="AS36" s="37" t="str">
        <f>IF('I NILAI SEKOLAH'!P36="","", 'I NILAI SEKOLAH'!P36)</f>
        <v/>
      </c>
      <c r="AT36" s="37" t="str">
        <f>IF('I NILAI SEKOLAH'!Q36="","", 'I NILAI SEKOLAH'!Q36)</f>
        <v/>
      </c>
      <c r="AU36" s="37" t="str">
        <f>IF('I NILAI SEKOLAH'!R36="","", 'I NILAI SEKOLAH'!R36)</f>
        <v/>
      </c>
      <c r="AV36" s="37" t="str">
        <f>IF('I NILAI SEKOLAH'!S36="","", 'I NILAI SEKOLAH'!S36)</f>
        <v/>
      </c>
      <c r="AW36" s="37" t="str">
        <f>IF('I NILAI SEKOLAH'!T36="","", 'I NILAI SEKOLAH'!T36)</f>
        <v/>
      </c>
      <c r="AX36" s="37" t="str">
        <f>IF('I NILAI SEKOLAH'!U36="","", 'I NILAI SEKOLAH'!U36)</f>
        <v/>
      </c>
      <c r="AY36" s="38" t="str">
        <f t="shared" si="9"/>
        <v xml:space="preserve">  </v>
      </c>
      <c r="AZ36" s="38" t="str">
        <f t="shared" si="10"/>
        <v/>
      </c>
      <c r="BA36" s="296" t="str">
        <f>IF(AZ36="","",RANK(AZ36,$AZ$10:$AZ$209)+COUNTIF(AZ$10:AZ36,AZ36)-1)</f>
        <v/>
      </c>
      <c r="BB36" s="109"/>
      <c r="BC36" s="25"/>
    </row>
    <row r="37" spans="1:55" ht="15.75" customHeight="1">
      <c r="A37" s="101"/>
      <c r="B37" s="34">
        <f>IF(BIODATA!B37="","", BIODATA!B37)</f>
        <v>28</v>
      </c>
      <c r="C37" s="32" t="str">
        <f>IF(BIODATA!D37="","", BIODATA!D37)</f>
        <v/>
      </c>
      <c r="D37" s="32" t="str">
        <f>IF(BIODATA!E37="","", BIODATA!E37)</f>
        <v/>
      </c>
      <c r="E37" s="40" t="str">
        <f>IF(BIODATA!F37="","", BIODATA!F37)</f>
        <v/>
      </c>
      <c r="F37" s="32" t="str">
        <f>IF(BIODATA!I37="","", BIODATA!I37)</f>
        <v/>
      </c>
      <c r="G37" s="39" t="str">
        <f>IF('I NILAI UN'!F37="","",'I NILAI UN'!F37)</f>
        <v/>
      </c>
      <c r="H37" s="39" t="str">
        <f>IF('I NILAI UN'!G37="","",'I NILAI UN'!G37)</f>
        <v/>
      </c>
      <c r="I37" s="39" t="str">
        <f>IF('I NILAI UN'!H37="","",'I NILAI UN'!H37)</f>
        <v/>
      </c>
      <c r="J37" s="39" t="str">
        <f>IF('I NILAI UN'!I37="","",'I NILAI UN'!I37)</f>
        <v/>
      </c>
      <c r="K37" s="33">
        <f t="shared" si="3"/>
        <v>0</v>
      </c>
      <c r="L37" s="41" t="str">
        <f t="shared" si="4"/>
        <v/>
      </c>
      <c r="M37" s="41" t="str">
        <f t="shared" si="5"/>
        <v/>
      </c>
      <c r="N37" s="41" t="str">
        <f t="shared" si="6"/>
        <v/>
      </c>
      <c r="O37" s="41" t="str">
        <f t="shared" si="7"/>
        <v/>
      </c>
      <c r="P37" s="35" t="str">
        <f>'A1'!K37</f>
        <v xml:space="preserve">  </v>
      </c>
      <c r="Q37" s="35" t="str">
        <f>'A2'!K37</f>
        <v xml:space="preserve">  </v>
      </c>
      <c r="R37" s="35" t="str">
        <f>'A3'!K37</f>
        <v xml:space="preserve">  </v>
      </c>
      <c r="S37" s="35" t="str">
        <f>'A4'!K37</f>
        <v xml:space="preserve">  </v>
      </c>
      <c r="T37" s="35" t="str">
        <f>'A5'!K37</f>
        <v xml:space="preserve">  </v>
      </c>
      <c r="U37" s="35" t="str">
        <f>'A6'!K37</f>
        <v xml:space="preserve">  </v>
      </c>
      <c r="V37" s="35" t="str">
        <f>'B1'!K37</f>
        <v xml:space="preserve">  </v>
      </c>
      <c r="W37" s="35" t="str">
        <f>'B2'!K37</f>
        <v xml:space="preserve">  </v>
      </c>
      <c r="X37" s="35" t="str">
        <f>'B3'!K37</f>
        <v xml:space="preserve">  </v>
      </c>
      <c r="Y37" s="35" t="str">
        <f>'B4'!K37</f>
        <v xml:space="preserve">  </v>
      </c>
      <c r="Z37" s="35" t="str">
        <f>'B5'!K37</f>
        <v xml:space="preserve">  </v>
      </c>
      <c r="AA37" s="35" t="str">
        <f>'C1'!K37</f>
        <v xml:space="preserve">  </v>
      </c>
      <c r="AB37" s="35" t="str">
        <f>'C2'!K37</f>
        <v xml:space="preserve">  </v>
      </c>
      <c r="AC37" s="35" t="str">
        <f>'C3'!K37</f>
        <v xml:space="preserve">  </v>
      </c>
      <c r="AD37" s="35" t="str">
        <f>'C4'!K37</f>
        <v xml:space="preserve">  </v>
      </c>
      <c r="AE37" s="35" t="str">
        <f>'C5'!K37</f>
        <v xml:space="preserve">  </v>
      </c>
      <c r="AF37" s="35" t="str">
        <f>'C6'!K37</f>
        <v xml:space="preserve">  </v>
      </c>
      <c r="AG37" s="36" t="str">
        <f t="shared" si="8"/>
        <v xml:space="preserve">  </v>
      </c>
      <c r="AH37" s="37" t="str">
        <f>IF('I NILAI SEKOLAH'!E37="","", 'I NILAI SEKOLAH'!E37)</f>
        <v/>
      </c>
      <c r="AI37" s="37" t="str">
        <f>IF('I NILAI SEKOLAH'!F37="","", 'I NILAI SEKOLAH'!F37)</f>
        <v/>
      </c>
      <c r="AJ37" s="37" t="str">
        <f>IF('I NILAI SEKOLAH'!G37="","", 'I NILAI SEKOLAH'!G37)</f>
        <v/>
      </c>
      <c r="AK37" s="37" t="str">
        <f>IF('I NILAI SEKOLAH'!H37="","", 'I NILAI SEKOLAH'!H37)</f>
        <v/>
      </c>
      <c r="AL37" s="37" t="str">
        <f>IF('I NILAI SEKOLAH'!I37="","", 'I NILAI SEKOLAH'!I37)</f>
        <v/>
      </c>
      <c r="AM37" s="37" t="str">
        <f>IF('I NILAI SEKOLAH'!J37="","", 'I NILAI SEKOLAH'!J37)</f>
        <v/>
      </c>
      <c r="AN37" s="37" t="str">
        <f>IF('I NILAI SEKOLAH'!K37="","", 'I NILAI SEKOLAH'!K37)</f>
        <v/>
      </c>
      <c r="AO37" s="37" t="str">
        <f>IF('I NILAI SEKOLAH'!L37="","", 'I NILAI SEKOLAH'!L37)</f>
        <v/>
      </c>
      <c r="AP37" s="37" t="str">
        <f>IF('I NILAI SEKOLAH'!M37="","", 'I NILAI SEKOLAH'!M37)</f>
        <v/>
      </c>
      <c r="AQ37" s="37" t="str">
        <f>IF('I NILAI SEKOLAH'!N37="","", 'I NILAI SEKOLAH'!N37)</f>
        <v/>
      </c>
      <c r="AR37" s="37" t="str">
        <f>IF('I NILAI SEKOLAH'!O37="","", 'I NILAI SEKOLAH'!O37)</f>
        <v/>
      </c>
      <c r="AS37" s="37" t="str">
        <f>IF('I NILAI SEKOLAH'!P37="","", 'I NILAI SEKOLAH'!P37)</f>
        <v/>
      </c>
      <c r="AT37" s="37" t="str">
        <f>IF('I NILAI SEKOLAH'!Q37="","", 'I NILAI SEKOLAH'!Q37)</f>
        <v/>
      </c>
      <c r="AU37" s="37" t="str">
        <f>IF('I NILAI SEKOLAH'!R37="","", 'I NILAI SEKOLAH'!R37)</f>
        <v/>
      </c>
      <c r="AV37" s="37" t="str">
        <f>IF('I NILAI SEKOLAH'!S37="","", 'I NILAI SEKOLAH'!S37)</f>
        <v/>
      </c>
      <c r="AW37" s="37" t="str">
        <f>IF('I NILAI SEKOLAH'!T37="","", 'I NILAI SEKOLAH'!T37)</f>
        <v/>
      </c>
      <c r="AX37" s="37" t="str">
        <f>IF('I NILAI SEKOLAH'!U37="","", 'I NILAI SEKOLAH'!U37)</f>
        <v/>
      </c>
      <c r="AY37" s="38" t="str">
        <f t="shared" si="9"/>
        <v xml:space="preserve">  </v>
      </c>
      <c r="AZ37" s="38" t="str">
        <f t="shared" si="10"/>
        <v/>
      </c>
      <c r="BA37" s="296" t="str">
        <f>IF(AZ37="","",RANK(AZ37,$AZ$10:$AZ$209)+COUNTIF(AZ$10:AZ37,AZ37)-1)</f>
        <v/>
      </c>
      <c r="BB37" s="109"/>
      <c r="BC37" s="25"/>
    </row>
    <row r="38" spans="1:55" ht="15.75" customHeight="1">
      <c r="A38" s="101"/>
      <c r="B38" s="34">
        <f>IF(BIODATA!B38="","", BIODATA!B38)</f>
        <v>29</v>
      </c>
      <c r="C38" s="32" t="str">
        <f>IF(BIODATA!D38="","", BIODATA!D38)</f>
        <v/>
      </c>
      <c r="D38" s="32" t="str">
        <f>IF(BIODATA!E38="","", BIODATA!E38)</f>
        <v/>
      </c>
      <c r="E38" s="40" t="str">
        <f>IF(BIODATA!F38="","", BIODATA!F38)</f>
        <v/>
      </c>
      <c r="F38" s="32" t="str">
        <f>IF(BIODATA!I38="","", BIODATA!I38)</f>
        <v/>
      </c>
      <c r="G38" s="39" t="str">
        <f>IF('I NILAI UN'!F38="","",'I NILAI UN'!F38)</f>
        <v/>
      </c>
      <c r="H38" s="39" t="str">
        <f>IF('I NILAI UN'!G38="","",'I NILAI UN'!G38)</f>
        <v/>
      </c>
      <c r="I38" s="39" t="str">
        <f>IF('I NILAI UN'!H38="","",'I NILAI UN'!H38)</f>
        <v/>
      </c>
      <c r="J38" s="39" t="str">
        <f>IF('I NILAI UN'!I38="","",'I NILAI UN'!I38)</f>
        <v/>
      </c>
      <c r="K38" s="33">
        <f t="shared" si="3"/>
        <v>0</v>
      </c>
      <c r="L38" s="41" t="str">
        <f t="shared" si="4"/>
        <v/>
      </c>
      <c r="M38" s="41" t="str">
        <f t="shared" si="5"/>
        <v/>
      </c>
      <c r="N38" s="41" t="str">
        <f t="shared" si="6"/>
        <v/>
      </c>
      <c r="O38" s="41" t="str">
        <f t="shared" si="7"/>
        <v/>
      </c>
      <c r="P38" s="35" t="str">
        <f>'A1'!K38</f>
        <v xml:space="preserve">  </v>
      </c>
      <c r="Q38" s="35" t="str">
        <f>'A2'!K38</f>
        <v xml:space="preserve">  </v>
      </c>
      <c r="R38" s="35" t="str">
        <f>'A3'!K38</f>
        <v xml:space="preserve">  </v>
      </c>
      <c r="S38" s="35" t="str">
        <f>'A4'!K38</f>
        <v xml:space="preserve">  </v>
      </c>
      <c r="T38" s="35" t="str">
        <f>'A5'!K38</f>
        <v xml:space="preserve">  </v>
      </c>
      <c r="U38" s="35" t="str">
        <f>'A6'!K38</f>
        <v xml:space="preserve">  </v>
      </c>
      <c r="V38" s="35" t="str">
        <f>'B1'!K38</f>
        <v xml:space="preserve">  </v>
      </c>
      <c r="W38" s="35" t="str">
        <f>'B2'!K38</f>
        <v xml:space="preserve">  </v>
      </c>
      <c r="X38" s="35" t="str">
        <f>'B3'!K38</f>
        <v xml:space="preserve">  </v>
      </c>
      <c r="Y38" s="35" t="str">
        <f>'B4'!K38</f>
        <v xml:space="preserve">  </v>
      </c>
      <c r="Z38" s="35" t="str">
        <f>'B5'!K38</f>
        <v xml:space="preserve">  </v>
      </c>
      <c r="AA38" s="35" t="str">
        <f>'C1'!K38</f>
        <v xml:space="preserve">  </v>
      </c>
      <c r="AB38" s="35" t="str">
        <f>'C2'!K38</f>
        <v xml:space="preserve">  </v>
      </c>
      <c r="AC38" s="35" t="str">
        <f>'C3'!K38</f>
        <v xml:space="preserve">  </v>
      </c>
      <c r="AD38" s="35" t="str">
        <f>'C4'!K38</f>
        <v xml:space="preserve">  </v>
      </c>
      <c r="AE38" s="35" t="str">
        <f>'C5'!K38</f>
        <v xml:space="preserve">  </v>
      </c>
      <c r="AF38" s="35" t="str">
        <f>'C6'!K38</f>
        <v xml:space="preserve">  </v>
      </c>
      <c r="AG38" s="36" t="str">
        <f t="shared" si="8"/>
        <v xml:space="preserve">  </v>
      </c>
      <c r="AH38" s="37" t="str">
        <f>IF('I NILAI SEKOLAH'!E38="","", 'I NILAI SEKOLAH'!E38)</f>
        <v/>
      </c>
      <c r="AI38" s="37" t="str">
        <f>IF('I NILAI SEKOLAH'!F38="","", 'I NILAI SEKOLAH'!F38)</f>
        <v/>
      </c>
      <c r="AJ38" s="37" t="str">
        <f>IF('I NILAI SEKOLAH'!G38="","", 'I NILAI SEKOLAH'!G38)</f>
        <v/>
      </c>
      <c r="AK38" s="37" t="str">
        <f>IF('I NILAI SEKOLAH'!H38="","", 'I NILAI SEKOLAH'!H38)</f>
        <v/>
      </c>
      <c r="AL38" s="37" t="str">
        <f>IF('I NILAI SEKOLAH'!I38="","", 'I NILAI SEKOLAH'!I38)</f>
        <v/>
      </c>
      <c r="AM38" s="37" t="str">
        <f>IF('I NILAI SEKOLAH'!J38="","", 'I NILAI SEKOLAH'!J38)</f>
        <v/>
      </c>
      <c r="AN38" s="37" t="str">
        <f>IF('I NILAI SEKOLAH'!K38="","", 'I NILAI SEKOLAH'!K38)</f>
        <v/>
      </c>
      <c r="AO38" s="37" t="str">
        <f>IF('I NILAI SEKOLAH'!L38="","", 'I NILAI SEKOLAH'!L38)</f>
        <v/>
      </c>
      <c r="AP38" s="37" t="str">
        <f>IF('I NILAI SEKOLAH'!M38="","", 'I NILAI SEKOLAH'!M38)</f>
        <v/>
      </c>
      <c r="AQ38" s="37" t="str">
        <f>IF('I NILAI SEKOLAH'!N38="","", 'I NILAI SEKOLAH'!N38)</f>
        <v/>
      </c>
      <c r="AR38" s="37" t="str">
        <f>IF('I NILAI SEKOLAH'!O38="","", 'I NILAI SEKOLAH'!O38)</f>
        <v/>
      </c>
      <c r="AS38" s="37" t="str">
        <f>IF('I NILAI SEKOLAH'!P38="","", 'I NILAI SEKOLAH'!P38)</f>
        <v/>
      </c>
      <c r="AT38" s="37" t="str">
        <f>IF('I NILAI SEKOLAH'!Q38="","", 'I NILAI SEKOLAH'!Q38)</f>
        <v/>
      </c>
      <c r="AU38" s="37" t="str">
        <f>IF('I NILAI SEKOLAH'!R38="","", 'I NILAI SEKOLAH'!R38)</f>
        <v/>
      </c>
      <c r="AV38" s="37" t="str">
        <f>IF('I NILAI SEKOLAH'!S38="","", 'I NILAI SEKOLAH'!S38)</f>
        <v/>
      </c>
      <c r="AW38" s="37" t="str">
        <f>IF('I NILAI SEKOLAH'!T38="","", 'I NILAI SEKOLAH'!T38)</f>
        <v/>
      </c>
      <c r="AX38" s="37" t="str">
        <f>IF('I NILAI SEKOLAH'!U38="","", 'I NILAI SEKOLAH'!U38)</f>
        <v/>
      </c>
      <c r="AY38" s="38" t="str">
        <f t="shared" si="9"/>
        <v xml:space="preserve">  </v>
      </c>
      <c r="AZ38" s="38" t="str">
        <f t="shared" si="10"/>
        <v/>
      </c>
      <c r="BA38" s="296" t="str">
        <f>IF(AZ38="","",RANK(AZ38,$AZ$10:$AZ$209)+COUNTIF(AZ$10:AZ38,AZ38)-1)</f>
        <v/>
      </c>
      <c r="BB38" s="109"/>
      <c r="BC38" s="25"/>
    </row>
    <row r="39" spans="1:55" ht="15.75" customHeight="1">
      <c r="A39" s="101"/>
      <c r="B39" s="34">
        <f>IF(BIODATA!B39="","", BIODATA!B39)</f>
        <v>30</v>
      </c>
      <c r="C39" s="32" t="str">
        <f>IF(BIODATA!D39="","", BIODATA!D39)</f>
        <v/>
      </c>
      <c r="D39" s="32" t="str">
        <f>IF(BIODATA!E39="","", BIODATA!E39)</f>
        <v/>
      </c>
      <c r="E39" s="40" t="str">
        <f>IF(BIODATA!F39="","", BIODATA!F39)</f>
        <v/>
      </c>
      <c r="F39" s="32" t="str">
        <f>IF(BIODATA!I39="","", BIODATA!I39)</f>
        <v/>
      </c>
      <c r="G39" s="39" t="str">
        <f>IF('I NILAI UN'!F39="","",'I NILAI UN'!F39)</f>
        <v/>
      </c>
      <c r="H39" s="39" t="str">
        <f>IF('I NILAI UN'!G39="","",'I NILAI UN'!G39)</f>
        <v/>
      </c>
      <c r="I39" s="39" t="str">
        <f>IF('I NILAI UN'!H39="","",'I NILAI UN'!H39)</f>
        <v/>
      </c>
      <c r="J39" s="39" t="str">
        <f>IF('I NILAI UN'!I39="","",'I NILAI UN'!I39)</f>
        <v/>
      </c>
      <c r="K39" s="33">
        <f t="shared" si="3"/>
        <v>0</v>
      </c>
      <c r="L39" s="41" t="str">
        <f t="shared" si="4"/>
        <v/>
      </c>
      <c r="M39" s="41" t="str">
        <f t="shared" si="5"/>
        <v/>
      </c>
      <c r="N39" s="41" t="str">
        <f t="shared" si="6"/>
        <v/>
      </c>
      <c r="O39" s="41" t="str">
        <f t="shared" si="7"/>
        <v/>
      </c>
      <c r="P39" s="35" t="str">
        <f>'A1'!K39</f>
        <v xml:space="preserve">  </v>
      </c>
      <c r="Q39" s="35" t="str">
        <f>'A2'!K39</f>
        <v xml:space="preserve">  </v>
      </c>
      <c r="R39" s="35" t="str">
        <f>'A3'!K39</f>
        <v xml:space="preserve">  </v>
      </c>
      <c r="S39" s="35" t="str">
        <f>'A4'!K39</f>
        <v xml:space="preserve">  </v>
      </c>
      <c r="T39" s="35" t="str">
        <f>'A5'!K39</f>
        <v xml:space="preserve">  </v>
      </c>
      <c r="U39" s="35" t="str">
        <f>'A6'!K39</f>
        <v xml:space="preserve">  </v>
      </c>
      <c r="V39" s="35" t="str">
        <f>'B1'!K39</f>
        <v xml:space="preserve">  </v>
      </c>
      <c r="W39" s="35" t="str">
        <f>'B2'!K39</f>
        <v xml:space="preserve">  </v>
      </c>
      <c r="X39" s="35" t="str">
        <f>'B3'!K39</f>
        <v xml:space="preserve">  </v>
      </c>
      <c r="Y39" s="35" t="str">
        <f>'B4'!K39</f>
        <v xml:space="preserve">  </v>
      </c>
      <c r="Z39" s="35" t="str">
        <f>'B5'!K39</f>
        <v xml:space="preserve">  </v>
      </c>
      <c r="AA39" s="35" t="str">
        <f>'C1'!K39</f>
        <v xml:space="preserve">  </v>
      </c>
      <c r="AB39" s="35" t="str">
        <f>'C2'!K39</f>
        <v xml:space="preserve">  </v>
      </c>
      <c r="AC39" s="35" t="str">
        <f>'C3'!K39</f>
        <v xml:space="preserve">  </v>
      </c>
      <c r="AD39" s="35" t="str">
        <f>'C4'!K39</f>
        <v xml:space="preserve">  </v>
      </c>
      <c r="AE39" s="35" t="str">
        <f>'C5'!K39</f>
        <v xml:space="preserve">  </v>
      </c>
      <c r="AF39" s="35" t="str">
        <f>'C6'!K39</f>
        <v xml:space="preserve">  </v>
      </c>
      <c r="AG39" s="36" t="str">
        <f t="shared" si="8"/>
        <v xml:space="preserve">  </v>
      </c>
      <c r="AH39" s="37" t="str">
        <f>IF('I NILAI SEKOLAH'!E39="","", 'I NILAI SEKOLAH'!E39)</f>
        <v/>
      </c>
      <c r="AI39" s="37" t="str">
        <f>IF('I NILAI SEKOLAH'!F39="","", 'I NILAI SEKOLAH'!F39)</f>
        <v/>
      </c>
      <c r="AJ39" s="37" t="str">
        <f>IF('I NILAI SEKOLAH'!G39="","", 'I NILAI SEKOLAH'!G39)</f>
        <v/>
      </c>
      <c r="AK39" s="37" t="str">
        <f>IF('I NILAI SEKOLAH'!H39="","", 'I NILAI SEKOLAH'!H39)</f>
        <v/>
      </c>
      <c r="AL39" s="37" t="str">
        <f>IF('I NILAI SEKOLAH'!I39="","", 'I NILAI SEKOLAH'!I39)</f>
        <v/>
      </c>
      <c r="AM39" s="37" t="str">
        <f>IF('I NILAI SEKOLAH'!J39="","", 'I NILAI SEKOLAH'!J39)</f>
        <v/>
      </c>
      <c r="AN39" s="37" t="str">
        <f>IF('I NILAI SEKOLAH'!K39="","", 'I NILAI SEKOLAH'!K39)</f>
        <v/>
      </c>
      <c r="AO39" s="37" t="str">
        <f>IF('I NILAI SEKOLAH'!L39="","", 'I NILAI SEKOLAH'!L39)</f>
        <v/>
      </c>
      <c r="AP39" s="37" t="str">
        <f>IF('I NILAI SEKOLAH'!M39="","", 'I NILAI SEKOLAH'!M39)</f>
        <v/>
      </c>
      <c r="AQ39" s="37" t="str">
        <f>IF('I NILAI SEKOLAH'!N39="","", 'I NILAI SEKOLAH'!N39)</f>
        <v/>
      </c>
      <c r="AR39" s="37" t="str">
        <f>IF('I NILAI SEKOLAH'!O39="","", 'I NILAI SEKOLAH'!O39)</f>
        <v/>
      </c>
      <c r="AS39" s="37" t="str">
        <f>IF('I NILAI SEKOLAH'!P39="","", 'I NILAI SEKOLAH'!P39)</f>
        <v/>
      </c>
      <c r="AT39" s="37" t="str">
        <f>IF('I NILAI SEKOLAH'!Q39="","", 'I NILAI SEKOLAH'!Q39)</f>
        <v/>
      </c>
      <c r="AU39" s="37" t="str">
        <f>IF('I NILAI SEKOLAH'!R39="","", 'I NILAI SEKOLAH'!R39)</f>
        <v/>
      </c>
      <c r="AV39" s="37" t="str">
        <f>IF('I NILAI SEKOLAH'!S39="","", 'I NILAI SEKOLAH'!S39)</f>
        <v/>
      </c>
      <c r="AW39" s="37" t="str">
        <f>IF('I NILAI SEKOLAH'!T39="","", 'I NILAI SEKOLAH'!T39)</f>
        <v/>
      </c>
      <c r="AX39" s="37" t="str">
        <f>IF('I NILAI SEKOLAH'!U39="","", 'I NILAI SEKOLAH'!U39)</f>
        <v/>
      </c>
      <c r="AY39" s="38" t="str">
        <f t="shared" si="9"/>
        <v xml:space="preserve">  </v>
      </c>
      <c r="AZ39" s="38" t="str">
        <f t="shared" si="10"/>
        <v/>
      </c>
      <c r="BA39" s="296" t="str">
        <f>IF(AZ39="","",RANK(AZ39,$AZ$10:$AZ$209)+COUNTIF(AZ$10:AZ39,AZ39)-1)</f>
        <v/>
      </c>
      <c r="BB39" s="109"/>
      <c r="BC39" s="25"/>
    </row>
    <row r="40" spans="1:55" ht="15.75" customHeight="1">
      <c r="A40" s="101"/>
      <c r="B40" s="34">
        <f>IF(BIODATA!B40="","", BIODATA!B40)</f>
        <v>31</v>
      </c>
      <c r="C40" s="32" t="str">
        <f>IF(BIODATA!D40="","", BIODATA!D40)</f>
        <v/>
      </c>
      <c r="D40" s="32" t="str">
        <f>IF(BIODATA!E40="","", BIODATA!E40)</f>
        <v/>
      </c>
      <c r="E40" s="40" t="str">
        <f>IF(BIODATA!F40="","", BIODATA!F40)</f>
        <v/>
      </c>
      <c r="F40" s="32" t="str">
        <f>IF(BIODATA!I40="","", BIODATA!I40)</f>
        <v/>
      </c>
      <c r="G40" s="39" t="str">
        <f>IF('I NILAI UN'!F40="","",'I NILAI UN'!F40)</f>
        <v/>
      </c>
      <c r="H40" s="39" t="str">
        <f>IF('I NILAI UN'!G40="","",'I NILAI UN'!G40)</f>
        <v/>
      </c>
      <c r="I40" s="39" t="str">
        <f>IF('I NILAI UN'!H40="","",'I NILAI UN'!H40)</f>
        <v/>
      </c>
      <c r="J40" s="39" t="str">
        <f>IF('I NILAI UN'!I40="","",'I NILAI UN'!I40)</f>
        <v/>
      </c>
      <c r="K40" s="33">
        <f t="shared" si="3"/>
        <v>0</v>
      </c>
      <c r="L40" s="41" t="str">
        <f t="shared" si="4"/>
        <v/>
      </c>
      <c r="M40" s="41" t="str">
        <f t="shared" si="5"/>
        <v/>
      </c>
      <c r="N40" s="41" t="str">
        <f t="shared" si="6"/>
        <v/>
      </c>
      <c r="O40" s="41" t="str">
        <f t="shared" si="7"/>
        <v/>
      </c>
      <c r="P40" s="35" t="str">
        <f>'A1'!K40</f>
        <v xml:space="preserve">  </v>
      </c>
      <c r="Q40" s="35" t="str">
        <f>'A2'!K40</f>
        <v xml:space="preserve">  </v>
      </c>
      <c r="R40" s="35" t="str">
        <f>'A3'!K40</f>
        <v xml:space="preserve">  </v>
      </c>
      <c r="S40" s="35" t="str">
        <f>'A4'!K40</f>
        <v xml:space="preserve">  </v>
      </c>
      <c r="T40" s="35" t="str">
        <f>'A5'!K40</f>
        <v xml:space="preserve">  </v>
      </c>
      <c r="U40" s="35" t="str">
        <f>'A6'!K40</f>
        <v xml:space="preserve">  </v>
      </c>
      <c r="V40" s="35" t="str">
        <f>'B1'!K40</f>
        <v xml:space="preserve">  </v>
      </c>
      <c r="W40" s="35" t="str">
        <f>'B2'!K40</f>
        <v xml:space="preserve">  </v>
      </c>
      <c r="X40" s="35" t="str">
        <f>'B3'!K40</f>
        <v xml:space="preserve">  </v>
      </c>
      <c r="Y40" s="35" t="str">
        <f>'B4'!K40</f>
        <v xml:space="preserve">  </v>
      </c>
      <c r="Z40" s="35" t="str">
        <f>'B5'!K40</f>
        <v xml:space="preserve">  </v>
      </c>
      <c r="AA40" s="35" t="str">
        <f>'C1'!K40</f>
        <v xml:space="preserve">  </v>
      </c>
      <c r="AB40" s="35" t="str">
        <f>'C2'!K40</f>
        <v xml:space="preserve">  </v>
      </c>
      <c r="AC40" s="35" t="str">
        <f>'C3'!K40</f>
        <v xml:space="preserve">  </v>
      </c>
      <c r="AD40" s="35" t="str">
        <f>'C4'!K40</f>
        <v xml:space="preserve">  </v>
      </c>
      <c r="AE40" s="35" t="str">
        <f>'C5'!K40</f>
        <v xml:space="preserve">  </v>
      </c>
      <c r="AF40" s="35" t="str">
        <f>'C6'!K40</f>
        <v xml:space="preserve">  </v>
      </c>
      <c r="AG40" s="36" t="str">
        <f t="shared" si="8"/>
        <v xml:space="preserve">  </v>
      </c>
      <c r="AH40" s="37" t="str">
        <f>IF('I NILAI SEKOLAH'!E40="","", 'I NILAI SEKOLAH'!E40)</f>
        <v/>
      </c>
      <c r="AI40" s="37" t="str">
        <f>IF('I NILAI SEKOLAH'!F40="","", 'I NILAI SEKOLAH'!F40)</f>
        <v/>
      </c>
      <c r="AJ40" s="37" t="str">
        <f>IF('I NILAI SEKOLAH'!G40="","", 'I NILAI SEKOLAH'!G40)</f>
        <v/>
      </c>
      <c r="AK40" s="37" t="str">
        <f>IF('I NILAI SEKOLAH'!H40="","", 'I NILAI SEKOLAH'!H40)</f>
        <v/>
      </c>
      <c r="AL40" s="37" t="str">
        <f>IF('I NILAI SEKOLAH'!I40="","", 'I NILAI SEKOLAH'!I40)</f>
        <v/>
      </c>
      <c r="AM40" s="37" t="str">
        <f>IF('I NILAI SEKOLAH'!J40="","", 'I NILAI SEKOLAH'!J40)</f>
        <v/>
      </c>
      <c r="AN40" s="37" t="str">
        <f>IF('I NILAI SEKOLAH'!K40="","", 'I NILAI SEKOLAH'!K40)</f>
        <v/>
      </c>
      <c r="AO40" s="37" t="str">
        <f>IF('I NILAI SEKOLAH'!L40="","", 'I NILAI SEKOLAH'!L40)</f>
        <v/>
      </c>
      <c r="AP40" s="37" t="str">
        <f>IF('I NILAI SEKOLAH'!M40="","", 'I NILAI SEKOLAH'!M40)</f>
        <v/>
      </c>
      <c r="AQ40" s="37" t="str">
        <f>IF('I NILAI SEKOLAH'!N40="","", 'I NILAI SEKOLAH'!N40)</f>
        <v/>
      </c>
      <c r="AR40" s="37" t="str">
        <f>IF('I NILAI SEKOLAH'!O40="","", 'I NILAI SEKOLAH'!O40)</f>
        <v/>
      </c>
      <c r="AS40" s="37" t="str">
        <f>IF('I NILAI SEKOLAH'!P40="","", 'I NILAI SEKOLAH'!P40)</f>
        <v/>
      </c>
      <c r="AT40" s="37" t="str">
        <f>IF('I NILAI SEKOLAH'!Q40="","", 'I NILAI SEKOLAH'!Q40)</f>
        <v/>
      </c>
      <c r="AU40" s="37" t="str">
        <f>IF('I NILAI SEKOLAH'!R40="","", 'I NILAI SEKOLAH'!R40)</f>
        <v/>
      </c>
      <c r="AV40" s="37" t="str">
        <f>IF('I NILAI SEKOLAH'!S40="","", 'I NILAI SEKOLAH'!S40)</f>
        <v/>
      </c>
      <c r="AW40" s="37" t="str">
        <f>IF('I NILAI SEKOLAH'!T40="","", 'I NILAI SEKOLAH'!T40)</f>
        <v/>
      </c>
      <c r="AX40" s="37" t="str">
        <f>IF('I NILAI SEKOLAH'!U40="","", 'I NILAI SEKOLAH'!U40)</f>
        <v/>
      </c>
      <c r="AY40" s="38" t="str">
        <f t="shared" si="9"/>
        <v xml:space="preserve">  </v>
      </c>
      <c r="AZ40" s="38" t="str">
        <f t="shared" si="10"/>
        <v/>
      </c>
      <c r="BA40" s="296" t="str">
        <f>IF(AZ40="","",RANK(AZ40,$AZ$10:$AZ$209)+COUNTIF(AZ$10:AZ40,AZ40)-1)</f>
        <v/>
      </c>
      <c r="BB40" s="109"/>
      <c r="BC40" s="25"/>
    </row>
    <row r="41" spans="1:55" ht="15.75" customHeight="1">
      <c r="A41" s="101"/>
      <c r="B41" s="34">
        <f>IF(BIODATA!B41="","", BIODATA!B41)</f>
        <v>32</v>
      </c>
      <c r="C41" s="32" t="str">
        <f>IF(BIODATA!D41="","", BIODATA!D41)</f>
        <v/>
      </c>
      <c r="D41" s="32" t="str">
        <f>IF(BIODATA!E41="","", BIODATA!E41)</f>
        <v/>
      </c>
      <c r="E41" s="40" t="str">
        <f>IF(BIODATA!F41="","", BIODATA!F41)</f>
        <v/>
      </c>
      <c r="F41" s="32" t="str">
        <f>IF(BIODATA!I41="","", BIODATA!I41)</f>
        <v/>
      </c>
      <c r="G41" s="39" t="str">
        <f>IF('I NILAI UN'!F41="","",'I NILAI UN'!F41)</f>
        <v/>
      </c>
      <c r="H41" s="39" t="str">
        <f>IF('I NILAI UN'!G41="","",'I NILAI UN'!G41)</f>
        <v/>
      </c>
      <c r="I41" s="39" t="str">
        <f>IF('I NILAI UN'!H41="","",'I NILAI UN'!H41)</f>
        <v/>
      </c>
      <c r="J41" s="39" t="str">
        <f>IF('I NILAI UN'!I41="","",'I NILAI UN'!I41)</f>
        <v/>
      </c>
      <c r="K41" s="33">
        <f t="shared" si="3"/>
        <v>0</v>
      </c>
      <c r="L41" s="41" t="str">
        <f t="shared" si="4"/>
        <v/>
      </c>
      <c r="M41" s="41" t="str">
        <f t="shared" si="5"/>
        <v/>
      </c>
      <c r="N41" s="41" t="str">
        <f t="shared" si="6"/>
        <v/>
      </c>
      <c r="O41" s="41" t="str">
        <f t="shared" si="7"/>
        <v/>
      </c>
      <c r="P41" s="35" t="str">
        <f>'A1'!K41</f>
        <v xml:space="preserve">  </v>
      </c>
      <c r="Q41" s="35" t="str">
        <f>'A2'!K41</f>
        <v xml:space="preserve">  </v>
      </c>
      <c r="R41" s="35" t="str">
        <f>'A3'!K41</f>
        <v xml:space="preserve">  </v>
      </c>
      <c r="S41" s="35" t="str">
        <f>'A4'!K41</f>
        <v xml:space="preserve">  </v>
      </c>
      <c r="T41" s="35" t="str">
        <f>'A5'!K41</f>
        <v xml:space="preserve">  </v>
      </c>
      <c r="U41" s="35" t="str">
        <f>'A6'!K41</f>
        <v xml:space="preserve">  </v>
      </c>
      <c r="V41" s="35" t="str">
        <f>'B1'!K41</f>
        <v xml:space="preserve">  </v>
      </c>
      <c r="W41" s="35" t="str">
        <f>'B2'!K41</f>
        <v xml:space="preserve">  </v>
      </c>
      <c r="X41" s="35" t="str">
        <f>'B3'!K41</f>
        <v xml:space="preserve">  </v>
      </c>
      <c r="Y41" s="35" t="str">
        <f>'B4'!K41</f>
        <v xml:space="preserve">  </v>
      </c>
      <c r="Z41" s="35" t="str">
        <f>'B5'!K41</f>
        <v xml:space="preserve">  </v>
      </c>
      <c r="AA41" s="35" t="str">
        <f>'C1'!K41</f>
        <v xml:space="preserve">  </v>
      </c>
      <c r="AB41" s="35" t="str">
        <f>'C2'!K41</f>
        <v xml:space="preserve">  </v>
      </c>
      <c r="AC41" s="35" t="str">
        <f>'C3'!K41</f>
        <v xml:space="preserve">  </v>
      </c>
      <c r="AD41" s="35" t="str">
        <f>'C4'!K41</f>
        <v xml:space="preserve">  </v>
      </c>
      <c r="AE41" s="35" t="str">
        <f>'C5'!K41</f>
        <v xml:space="preserve">  </v>
      </c>
      <c r="AF41" s="35" t="str">
        <f>'C6'!K41</f>
        <v xml:space="preserve">  </v>
      </c>
      <c r="AG41" s="36" t="str">
        <f t="shared" si="8"/>
        <v xml:space="preserve">  </v>
      </c>
      <c r="AH41" s="37" t="str">
        <f>IF('I NILAI SEKOLAH'!E41="","", 'I NILAI SEKOLAH'!E41)</f>
        <v/>
      </c>
      <c r="AI41" s="37" t="str">
        <f>IF('I NILAI SEKOLAH'!F41="","", 'I NILAI SEKOLAH'!F41)</f>
        <v/>
      </c>
      <c r="AJ41" s="37" t="str">
        <f>IF('I NILAI SEKOLAH'!G41="","", 'I NILAI SEKOLAH'!G41)</f>
        <v/>
      </c>
      <c r="AK41" s="37" t="str">
        <f>IF('I NILAI SEKOLAH'!H41="","", 'I NILAI SEKOLAH'!H41)</f>
        <v/>
      </c>
      <c r="AL41" s="37" t="str">
        <f>IF('I NILAI SEKOLAH'!I41="","", 'I NILAI SEKOLAH'!I41)</f>
        <v/>
      </c>
      <c r="AM41" s="37" t="str">
        <f>IF('I NILAI SEKOLAH'!J41="","", 'I NILAI SEKOLAH'!J41)</f>
        <v/>
      </c>
      <c r="AN41" s="37" t="str">
        <f>IF('I NILAI SEKOLAH'!K41="","", 'I NILAI SEKOLAH'!K41)</f>
        <v/>
      </c>
      <c r="AO41" s="37" t="str">
        <f>IF('I NILAI SEKOLAH'!L41="","", 'I NILAI SEKOLAH'!L41)</f>
        <v/>
      </c>
      <c r="AP41" s="37" t="str">
        <f>IF('I NILAI SEKOLAH'!M41="","", 'I NILAI SEKOLAH'!M41)</f>
        <v/>
      </c>
      <c r="AQ41" s="37" t="str">
        <f>IF('I NILAI SEKOLAH'!N41="","", 'I NILAI SEKOLAH'!N41)</f>
        <v/>
      </c>
      <c r="AR41" s="37" t="str">
        <f>IF('I NILAI SEKOLAH'!O41="","", 'I NILAI SEKOLAH'!O41)</f>
        <v/>
      </c>
      <c r="AS41" s="37" t="str">
        <f>IF('I NILAI SEKOLAH'!P41="","", 'I NILAI SEKOLAH'!P41)</f>
        <v/>
      </c>
      <c r="AT41" s="37" t="str">
        <f>IF('I NILAI SEKOLAH'!Q41="","", 'I NILAI SEKOLAH'!Q41)</f>
        <v/>
      </c>
      <c r="AU41" s="37" t="str">
        <f>IF('I NILAI SEKOLAH'!R41="","", 'I NILAI SEKOLAH'!R41)</f>
        <v/>
      </c>
      <c r="AV41" s="37" t="str">
        <f>IF('I NILAI SEKOLAH'!S41="","", 'I NILAI SEKOLAH'!S41)</f>
        <v/>
      </c>
      <c r="AW41" s="37" t="str">
        <f>IF('I NILAI SEKOLAH'!T41="","", 'I NILAI SEKOLAH'!T41)</f>
        <v/>
      </c>
      <c r="AX41" s="37" t="str">
        <f>IF('I NILAI SEKOLAH'!U41="","", 'I NILAI SEKOLAH'!U41)</f>
        <v/>
      </c>
      <c r="AY41" s="38" t="str">
        <f t="shared" si="9"/>
        <v xml:space="preserve">  </v>
      </c>
      <c r="AZ41" s="38" t="str">
        <f t="shared" si="10"/>
        <v/>
      </c>
      <c r="BA41" s="296" t="str">
        <f>IF(AZ41="","",RANK(AZ41,$AZ$10:$AZ$209)+COUNTIF(AZ$10:AZ41,AZ41)-1)</f>
        <v/>
      </c>
      <c r="BB41" s="109"/>
      <c r="BC41" s="25"/>
    </row>
    <row r="42" spans="1:55" ht="15.75" customHeight="1">
      <c r="A42" s="101"/>
      <c r="B42" s="34">
        <f>IF(BIODATA!B42="","", BIODATA!B42)</f>
        <v>33</v>
      </c>
      <c r="C42" s="32" t="str">
        <f>IF(BIODATA!D42="","", BIODATA!D42)</f>
        <v/>
      </c>
      <c r="D42" s="32" t="str">
        <f>IF(BIODATA!E42="","", BIODATA!E42)</f>
        <v/>
      </c>
      <c r="E42" s="40" t="str">
        <f>IF(BIODATA!F42="","", BIODATA!F42)</f>
        <v/>
      </c>
      <c r="F42" s="32" t="str">
        <f>IF(BIODATA!I42="","", BIODATA!I42)</f>
        <v/>
      </c>
      <c r="G42" s="39" t="str">
        <f>IF('I NILAI UN'!F42="","",'I NILAI UN'!F42)</f>
        <v/>
      </c>
      <c r="H42" s="39" t="str">
        <f>IF('I NILAI UN'!G42="","",'I NILAI UN'!G42)</f>
        <v/>
      </c>
      <c r="I42" s="39" t="str">
        <f>IF('I NILAI UN'!H42="","",'I NILAI UN'!H42)</f>
        <v/>
      </c>
      <c r="J42" s="39" t="str">
        <f>IF('I NILAI UN'!I42="","",'I NILAI UN'!I42)</f>
        <v/>
      </c>
      <c r="K42" s="33">
        <f t="shared" si="3"/>
        <v>0</v>
      </c>
      <c r="L42" s="41" t="str">
        <f t="shared" si="4"/>
        <v/>
      </c>
      <c r="M42" s="41" t="str">
        <f t="shared" si="5"/>
        <v/>
      </c>
      <c r="N42" s="41" t="str">
        <f t="shared" si="6"/>
        <v/>
      </c>
      <c r="O42" s="41" t="str">
        <f t="shared" si="7"/>
        <v/>
      </c>
      <c r="P42" s="35" t="str">
        <f>'A1'!K42</f>
        <v xml:space="preserve">  </v>
      </c>
      <c r="Q42" s="35" t="str">
        <f>'A2'!K42</f>
        <v xml:space="preserve">  </v>
      </c>
      <c r="R42" s="35" t="str">
        <f>'A3'!K42</f>
        <v xml:space="preserve">  </v>
      </c>
      <c r="S42" s="35" t="str">
        <f>'A4'!K42</f>
        <v xml:space="preserve">  </v>
      </c>
      <c r="T42" s="35" t="str">
        <f>'A5'!K42</f>
        <v xml:space="preserve">  </v>
      </c>
      <c r="U42" s="35" t="str">
        <f>'A6'!K42</f>
        <v xml:space="preserve">  </v>
      </c>
      <c r="V42" s="35" t="str">
        <f>'B1'!K42</f>
        <v xml:space="preserve">  </v>
      </c>
      <c r="W42" s="35" t="str">
        <f>'B2'!K42</f>
        <v xml:space="preserve">  </v>
      </c>
      <c r="X42" s="35" t="str">
        <f>'B3'!K42</f>
        <v xml:space="preserve">  </v>
      </c>
      <c r="Y42" s="35" t="str">
        <f>'B4'!K42</f>
        <v xml:space="preserve">  </v>
      </c>
      <c r="Z42" s="35" t="str">
        <f>'B5'!K42</f>
        <v xml:space="preserve">  </v>
      </c>
      <c r="AA42" s="35" t="str">
        <f>'C1'!K42</f>
        <v xml:space="preserve">  </v>
      </c>
      <c r="AB42" s="35" t="str">
        <f>'C2'!K42</f>
        <v xml:space="preserve">  </v>
      </c>
      <c r="AC42" s="35" t="str">
        <f>'C3'!K42</f>
        <v xml:space="preserve">  </v>
      </c>
      <c r="AD42" s="35" t="str">
        <f>'C4'!K42</f>
        <v xml:space="preserve">  </v>
      </c>
      <c r="AE42" s="35" t="str">
        <f>'C5'!K42</f>
        <v xml:space="preserve">  </v>
      </c>
      <c r="AF42" s="35" t="str">
        <f>'C6'!K42</f>
        <v xml:space="preserve">  </v>
      </c>
      <c r="AG42" s="36" t="str">
        <f t="shared" si="8"/>
        <v xml:space="preserve">  </v>
      </c>
      <c r="AH42" s="37" t="str">
        <f>IF('I NILAI SEKOLAH'!E42="","", 'I NILAI SEKOLAH'!E42)</f>
        <v/>
      </c>
      <c r="AI42" s="37" t="str">
        <f>IF('I NILAI SEKOLAH'!F42="","", 'I NILAI SEKOLAH'!F42)</f>
        <v/>
      </c>
      <c r="AJ42" s="37" t="str">
        <f>IF('I NILAI SEKOLAH'!G42="","", 'I NILAI SEKOLAH'!G42)</f>
        <v/>
      </c>
      <c r="AK42" s="37" t="str">
        <f>IF('I NILAI SEKOLAH'!H42="","", 'I NILAI SEKOLAH'!H42)</f>
        <v/>
      </c>
      <c r="AL42" s="37" t="str">
        <f>IF('I NILAI SEKOLAH'!I42="","", 'I NILAI SEKOLAH'!I42)</f>
        <v/>
      </c>
      <c r="AM42" s="37" t="str">
        <f>IF('I NILAI SEKOLAH'!J42="","", 'I NILAI SEKOLAH'!J42)</f>
        <v/>
      </c>
      <c r="AN42" s="37" t="str">
        <f>IF('I NILAI SEKOLAH'!K42="","", 'I NILAI SEKOLAH'!K42)</f>
        <v/>
      </c>
      <c r="AO42" s="37" t="str">
        <f>IF('I NILAI SEKOLAH'!L42="","", 'I NILAI SEKOLAH'!L42)</f>
        <v/>
      </c>
      <c r="AP42" s="37" t="str">
        <f>IF('I NILAI SEKOLAH'!M42="","", 'I NILAI SEKOLAH'!M42)</f>
        <v/>
      </c>
      <c r="AQ42" s="37" t="str">
        <f>IF('I NILAI SEKOLAH'!N42="","", 'I NILAI SEKOLAH'!N42)</f>
        <v/>
      </c>
      <c r="AR42" s="37" t="str">
        <f>IF('I NILAI SEKOLAH'!O42="","", 'I NILAI SEKOLAH'!O42)</f>
        <v/>
      </c>
      <c r="AS42" s="37" t="str">
        <f>IF('I NILAI SEKOLAH'!P42="","", 'I NILAI SEKOLAH'!P42)</f>
        <v/>
      </c>
      <c r="AT42" s="37" t="str">
        <f>IF('I NILAI SEKOLAH'!Q42="","", 'I NILAI SEKOLAH'!Q42)</f>
        <v/>
      </c>
      <c r="AU42" s="37" t="str">
        <f>IF('I NILAI SEKOLAH'!R42="","", 'I NILAI SEKOLAH'!R42)</f>
        <v/>
      </c>
      <c r="AV42" s="37" t="str">
        <f>IF('I NILAI SEKOLAH'!S42="","", 'I NILAI SEKOLAH'!S42)</f>
        <v/>
      </c>
      <c r="AW42" s="37" t="str">
        <f>IF('I NILAI SEKOLAH'!T42="","", 'I NILAI SEKOLAH'!T42)</f>
        <v/>
      </c>
      <c r="AX42" s="37" t="str">
        <f>IF('I NILAI SEKOLAH'!U42="","", 'I NILAI SEKOLAH'!U42)</f>
        <v/>
      </c>
      <c r="AY42" s="38" t="str">
        <f t="shared" si="9"/>
        <v xml:space="preserve">  </v>
      </c>
      <c r="AZ42" s="38" t="str">
        <f t="shared" si="10"/>
        <v/>
      </c>
      <c r="BA42" s="296" t="str">
        <f>IF(AZ42="","",RANK(AZ42,$AZ$10:$AZ$209)+COUNTIF(AZ$10:AZ42,AZ42)-1)</f>
        <v/>
      </c>
      <c r="BB42" s="109"/>
      <c r="BC42" s="25"/>
    </row>
    <row r="43" spans="1:55" ht="15.75" customHeight="1">
      <c r="A43" s="101"/>
      <c r="B43" s="34">
        <f>IF(BIODATA!B43="","", BIODATA!B43)</f>
        <v>34</v>
      </c>
      <c r="C43" s="32" t="str">
        <f>IF(BIODATA!D43="","", BIODATA!D43)</f>
        <v/>
      </c>
      <c r="D43" s="32" t="str">
        <f>IF(BIODATA!E43="","", BIODATA!E43)</f>
        <v/>
      </c>
      <c r="E43" s="40" t="str">
        <f>IF(BIODATA!F43="","", BIODATA!F43)</f>
        <v/>
      </c>
      <c r="F43" s="32" t="str">
        <f>IF(BIODATA!I43="","", BIODATA!I43)</f>
        <v/>
      </c>
      <c r="G43" s="39" t="str">
        <f>IF('I NILAI UN'!F43="","",'I NILAI UN'!F43)</f>
        <v/>
      </c>
      <c r="H43" s="39" t="str">
        <f>IF('I NILAI UN'!G43="","",'I NILAI UN'!G43)</f>
        <v/>
      </c>
      <c r="I43" s="39" t="str">
        <f>IF('I NILAI UN'!H43="","",'I NILAI UN'!H43)</f>
        <v/>
      </c>
      <c r="J43" s="39" t="str">
        <f>IF('I NILAI UN'!I43="","",'I NILAI UN'!I43)</f>
        <v/>
      </c>
      <c r="K43" s="33">
        <f t="shared" si="3"/>
        <v>0</v>
      </c>
      <c r="L43" s="41" t="str">
        <f t="shared" si="4"/>
        <v/>
      </c>
      <c r="M43" s="41" t="str">
        <f t="shared" si="5"/>
        <v/>
      </c>
      <c r="N43" s="41" t="str">
        <f t="shared" si="6"/>
        <v/>
      </c>
      <c r="O43" s="41" t="str">
        <f t="shared" si="7"/>
        <v/>
      </c>
      <c r="P43" s="35" t="str">
        <f>'A1'!K43</f>
        <v xml:space="preserve">  </v>
      </c>
      <c r="Q43" s="35" t="str">
        <f>'A2'!K43</f>
        <v xml:space="preserve">  </v>
      </c>
      <c r="R43" s="35" t="str">
        <f>'A3'!K43</f>
        <v xml:space="preserve">  </v>
      </c>
      <c r="S43" s="35" t="str">
        <f>'A4'!K43</f>
        <v xml:space="preserve">  </v>
      </c>
      <c r="T43" s="35" t="str">
        <f>'A5'!K43</f>
        <v xml:space="preserve">  </v>
      </c>
      <c r="U43" s="35" t="str">
        <f>'A6'!K43</f>
        <v xml:space="preserve">  </v>
      </c>
      <c r="V43" s="35" t="str">
        <f>'B1'!K43</f>
        <v xml:space="preserve">  </v>
      </c>
      <c r="W43" s="35" t="str">
        <f>'B2'!K43</f>
        <v xml:space="preserve">  </v>
      </c>
      <c r="X43" s="35" t="str">
        <f>'B3'!K43</f>
        <v xml:space="preserve">  </v>
      </c>
      <c r="Y43" s="35" t="str">
        <f>'B4'!K43</f>
        <v xml:space="preserve">  </v>
      </c>
      <c r="Z43" s="35" t="str">
        <f>'B5'!K43</f>
        <v xml:space="preserve">  </v>
      </c>
      <c r="AA43" s="35" t="str">
        <f>'C1'!K43</f>
        <v xml:space="preserve">  </v>
      </c>
      <c r="AB43" s="35" t="str">
        <f>'C2'!K43</f>
        <v xml:space="preserve">  </v>
      </c>
      <c r="AC43" s="35" t="str">
        <f>'C3'!K43</f>
        <v xml:space="preserve">  </v>
      </c>
      <c r="AD43" s="35" t="str">
        <f>'C4'!K43</f>
        <v xml:space="preserve">  </v>
      </c>
      <c r="AE43" s="35" t="str">
        <f>'C5'!K43</f>
        <v xml:space="preserve">  </v>
      </c>
      <c r="AF43" s="35" t="str">
        <f>'C6'!K43</f>
        <v xml:space="preserve">  </v>
      </c>
      <c r="AG43" s="36" t="str">
        <f t="shared" si="8"/>
        <v xml:space="preserve">  </v>
      </c>
      <c r="AH43" s="37" t="str">
        <f>IF('I NILAI SEKOLAH'!E43="","", 'I NILAI SEKOLAH'!E43)</f>
        <v/>
      </c>
      <c r="AI43" s="37" t="str">
        <f>IF('I NILAI SEKOLAH'!F43="","", 'I NILAI SEKOLAH'!F43)</f>
        <v/>
      </c>
      <c r="AJ43" s="37" t="str">
        <f>IF('I NILAI SEKOLAH'!G43="","", 'I NILAI SEKOLAH'!G43)</f>
        <v/>
      </c>
      <c r="AK43" s="37" t="str">
        <f>IF('I NILAI SEKOLAH'!H43="","", 'I NILAI SEKOLAH'!H43)</f>
        <v/>
      </c>
      <c r="AL43" s="37" t="str">
        <f>IF('I NILAI SEKOLAH'!I43="","", 'I NILAI SEKOLAH'!I43)</f>
        <v/>
      </c>
      <c r="AM43" s="37" t="str">
        <f>IF('I NILAI SEKOLAH'!J43="","", 'I NILAI SEKOLAH'!J43)</f>
        <v/>
      </c>
      <c r="AN43" s="37" t="str">
        <f>IF('I NILAI SEKOLAH'!K43="","", 'I NILAI SEKOLAH'!K43)</f>
        <v/>
      </c>
      <c r="AO43" s="37" t="str">
        <f>IF('I NILAI SEKOLAH'!L43="","", 'I NILAI SEKOLAH'!L43)</f>
        <v/>
      </c>
      <c r="AP43" s="37" t="str">
        <f>IF('I NILAI SEKOLAH'!M43="","", 'I NILAI SEKOLAH'!M43)</f>
        <v/>
      </c>
      <c r="AQ43" s="37" t="str">
        <f>IF('I NILAI SEKOLAH'!N43="","", 'I NILAI SEKOLAH'!N43)</f>
        <v/>
      </c>
      <c r="AR43" s="37" t="str">
        <f>IF('I NILAI SEKOLAH'!O43="","", 'I NILAI SEKOLAH'!O43)</f>
        <v/>
      </c>
      <c r="AS43" s="37" t="str">
        <f>IF('I NILAI SEKOLAH'!P43="","", 'I NILAI SEKOLAH'!P43)</f>
        <v/>
      </c>
      <c r="AT43" s="37" t="str">
        <f>IF('I NILAI SEKOLAH'!Q43="","", 'I NILAI SEKOLAH'!Q43)</f>
        <v/>
      </c>
      <c r="AU43" s="37" t="str">
        <f>IF('I NILAI SEKOLAH'!R43="","", 'I NILAI SEKOLAH'!R43)</f>
        <v/>
      </c>
      <c r="AV43" s="37" t="str">
        <f>IF('I NILAI SEKOLAH'!S43="","", 'I NILAI SEKOLAH'!S43)</f>
        <v/>
      </c>
      <c r="AW43" s="37" t="str">
        <f>IF('I NILAI SEKOLAH'!T43="","", 'I NILAI SEKOLAH'!T43)</f>
        <v/>
      </c>
      <c r="AX43" s="37" t="str">
        <f>IF('I NILAI SEKOLAH'!U43="","", 'I NILAI SEKOLAH'!U43)</f>
        <v/>
      </c>
      <c r="AY43" s="38" t="str">
        <f t="shared" si="9"/>
        <v xml:space="preserve">  </v>
      </c>
      <c r="AZ43" s="38" t="str">
        <f t="shared" si="10"/>
        <v/>
      </c>
      <c r="BA43" s="296" t="str">
        <f>IF(AZ43="","",RANK(AZ43,$AZ$10:$AZ$209)+COUNTIF(AZ$10:AZ43,AZ43)-1)</f>
        <v/>
      </c>
      <c r="BB43" s="109"/>
      <c r="BC43" s="25"/>
    </row>
    <row r="44" spans="1:55" ht="15.75" customHeight="1">
      <c r="A44" s="101"/>
      <c r="B44" s="34">
        <f>IF(BIODATA!B44="","", BIODATA!B44)</f>
        <v>35</v>
      </c>
      <c r="C44" s="32" t="str">
        <f>IF(BIODATA!D44="","", BIODATA!D44)</f>
        <v/>
      </c>
      <c r="D44" s="32" t="str">
        <f>IF(BIODATA!E44="","", BIODATA!E44)</f>
        <v/>
      </c>
      <c r="E44" s="40" t="str">
        <f>IF(BIODATA!F44="","", BIODATA!F44)</f>
        <v/>
      </c>
      <c r="F44" s="32" t="str">
        <f>IF(BIODATA!I44="","", BIODATA!I44)</f>
        <v/>
      </c>
      <c r="G44" s="39" t="str">
        <f>IF('I NILAI UN'!F44="","",'I NILAI UN'!F44)</f>
        <v/>
      </c>
      <c r="H44" s="39" t="str">
        <f>IF('I NILAI UN'!G44="","",'I NILAI UN'!G44)</f>
        <v/>
      </c>
      <c r="I44" s="39" t="str">
        <f>IF('I NILAI UN'!H44="","",'I NILAI UN'!H44)</f>
        <v/>
      </c>
      <c r="J44" s="39" t="str">
        <f>IF('I NILAI UN'!I44="","",'I NILAI UN'!I44)</f>
        <v/>
      </c>
      <c r="K44" s="33">
        <f t="shared" si="3"/>
        <v>0</v>
      </c>
      <c r="L44" s="41" t="str">
        <f t="shared" si="4"/>
        <v/>
      </c>
      <c r="M44" s="41" t="str">
        <f t="shared" si="5"/>
        <v/>
      </c>
      <c r="N44" s="41" t="str">
        <f t="shared" si="6"/>
        <v/>
      </c>
      <c r="O44" s="41" t="str">
        <f t="shared" si="7"/>
        <v/>
      </c>
      <c r="P44" s="35" t="str">
        <f>'A1'!K44</f>
        <v xml:space="preserve">  </v>
      </c>
      <c r="Q44" s="35" t="str">
        <f>'A2'!K44</f>
        <v xml:space="preserve">  </v>
      </c>
      <c r="R44" s="35" t="str">
        <f>'A3'!K44</f>
        <v xml:space="preserve">  </v>
      </c>
      <c r="S44" s="35" t="str">
        <f>'A4'!K44</f>
        <v xml:space="preserve">  </v>
      </c>
      <c r="T44" s="35" t="str">
        <f>'A5'!K44</f>
        <v xml:space="preserve">  </v>
      </c>
      <c r="U44" s="35" t="str">
        <f>'A6'!K44</f>
        <v xml:space="preserve">  </v>
      </c>
      <c r="V44" s="35" t="str">
        <f>'B1'!K44</f>
        <v xml:space="preserve">  </v>
      </c>
      <c r="W44" s="35" t="str">
        <f>'B2'!K44</f>
        <v xml:space="preserve">  </v>
      </c>
      <c r="X44" s="35" t="str">
        <f>'B3'!K44</f>
        <v xml:space="preserve">  </v>
      </c>
      <c r="Y44" s="35" t="str">
        <f>'B4'!K44</f>
        <v xml:space="preserve">  </v>
      </c>
      <c r="Z44" s="35" t="str">
        <f>'B5'!K44</f>
        <v xml:space="preserve">  </v>
      </c>
      <c r="AA44" s="35" t="str">
        <f>'C1'!K44</f>
        <v xml:space="preserve">  </v>
      </c>
      <c r="AB44" s="35" t="str">
        <f>'C2'!K44</f>
        <v xml:space="preserve">  </v>
      </c>
      <c r="AC44" s="35" t="str">
        <f>'C3'!K44</f>
        <v xml:space="preserve">  </v>
      </c>
      <c r="AD44" s="35" t="str">
        <f>'C4'!K44</f>
        <v xml:space="preserve">  </v>
      </c>
      <c r="AE44" s="35" t="str">
        <f>'C5'!K44</f>
        <v xml:space="preserve">  </v>
      </c>
      <c r="AF44" s="35" t="str">
        <f>'C6'!K44</f>
        <v xml:space="preserve">  </v>
      </c>
      <c r="AG44" s="36" t="str">
        <f t="shared" si="8"/>
        <v xml:space="preserve">  </v>
      </c>
      <c r="AH44" s="37" t="str">
        <f>IF('I NILAI SEKOLAH'!E44="","", 'I NILAI SEKOLAH'!E44)</f>
        <v/>
      </c>
      <c r="AI44" s="37" t="str">
        <f>IF('I NILAI SEKOLAH'!F44="","", 'I NILAI SEKOLAH'!F44)</f>
        <v/>
      </c>
      <c r="AJ44" s="37" t="str">
        <f>IF('I NILAI SEKOLAH'!G44="","", 'I NILAI SEKOLAH'!G44)</f>
        <v/>
      </c>
      <c r="AK44" s="37" t="str">
        <f>IF('I NILAI SEKOLAH'!H44="","", 'I NILAI SEKOLAH'!H44)</f>
        <v/>
      </c>
      <c r="AL44" s="37" t="str">
        <f>IF('I NILAI SEKOLAH'!I44="","", 'I NILAI SEKOLAH'!I44)</f>
        <v/>
      </c>
      <c r="AM44" s="37" t="str">
        <f>IF('I NILAI SEKOLAH'!J44="","", 'I NILAI SEKOLAH'!J44)</f>
        <v/>
      </c>
      <c r="AN44" s="37" t="str">
        <f>IF('I NILAI SEKOLAH'!K44="","", 'I NILAI SEKOLAH'!K44)</f>
        <v/>
      </c>
      <c r="AO44" s="37" t="str">
        <f>IF('I NILAI SEKOLAH'!L44="","", 'I NILAI SEKOLAH'!L44)</f>
        <v/>
      </c>
      <c r="AP44" s="37" t="str">
        <f>IF('I NILAI SEKOLAH'!M44="","", 'I NILAI SEKOLAH'!M44)</f>
        <v/>
      </c>
      <c r="AQ44" s="37" t="str">
        <f>IF('I NILAI SEKOLAH'!N44="","", 'I NILAI SEKOLAH'!N44)</f>
        <v/>
      </c>
      <c r="AR44" s="37" t="str">
        <f>IF('I NILAI SEKOLAH'!O44="","", 'I NILAI SEKOLAH'!O44)</f>
        <v/>
      </c>
      <c r="AS44" s="37" t="str">
        <f>IF('I NILAI SEKOLAH'!P44="","", 'I NILAI SEKOLAH'!P44)</f>
        <v/>
      </c>
      <c r="AT44" s="37" t="str">
        <f>IF('I NILAI SEKOLAH'!Q44="","", 'I NILAI SEKOLAH'!Q44)</f>
        <v/>
      </c>
      <c r="AU44" s="37" t="str">
        <f>IF('I NILAI SEKOLAH'!R44="","", 'I NILAI SEKOLAH'!R44)</f>
        <v/>
      </c>
      <c r="AV44" s="37" t="str">
        <f>IF('I NILAI SEKOLAH'!S44="","", 'I NILAI SEKOLAH'!S44)</f>
        <v/>
      </c>
      <c r="AW44" s="37" t="str">
        <f>IF('I NILAI SEKOLAH'!T44="","", 'I NILAI SEKOLAH'!T44)</f>
        <v/>
      </c>
      <c r="AX44" s="37" t="str">
        <f>IF('I NILAI SEKOLAH'!U44="","", 'I NILAI SEKOLAH'!U44)</f>
        <v/>
      </c>
      <c r="AY44" s="38" t="str">
        <f t="shared" si="9"/>
        <v xml:space="preserve">  </v>
      </c>
      <c r="AZ44" s="38" t="str">
        <f t="shared" si="10"/>
        <v/>
      </c>
      <c r="BA44" s="296" t="str">
        <f>IF(AZ44="","",RANK(AZ44,$AZ$10:$AZ$209)+COUNTIF(AZ$10:AZ44,AZ44)-1)</f>
        <v/>
      </c>
      <c r="BB44" s="109"/>
      <c r="BC44" s="25"/>
    </row>
    <row r="45" spans="1:55" ht="15.75" customHeight="1">
      <c r="A45" s="101"/>
      <c r="B45" s="34">
        <f>IF(BIODATA!B45="","", BIODATA!B45)</f>
        <v>36</v>
      </c>
      <c r="C45" s="32" t="str">
        <f>IF(BIODATA!D45="","", BIODATA!D45)</f>
        <v/>
      </c>
      <c r="D45" s="32" t="str">
        <f>IF(BIODATA!E45="","", BIODATA!E45)</f>
        <v/>
      </c>
      <c r="E45" s="40" t="str">
        <f>IF(BIODATA!F45="","", BIODATA!F45)</f>
        <v/>
      </c>
      <c r="F45" s="32" t="str">
        <f>IF(BIODATA!I45="","", BIODATA!I45)</f>
        <v/>
      </c>
      <c r="G45" s="39" t="str">
        <f>IF('I NILAI UN'!F45="","",'I NILAI UN'!F45)</f>
        <v/>
      </c>
      <c r="H45" s="39" t="str">
        <f>IF('I NILAI UN'!G45="","",'I NILAI UN'!G45)</f>
        <v/>
      </c>
      <c r="I45" s="39" t="str">
        <f>IF('I NILAI UN'!H45="","",'I NILAI UN'!H45)</f>
        <v/>
      </c>
      <c r="J45" s="39" t="str">
        <f>IF('I NILAI UN'!I45="","",'I NILAI UN'!I45)</f>
        <v/>
      </c>
      <c r="K45" s="33">
        <f t="shared" si="3"/>
        <v>0</v>
      </c>
      <c r="L45" s="41" t="str">
        <f t="shared" si="4"/>
        <v/>
      </c>
      <c r="M45" s="41" t="str">
        <f t="shared" si="5"/>
        <v/>
      </c>
      <c r="N45" s="41" t="str">
        <f t="shared" si="6"/>
        <v/>
      </c>
      <c r="O45" s="41" t="str">
        <f t="shared" si="7"/>
        <v/>
      </c>
      <c r="P45" s="35" t="str">
        <f>'A1'!K45</f>
        <v xml:space="preserve">  </v>
      </c>
      <c r="Q45" s="35" t="str">
        <f>'A2'!K45</f>
        <v xml:space="preserve">  </v>
      </c>
      <c r="R45" s="35" t="str">
        <f>'A3'!K45</f>
        <v xml:space="preserve">  </v>
      </c>
      <c r="S45" s="35" t="str">
        <f>'A4'!K45</f>
        <v xml:space="preserve">  </v>
      </c>
      <c r="T45" s="35" t="str">
        <f>'A5'!K45</f>
        <v xml:space="preserve">  </v>
      </c>
      <c r="U45" s="35" t="str">
        <f>'A6'!K45</f>
        <v xml:space="preserve">  </v>
      </c>
      <c r="V45" s="35" t="str">
        <f>'B1'!K45</f>
        <v xml:space="preserve">  </v>
      </c>
      <c r="W45" s="35" t="str">
        <f>'B2'!K45</f>
        <v xml:space="preserve">  </v>
      </c>
      <c r="X45" s="35" t="str">
        <f>'B3'!K45</f>
        <v xml:space="preserve">  </v>
      </c>
      <c r="Y45" s="35" t="str">
        <f>'B4'!K45</f>
        <v xml:space="preserve">  </v>
      </c>
      <c r="Z45" s="35" t="str">
        <f>'B5'!K45</f>
        <v xml:space="preserve">  </v>
      </c>
      <c r="AA45" s="35" t="str">
        <f>'C1'!K45</f>
        <v xml:space="preserve">  </v>
      </c>
      <c r="AB45" s="35" t="str">
        <f>'C2'!K45</f>
        <v xml:space="preserve">  </v>
      </c>
      <c r="AC45" s="35" t="str">
        <f>'C3'!K45</f>
        <v xml:space="preserve">  </v>
      </c>
      <c r="AD45" s="35" t="str">
        <f>'C4'!K45</f>
        <v xml:space="preserve">  </v>
      </c>
      <c r="AE45" s="35" t="str">
        <f>'C5'!K45</f>
        <v xml:space="preserve">  </v>
      </c>
      <c r="AF45" s="35" t="str">
        <f>'C6'!K45</f>
        <v xml:space="preserve">  </v>
      </c>
      <c r="AG45" s="36" t="str">
        <f t="shared" si="8"/>
        <v xml:space="preserve">  </v>
      </c>
      <c r="AH45" s="37" t="str">
        <f>IF('I NILAI SEKOLAH'!E45="","", 'I NILAI SEKOLAH'!E45)</f>
        <v/>
      </c>
      <c r="AI45" s="37" t="str">
        <f>IF('I NILAI SEKOLAH'!F45="","", 'I NILAI SEKOLAH'!F45)</f>
        <v/>
      </c>
      <c r="AJ45" s="37" t="str">
        <f>IF('I NILAI SEKOLAH'!G45="","", 'I NILAI SEKOLAH'!G45)</f>
        <v/>
      </c>
      <c r="AK45" s="37" t="str">
        <f>IF('I NILAI SEKOLAH'!H45="","", 'I NILAI SEKOLAH'!H45)</f>
        <v/>
      </c>
      <c r="AL45" s="37" t="str">
        <f>IF('I NILAI SEKOLAH'!I45="","", 'I NILAI SEKOLAH'!I45)</f>
        <v/>
      </c>
      <c r="AM45" s="37" t="str">
        <f>IF('I NILAI SEKOLAH'!J45="","", 'I NILAI SEKOLAH'!J45)</f>
        <v/>
      </c>
      <c r="AN45" s="37" t="str">
        <f>IF('I NILAI SEKOLAH'!K45="","", 'I NILAI SEKOLAH'!K45)</f>
        <v/>
      </c>
      <c r="AO45" s="37" t="str">
        <f>IF('I NILAI SEKOLAH'!L45="","", 'I NILAI SEKOLAH'!L45)</f>
        <v/>
      </c>
      <c r="AP45" s="37" t="str">
        <f>IF('I NILAI SEKOLAH'!M45="","", 'I NILAI SEKOLAH'!M45)</f>
        <v/>
      </c>
      <c r="AQ45" s="37" t="str">
        <f>IF('I NILAI SEKOLAH'!N45="","", 'I NILAI SEKOLAH'!N45)</f>
        <v/>
      </c>
      <c r="AR45" s="37" t="str">
        <f>IF('I NILAI SEKOLAH'!O45="","", 'I NILAI SEKOLAH'!O45)</f>
        <v/>
      </c>
      <c r="AS45" s="37" t="str">
        <f>IF('I NILAI SEKOLAH'!P45="","", 'I NILAI SEKOLAH'!P45)</f>
        <v/>
      </c>
      <c r="AT45" s="37" t="str">
        <f>IF('I NILAI SEKOLAH'!Q45="","", 'I NILAI SEKOLAH'!Q45)</f>
        <v/>
      </c>
      <c r="AU45" s="37" t="str">
        <f>IF('I NILAI SEKOLAH'!R45="","", 'I NILAI SEKOLAH'!R45)</f>
        <v/>
      </c>
      <c r="AV45" s="37" t="str">
        <f>IF('I NILAI SEKOLAH'!S45="","", 'I NILAI SEKOLAH'!S45)</f>
        <v/>
      </c>
      <c r="AW45" s="37" t="str">
        <f>IF('I NILAI SEKOLAH'!T45="","", 'I NILAI SEKOLAH'!T45)</f>
        <v/>
      </c>
      <c r="AX45" s="37" t="str">
        <f>IF('I NILAI SEKOLAH'!U45="","", 'I NILAI SEKOLAH'!U45)</f>
        <v/>
      </c>
      <c r="AY45" s="38" t="str">
        <f t="shared" si="9"/>
        <v xml:space="preserve">  </v>
      </c>
      <c r="AZ45" s="38" t="str">
        <f t="shared" si="10"/>
        <v/>
      </c>
      <c r="BA45" s="296" t="str">
        <f>IF(AZ45="","",RANK(AZ45,$AZ$10:$AZ$209)+COUNTIF(AZ$10:AZ45,AZ45)-1)</f>
        <v/>
      </c>
      <c r="BB45" s="109"/>
      <c r="BC45" s="25"/>
    </row>
    <row r="46" spans="1:55" ht="15.75" customHeight="1">
      <c r="A46" s="101"/>
      <c r="B46" s="34">
        <f>IF(BIODATA!B46="","", BIODATA!B46)</f>
        <v>37</v>
      </c>
      <c r="C46" s="32" t="str">
        <f>IF(BIODATA!D46="","", BIODATA!D46)</f>
        <v/>
      </c>
      <c r="D46" s="32" t="str">
        <f>IF(BIODATA!E46="","", BIODATA!E46)</f>
        <v/>
      </c>
      <c r="E46" s="40" t="str">
        <f>IF(BIODATA!F46="","", BIODATA!F46)</f>
        <v/>
      </c>
      <c r="F46" s="32" t="str">
        <f>IF(BIODATA!I46="","", BIODATA!I46)</f>
        <v/>
      </c>
      <c r="G46" s="39" t="str">
        <f>IF('I NILAI UN'!F46="","",'I NILAI UN'!F46)</f>
        <v/>
      </c>
      <c r="H46" s="39" t="str">
        <f>IF('I NILAI UN'!G46="","",'I NILAI UN'!G46)</f>
        <v/>
      </c>
      <c r="I46" s="39" t="str">
        <f>IF('I NILAI UN'!H46="","",'I NILAI UN'!H46)</f>
        <v/>
      </c>
      <c r="J46" s="39" t="str">
        <f>IF('I NILAI UN'!I46="","",'I NILAI UN'!I46)</f>
        <v/>
      </c>
      <c r="K46" s="33">
        <f t="shared" si="3"/>
        <v>0</v>
      </c>
      <c r="L46" s="41" t="str">
        <f t="shared" si="4"/>
        <v/>
      </c>
      <c r="M46" s="41" t="str">
        <f t="shared" si="5"/>
        <v/>
      </c>
      <c r="N46" s="41" t="str">
        <f t="shared" si="6"/>
        <v/>
      </c>
      <c r="O46" s="41" t="str">
        <f t="shared" si="7"/>
        <v/>
      </c>
      <c r="P46" s="35" t="str">
        <f>'A1'!K46</f>
        <v xml:space="preserve">  </v>
      </c>
      <c r="Q46" s="35" t="str">
        <f>'A2'!K46</f>
        <v xml:space="preserve">  </v>
      </c>
      <c r="R46" s="35" t="str">
        <f>'A3'!K46</f>
        <v xml:space="preserve">  </v>
      </c>
      <c r="S46" s="35" t="str">
        <f>'A4'!K46</f>
        <v xml:space="preserve">  </v>
      </c>
      <c r="T46" s="35" t="str">
        <f>'A5'!K46</f>
        <v xml:space="preserve">  </v>
      </c>
      <c r="U46" s="35" t="str">
        <f>'A6'!K46</f>
        <v xml:space="preserve">  </v>
      </c>
      <c r="V46" s="35" t="str">
        <f>'B1'!K46</f>
        <v xml:space="preserve">  </v>
      </c>
      <c r="W46" s="35" t="str">
        <f>'B2'!K46</f>
        <v xml:space="preserve">  </v>
      </c>
      <c r="X46" s="35" t="str">
        <f>'B3'!K46</f>
        <v xml:space="preserve">  </v>
      </c>
      <c r="Y46" s="35" t="str">
        <f>'B4'!K46</f>
        <v xml:space="preserve">  </v>
      </c>
      <c r="Z46" s="35" t="str">
        <f>'B5'!K46</f>
        <v xml:space="preserve">  </v>
      </c>
      <c r="AA46" s="35" t="str">
        <f>'C1'!K46</f>
        <v xml:space="preserve">  </v>
      </c>
      <c r="AB46" s="35" t="str">
        <f>'C2'!K46</f>
        <v xml:space="preserve">  </v>
      </c>
      <c r="AC46" s="35" t="str">
        <f>'C3'!K46</f>
        <v xml:space="preserve">  </v>
      </c>
      <c r="AD46" s="35" t="str">
        <f>'C4'!K46</f>
        <v xml:space="preserve">  </v>
      </c>
      <c r="AE46" s="35" t="str">
        <f>'C5'!K46</f>
        <v xml:space="preserve">  </v>
      </c>
      <c r="AF46" s="35" t="str">
        <f>'C6'!K46</f>
        <v xml:space="preserve">  </v>
      </c>
      <c r="AG46" s="36" t="str">
        <f t="shared" si="8"/>
        <v xml:space="preserve">  </v>
      </c>
      <c r="AH46" s="37" t="str">
        <f>IF('I NILAI SEKOLAH'!E46="","", 'I NILAI SEKOLAH'!E46)</f>
        <v/>
      </c>
      <c r="AI46" s="37" t="str">
        <f>IF('I NILAI SEKOLAH'!F46="","", 'I NILAI SEKOLAH'!F46)</f>
        <v/>
      </c>
      <c r="AJ46" s="37" t="str">
        <f>IF('I NILAI SEKOLAH'!G46="","", 'I NILAI SEKOLAH'!G46)</f>
        <v/>
      </c>
      <c r="AK46" s="37" t="str">
        <f>IF('I NILAI SEKOLAH'!H46="","", 'I NILAI SEKOLAH'!H46)</f>
        <v/>
      </c>
      <c r="AL46" s="37" t="str">
        <f>IF('I NILAI SEKOLAH'!I46="","", 'I NILAI SEKOLAH'!I46)</f>
        <v/>
      </c>
      <c r="AM46" s="37" t="str">
        <f>IF('I NILAI SEKOLAH'!J46="","", 'I NILAI SEKOLAH'!J46)</f>
        <v/>
      </c>
      <c r="AN46" s="37" t="str">
        <f>IF('I NILAI SEKOLAH'!K46="","", 'I NILAI SEKOLAH'!K46)</f>
        <v/>
      </c>
      <c r="AO46" s="37" t="str">
        <f>IF('I NILAI SEKOLAH'!L46="","", 'I NILAI SEKOLAH'!L46)</f>
        <v/>
      </c>
      <c r="AP46" s="37" t="str">
        <f>IF('I NILAI SEKOLAH'!M46="","", 'I NILAI SEKOLAH'!M46)</f>
        <v/>
      </c>
      <c r="AQ46" s="37" t="str">
        <f>IF('I NILAI SEKOLAH'!N46="","", 'I NILAI SEKOLAH'!N46)</f>
        <v/>
      </c>
      <c r="AR46" s="37" t="str">
        <f>IF('I NILAI SEKOLAH'!O46="","", 'I NILAI SEKOLAH'!O46)</f>
        <v/>
      </c>
      <c r="AS46" s="37" t="str">
        <f>IF('I NILAI SEKOLAH'!P46="","", 'I NILAI SEKOLAH'!P46)</f>
        <v/>
      </c>
      <c r="AT46" s="37" t="str">
        <f>IF('I NILAI SEKOLAH'!Q46="","", 'I NILAI SEKOLAH'!Q46)</f>
        <v/>
      </c>
      <c r="AU46" s="37" t="str">
        <f>IF('I NILAI SEKOLAH'!R46="","", 'I NILAI SEKOLAH'!R46)</f>
        <v/>
      </c>
      <c r="AV46" s="37" t="str">
        <f>IF('I NILAI SEKOLAH'!S46="","", 'I NILAI SEKOLAH'!S46)</f>
        <v/>
      </c>
      <c r="AW46" s="37" t="str">
        <f>IF('I NILAI SEKOLAH'!T46="","", 'I NILAI SEKOLAH'!T46)</f>
        <v/>
      </c>
      <c r="AX46" s="37" t="str">
        <f>IF('I NILAI SEKOLAH'!U46="","", 'I NILAI SEKOLAH'!U46)</f>
        <v/>
      </c>
      <c r="AY46" s="38" t="str">
        <f t="shared" si="9"/>
        <v xml:space="preserve">  </v>
      </c>
      <c r="AZ46" s="38" t="str">
        <f t="shared" si="10"/>
        <v/>
      </c>
      <c r="BA46" s="296" t="str">
        <f>IF(AZ46="","",RANK(AZ46,$AZ$10:$AZ$209)+COUNTIF(AZ$10:AZ46,AZ46)-1)</f>
        <v/>
      </c>
      <c r="BB46" s="109"/>
      <c r="BC46" s="25"/>
    </row>
    <row r="47" spans="1:55" ht="15.75" customHeight="1">
      <c r="A47" s="101"/>
      <c r="B47" s="34">
        <f>IF(BIODATA!B47="","", BIODATA!B47)</f>
        <v>38</v>
      </c>
      <c r="C47" s="32" t="str">
        <f>IF(BIODATA!D47="","", BIODATA!D47)</f>
        <v/>
      </c>
      <c r="D47" s="32" t="str">
        <f>IF(BIODATA!E47="","", BIODATA!E47)</f>
        <v/>
      </c>
      <c r="E47" s="40" t="str">
        <f>IF(BIODATA!F47="","", BIODATA!F47)</f>
        <v/>
      </c>
      <c r="F47" s="32" t="str">
        <f>IF(BIODATA!I47="","", BIODATA!I47)</f>
        <v/>
      </c>
      <c r="G47" s="39" t="str">
        <f>IF('I NILAI UN'!F47="","",'I NILAI UN'!F47)</f>
        <v/>
      </c>
      <c r="H47" s="39" t="str">
        <f>IF('I NILAI UN'!G47="","",'I NILAI UN'!G47)</f>
        <v/>
      </c>
      <c r="I47" s="39" t="str">
        <f>IF('I NILAI UN'!H47="","",'I NILAI UN'!H47)</f>
        <v/>
      </c>
      <c r="J47" s="39" t="str">
        <f>IF('I NILAI UN'!I47="","",'I NILAI UN'!I47)</f>
        <v/>
      </c>
      <c r="K47" s="33">
        <f t="shared" si="3"/>
        <v>0</v>
      </c>
      <c r="L47" s="41" t="str">
        <f t="shared" si="4"/>
        <v/>
      </c>
      <c r="M47" s="41" t="str">
        <f t="shared" si="5"/>
        <v/>
      </c>
      <c r="N47" s="41" t="str">
        <f t="shared" si="6"/>
        <v/>
      </c>
      <c r="O47" s="41" t="str">
        <f t="shared" si="7"/>
        <v/>
      </c>
      <c r="P47" s="35" t="str">
        <f>'A1'!K47</f>
        <v xml:space="preserve">  </v>
      </c>
      <c r="Q47" s="35" t="str">
        <f>'A2'!K47</f>
        <v xml:space="preserve">  </v>
      </c>
      <c r="R47" s="35" t="str">
        <f>'A3'!K47</f>
        <v xml:space="preserve">  </v>
      </c>
      <c r="S47" s="35" t="str">
        <f>'A4'!K47</f>
        <v xml:space="preserve">  </v>
      </c>
      <c r="T47" s="35" t="str">
        <f>'A5'!K47</f>
        <v xml:space="preserve">  </v>
      </c>
      <c r="U47" s="35" t="str">
        <f>'A6'!K47</f>
        <v xml:space="preserve">  </v>
      </c>
      <c r="V47" s="35" t="str">
        <f>'B1'!K47</f>
        <v xml:space="preserve">  </v>
      </c>
      <c r="W47" s="35" t="str">
        <f>'B2'!K47</f>
        <v xml:space="preserve">  </v>
      </c>
      <c r="X47" s="35" t="str">
        <f>'B3'!K47</f>
        <v xml:space="preserve">  </v>
      </c>
      <c r="Y47" s="35" t="str">
        <f>'B4'!K47</f>
        <v xml:space="preserve">  </v>
      </c>
      <c r="Z47" s="35" t="str">
        <f>'B5'!K47</f>
        <v xml:space="preserve">  </v>
      </c>
      <c r="AA47" s="35" t="str">
        <f>'C1'!K47</f>
        <v xml:space="preserve">  </v>
      </c>
      <c r="AB47" s="35" t="str">
        <f>'C2'!K47</f>
        <v xml:space="preserve">  </v>
      </c>
      <c r="AC47" s="35" t="str">
        <f>'C3'!K47</f>
        <v xml:space="preserve">  </v>
      </c>
      <c r="AD47" s="35" t="str">
        <f>'C4'!K47</f>
        <v xml:space="preserve">  </v>
      </c>
      <c r="AE47" s="35" t="str">
        <f>'C5'!K47</f>
        <v xml:space="preserve">  </v>
      </c>
      <c r="AF47" s="35" t="str">
        <f>'C6'!K47</f>
        <v xml:space="preserve">  </v>
      </c>
      <c r="AG47" s="36" t="str">
        <f t="shared" si="8"/>
        <v xml:space="preserve">  </v>
      </c>
      <c r="AH47" s="37" t="str">
        <f>IF('I NILAI SEKOLAH'!E47="","", 'I NILAI SEKOLAH'!E47)</f>
        <v/>
      </c>
      <c r="AI47" s="37" t="str">
        <f>IF('I NILAI SEKOLAH'!F47="","", 'I NILAI SEKOLAH'!F47)</f>
        <v/>
      </c>
      <c r="AJ47" s="37" t="str">
        <f>IF('I NILAI SEKOLAH'!G47="","", 'I NILAI SEKOLAH'!G47)</f>
        <v/>
      </c>
      <c r="AK47" s="37" t="str">
        <f>IF('I NILAI SEKOLAH'!H47="","", 'I NILAI SEKOLAH'!H47)</f>
        <v/>
      </c>
      <c r="AL47" s="37" t="str">
        <f>IF('I NILAI SEKOLAH'!I47="","", 'I NILAI SEKOLAH'!I47)</f>
        <v/>
      </c>
      <c r="AM47" s="37" t="str">
        <f>IF('I NILAI SEKOLAH'!J47="","", 'I NILAI SEKOLAH'!J47)</f>
        <v/>
      </c>
      <c r="AN47" s="37" t="str">
        <f>IF('I NILAI SEKOLAH'!K47="","", 'I NILAI SEKOLAH'!K47)</f>
        <v/>
      </c>
      <c r="AO47" s="37" t="str">
        <f>IF('I NILAI SEKOLAH'!L47="","", 'I NILAI SEKOLAH'!L47)</f>
        <v/>
      </c>
      <c r="AP47" s="37" t="str">
        <f>IF('I NILAI SEKOLAH'!M47="","", 'I NILAI SEKOLAH'!M47)</f>
        <v/>
      </c>
      <c r="AQ47" s="37" t="str">
        <f>IF('I NILAI SEKOLAH'!N47="","", 'I NILAI SEKOLAH'!N47)</f>
        <v/>
      </c>
      <c r="AR47" s="37" t="str">
        <f>IF('I NILAI SEKOLAH'!O47="","", 'I NILAI SEKOLAH'!O47)</f>
        <v/>
      </c>
      <c r="AS47" s="37" t="str">
        <f>IF('I NILAI SEKOLAH'!P47="","", 'I NILAI SEKOLAH'!P47)</f>
        <v/>
      </c>
      <c r="AT47" s="37" t="str">
        <f>IF('I NILAI SEKOLAH'!Q47="","", 'I NILAI SEKOLAH'!Q47)</f>
        <v/>
      </c>
      <c r="AU47" s="37" t="str">
        <f>IF('I NILAI SEKOLAH'!R47="","", 'I NILAI SEKOLAH'!R47)</f>
        <v/>
      </c>
      <c r="AV47" s="37" t="str">
        <f>IF('I NILAI SEKOLAH'!S47="","", 'I NILAI SEKOLAH'!S47)</f>
        <v/>
      </c>
      <c r="AW47" s="37" t="str">
        <f>IF('I NILAI SEKOLAH'!T47="","", 'I NILAI SEKOLAH'!T47)</f>
        <v/>
      </c>
      <c r="AX47" s="37" t="str">
        <f>IF('I NILAI SEKOLAH'!U47="","", 'I NILAI SEKOLAH'!U47)</f>
        <v/>
      </c>
      <c r="AY47" s="38" t="str">
        <f t="shared" si="9"/>
        <v xml:space="preserve">  </v>
      </c>
      <c r="AZ47" s="38" t="str">
        <f t="shared" si="10"/>
        <v/>
      </c>
      <c r="BA47" s="296" t="str">
        <f>IF(AZ47="","",RANK(AZ47,$AZ$10:$AZ$209)+COUNTIF(AZ$10:AZ47,AZ47)-1)</f>
        <v/>
      </c>
      <c r="BB47" s="109"/>
      <c r="BC47" s="25"/>
    </row>
    <row r="48" spans="1:55" ht="15.75" customHeight="1">
      <c r="A48" s="101"/>
      <c r="B48" s="34">
        <f>IF(BIODATA!B48="","", BIODATA!B48)</f>
        <v>39</v>
      </c>
      <c r="C48" s="32" t="str">
        <f>IF(BIODATA!D48="","", BIODATA!D48)</f>
        <v/>
      </c>
      <c r="D48" s="32" t="str">
        <f>IF(BIODATA!E48="","", BIODATA!E48)</f>
        <v/>
      </c>
      <c r="E48" s="40" t="str">
        <f>IF(BIODATA!F48="","", BIODATA!F48)</f>
        <v/>
      </c>
      <c r="F48" s="32" t="str">
        <f>IF(BIODATA!I48="","", BIODATA!I48)</f>
        <v/>
      </c>
      <c r="G48" s="39" t="str">
        <f>IF('I NILAI UN'!F48="","",'I NILAI UN'!F48)</f>
        <v/>
      </c>
      <c r="H48" s="39" t="str">
        <f>IF('I NILAI UN'!G48="","",'I NILAI UN'!G48)</f>
        <v/>
      </c>
      <c r="I48" s="39" t="str">
        <f>IF('I NILAI UN'!H48="","",'I NILAI UN'!H48)</f>
        <v/>
      </c>
      <c r="J48" s="39" t="str">
        <f>IF('I NILAI UN'!I48="","",'I NILAI UN'!I48)</f>
        <v/>
      </c>
      <c r="K48" s="33">
        <f t="shared" si="3"/>
        <v>0</v>
      </c>
      <c r="L48" s="41" t="str">
        <f t="shared" si="4"/>
        <v/>
      </c>
      <c r="M48" s="41" t="str">
        <f t="shared" si="5"/>
        <v/>
      </c>
      <c r="N48" s="41" t="str">
        <f t="shared" si="6"/>
        <v/>
      </c>
      <c r="O48" s="41" t="str">
        <f t="shared" si="7"/>
        <v/>
      </c>
      <c r="P48" s="35" t="str">
        <f>'A1'!K48</f>
        <v xml:space="preserve">  </v>
      </c>
      <c r="Q48" s="35" t="str">
        <f>'A2'!K48</f>
        <v xml:space="preserve">  </v>
      </c>
      <c r="R48" s="35" t="str">
        <f>'A3'!K48</f>
        <v xml:space="preserve">  </v>
      </c>
      <c r="S48" s="35" t="str">
        <f>'A4'!K48</f>
        <v xml:space="preserve">  </v>
      </c>
      <c r="T48" s="35" t="str">
        <f>'A5'!K48</f>
        <v xml:space="preserve">  </v>
      </c>
      <c r="U48" s="35" t="str">
        <f>'A6'!K48</f>
        <v xml:space="preserve">  </v>
      </c>
      <c r="V48" s="35" t="str">
        <f>'B1'!K48</f>
        <v xml:space="preserve">  </v>
      </c>
      <c r="W48" s="35" t="str">
        <f>'B2'!K48</f>
        <v xml:space="preserve">  </v>
      </c>
      <c r="X48" s="35" t="str">
        <f>'B3'!K48</f>
        <v xml:space="preserve">  </v>
      </c>
      <c r="Y48" s="35" t="str">
        <f>'B4'!K48</f>
        <v xml:space="preserve">  </v>
      </c>
      <c r="Z48" s="35" t="str">
        <f>'B5'!K48</f>
        <v xml:space="preserve">  </v>
      </c>
      <c r="AA48" s="35" t="str">
        <f>'C1'!K48</f>
        <v xml:space="preserve">  </v>
      </c>
      <c r="AB48" s="35" t="str">
        <f>'C2'!K48</f>
        <v xml:space="preserve">  </v>
      </c>
      <c r="AC48" s="35" t="str">
        <f>'C3'!K48</f>
        <v xml:space="preserve">  </v>
      </c>
      <c r="AD48" s="35" t="str">
        <f>'C4'!K48</f>
        <v xml:space="preserve">  </v>
      </c>
      <c r="AE48" s="35" t="str">
        <f>'C5'!K48</f>
        <v xml:space="preserve">  </v>
      </c>
      <c r="AF48" s="35" t="str">
        <f>'C6'!K48</f>
        <v xml:space="preserve">  </v>
      </c>
      <c r="AG48" s="36" t="str">
        <f t="shared" si="8"/>
        <v xml:space="preserve">  </v>
      </c>
      <c r="AH48" s="37" t="str">
        <f>IF('I NILAI SEKOLAH'!E48="","", 'I NILAI SEKOLAH'!E48)</f>
        <v/>
      </c>
      <c r="AI48" s="37" t="str">
        <f>IF('I NILAI SEKOLAH'!F48="","", 'I NILAI SEKOLAH'!F48)</f>
        <v/>
      </c>
      <c r="AJ48" s="37" t="str">
        <f>IF('I NILAI SEKOLAH'!G48="","", 'I NILAI SEKOLAH'!G48)</f>
        <v/>
      </c>
      <c r="AK48" s="37" t="str">
        <f>IF('I NILAI SEKOLAH'!H48="","", 'I NILAI SEKOLAH'!H48)</f>
        <v/>
      </c>
      <c r="AL48" s="37" t="str">
        <f>IF('I NILAI SEKOLAH'!I48="","", 'I NILAI SEKOLAH'!I48)</f>
        <v/>
      </c>
      <c r="AM48" s="37" t="str">
        <f>IF('I NILAI SEKOLAH'!J48="","", 'I NILAI SEKOLAH'!J48)</f>
        <v/>
      </c>
      <c r="AN48" s="37" t="str">
        <f>IF('I NILAI SEKOLAH'!K48="","", 'I NILAI SEKOLAH'!K48)</f>
        <v/>
      </c>
      <c r="AO48" s="37" t="str">
        <f>IF('I NILAI SEKOLAH'!L48="","", 'I NILAI SEKOLAH'!L48)</f>
        <v/>
      </c>
      <c r="AP48" s="37" t="str">
        <f>IF('I NILAI SEKOLAH'!M48="","", 'I NILAI SEKOLAH'!M48)</f>
        <v/>
      </c>
      <c r="AQ48" s="37" t="str">
        <f>IF('I NILAI SEKOLAH'!N48="","", 'I NILAI SEKOLAH'!N48)</f>
        <v/>
      </c>
      <c r="AR48" s="37" t="str">
        <f>IF('I NILAI SEKOLAH'!O48="","", 'I NILAI SEKOLAH'!O48)</f>
        <v/>
      </c>
      <c r="AS48" s="37" t="str">
        <f>IF('I NILAI SEKOLAH'!P48="","", 'I NILAI SEKOLAH'!P48)</f>
        <v/>
      </c>
      <c r="AT48" s="37" t="str">
        <f>IF('I NILAI SEKOLAH'!Q48="","", 'I NILAI SEKOLAH'!Q48)</f>
        <v/>
      </c>
      <c r="AU48" s="37" t="str">
        <f>IF('I NILAI SEKOLAH'!R48="","", 'I NILAI SEKOLAH'!R48)</f>
        <v/>
      </c>
      <c r="AV48" s="37" t="str">
        <f>IF('I NILAI SEKOLAH'!S48="","", 'I NILAI SEKOLAH'!S48)</f>
        <v/>
      </c>
      <c r="AW48" s="37" t="str">
        <f>IF('I NILAI SEKOLAH'!T48="","", 'I NILAI SEKOLAH'!T48)</f>
        <v/>
      </c>
      <c r="AX48" s="37" t="str">
        <f>IF('I NILAI SEKOLAH'!U48="","", 'I NILAI SEKOLAH'!U48)</f>
        <v/>
      </c>
      <c r="AY48" s="38" t="str">
        <f t="shared" si="9"/>
        <v xml:space="preserve">  </v>
      </c>
      <c r="AZ48" s="38" t="str">
        <f t="shared" si="10"/>
        <v/>
      </c>
      <c r="BA48" s="296" t="str">
        <f>IF(AZ48="","",RANK(AZ48,$AZ$10:$AZ$209)+COUNTIF(AZ$10:AZ48,AZ48)-1)</f>
        <v/>
      </c>
      <c r="BB48" s="109"/>
      <c r="BC48" s="25"/>
    </row>
    <row r="49" spans="1:55" ht="15.75" customHeight="1">
      <c r="A49" s="101"/>
      <c r="B49" s="34">
        <f>IF(BIODATA!B49="","", BIODATA!B49)</f>
        <v>40</v>
      </c>
      <c r="C49" s="32" t="str">
        <f>IF(BIODATA!D49="","", BIODATA!D49)</f>
        <v/>
      </c>
      <c r="D49" s="32" t="str">
        <f>IF(BIODATA!E49="","", BIODATA!E49)</f>
        <v/>
      </c>
      <c r="E49" s="40" t="str">
        <f>IF(BIODATA!F49="","", BIODATA!F49)</f>
        <v/>
      </c>
      <c r="F49" s="32" t="str">
        <f>IF(BIODATA!I49="","", BIODATA!I49)</f>
        <v/>
      </c>
      <c r="G49" s="39" t="str">
        <f>IF('I NILAI UN'!F49="","",'I NILAI UN'!F49)</f>
        <v/>
      </c>
      <c r="H49" s="39" t="str">
        <f>IF('I NILAI UN'!G49="","",'I NILAI UN'!G49)</f>
        <v/>
      </c>
      <c r="I49" s="39" t="str">
        <f>IF('I NILAI UN'!H49="","",'I NILAI UN'!H49)</f>
        <v/>
      </c>
      <c r="J49" s="39" t="str">
        <f>IF('I NILAI UN'!I49="","",'I NILAI UN'!I49)</f>
        <v/>
      </c>
      <c r="K49" s="33">
        <f t="shared" si="3"/>
        <v>0</v>
      </c>
      <c r="L49" s="41" t="str">
        <f t="shared" si="4"/>
        <v/>
      </c>
      <c r="M49" s="41" t="str">
        <f t="shared" si="5"/>
        <v/>
      </c>
      <c r="N49" s="41" t="str">
        <f t="shared" si="6"/>
        <v/>
      </c>
      <c r="O49" s="41" t="str">
        <f t="shared" si="7"/>
        <v/>
      </c>
      <c r="P49" s="35" t="str">
        <f>'A1'!K49</f>
        <v xml:space="preserve">  </v>
      </c>
      <c r="Q49" s="35" t="str">
        <f>'A2'!K49</f>
        <v xml:space="preserve">  </v>
      </c>
      <c r="R49" s="35" t="str">
        <f>'A3'!K49</f>
        <v xml:space="preserve">  </v>
      </c>
      <c r="S49" s="35" t="str">
        <f>'A4'!K49</f>
        <v xml:space="preserve">  </v>
      </c>
      <c r="T49" s="35" t="str">
        <f>'A5'!K49</f>
        <v xml:space="preserve">  </v>
      </c>
      <c r="U49" s="35" t="str">
        <f>'A6'!K49</f>
        <v xml:space="preserve">  </v>
      </c>
      <c r="V49" s="35" t="str">
        <f>'B1'!K49</f>
        <v xml:space="preserve">  </v>
      </c>
      <c r="W49" s="35" t="str">
        <f>'B2'!K49</f>
        <v xml:space="preserve">  </v>
      </c>
      <c r="X49" s="35" t="str">
        <f>'B3'!K49</f>
        <v xml:space="preserve">  </v>
      </c>
      <c r="Y49" s="35" t="str">
        <f>'B4'!K49</f>
        <v xml:space="preserve">  </v>
      </c>
      <c r="Z49" s="35" t="str">
        <f>'B5'!K49</f>
        <v xml:space="preserve">  </v>
      </c>
      <c r="AA49" s="35" t="str">
        <f>'C1'!K49</f>
        <v xml:space="preserve">  </v>
      </c>
      <c r="AB49" s="35" t="str">
        <f>'C2'!K49</f>
        <v xml:space="preserve">  </v>
      </c>
      <c r="AC49" s="35" t="str">
        <f>'C3'!K49</f>
        <v xml:space="preserve">  </v>
      </c>
      <c r="AD49" s="35" t="str">
        <f>'C4'!K49</f>
        <v xml:space="preserve">  </v>
      </c>
      <c r="AE49" s="35" t="str">
        <f>'C5'!K49</f>
        <v xml:space="preserve">  </v>
      </c>
      <c r="AF49" s="35" t="str">
        <f>'C6'!K49</f>
        <v xml:space="preserve">  </v>
      </c>
      <c r="AG49" s="36" t="str">
        <f t="shared" si="8"/>
        <v xml:space="preserve">  </v>
      </c>
      <c r="AH49" s="37" t="str">
        <f>IF('I NILAI SEKOLAH'!E49="","", 'I NILAI SEKOLAH'!E49)</f>
        <v/>
      </c>
      <c r="AI49" s="37" t="str">
        <f>IF('I NILAI SEKOLAH'!F49="","", 'I NILAI SEKOLAH'!F49)</f>
        <v/>
      </c>
      <c r="AJ49" s="37" t="str">
        <f>IF('I NILAI SEKOLAH'!G49="","", 'I NILAI SEKOLAH'!G49)</f>
        <v/>
      </c>
      <c r="AK49" s="37" t="str">
        <f>IF('I NILAI SEKOLAH'!H49="","", 'I NILAI SEKOLAH'!H49)</f>
        <v/>
      </c>
      <c r="AL49" s="37" t="str">
        <f>IF('I NILAI SEKOLAH'!I49="","", 'I NILAI SEKOLAH'!I49)</f>
        <v/>
      </c>
      <c r="AM49" s="37" t="str">
        <f>IF('I NILAI SEKOLAH'!J49="","", 'I NILAI SEKOLAH'!J49)</f>
        <v/>
      </c>
      <c r="AN49" s="37" t="str">
        <f>IF('I NILAI SEKOLAH'!K49="","", 'I NILAI SEKOLAH'!K49)</f>
        <v/>
      </c>
      <c r="AO49" s="37" t="str">
        <f>IF('I NILAI SEKOLAH'!L49="","", 'I NILAI SEKOLAH'!L49)</f>
        <v/>
      </c>
      <c r="AP49" s="37" t="str">
        <f>IF('I NILAI SEKOLAH'!M49="","", 'I NILAI SEKOLAH'!M49)</f>
        <v/>
      </c>
      <c r="AQ49" s="37" t="str">
        <f>IF('I NILAI SEKOLAH'!N49="","", 'I NILAI SEKOLAH'!N49)</f>
        <v/>
      </c>
      <c r="AR49" s="37" t="str">
        <f>IF('I NILAI SEKOLAH'!O49="","", 'I NILAI SEKOLAH'!O49)</f>
        <v/>
      </c>
      <c r="AS49" s="37" t="str">
        <f>IF('I NILAI SEKOLAH'!P49="","", 'I NILAI SEKOLAH'!P49)</f>
        <v/>
      </c>
      <c r="AT49" s="37" t="str">
        <f>IF('I NILAI SEKOLAH'!Q49="","", 'I NILAI SEKOLAH'!Q49)</f>
        <v/>
      </c>
      <c r="AU49" s="37" t="str">
        <f>IF('I NILAI SEKOLAH'!R49="","", 'I NILAI SEKOLAH'!R49)</f>
        <v/>
      </c>
      <c r="AV49" s="37" t="str">
        <f>IF('I NILAI SEKOLAH'!S49="","", 'I NILAI SEKOLAH'!S49)</f>
        <v/>
      </c>
      <c r="AW49" s="37" t="str">
        <f>IF('I NILAI SEKOLAH'!T49="","", 'I NILAI SEKOLAH'!T49)</f>
        <v/>
      </c>
      <c r="AX49" s="37" t="str">
        <f>IF('I NILAI SEKOLAH'!U49="","", 'I NILAI SEKOLAH'!U49)</f>
        <v/>
      </c>
      <c r="AY49" s="38" t="str">
        <f t="shared" si="9"/>
        <v xml:space="preserve">  </v>
      </c>
      <c r="AZ49" s="38" t="str">
        <f t="shared" si="10"/>
        <v/>
      </c>
      <c r="BA49" s="296" t="str">
        <f>IF(AZ49="","",RANK(AZ49,$AZ$10:$AZ$209)+COUNTIF(AZ$10:AZ49,AZ49)-1)</f>
        <v/>
      </c>
      <c r="BB49" s="109"/>
      <c r="BC49" s="25"/>
    </row>
    <row r="50" spans="1:55" ht="15.75" customHeight="1">
      <c r="A50" s="101"/>
      <c r="B50" s="34">
        <f>IF(BIODATA!B50="","", BIODATA!B50)</f>
        <v>41</v>
      </c>
      <c r="C50" s="32" t="str">
        <f>IF(BIODATA!D50="","", BIODATA!D50)</f>
        <v/>
      </c>
      <c r="D50" s="32" t="str">
        <f>IF(BIODATA!E50="","", BIODATA!E50)</f>
        <v/>
      </c>
      <c r="E50" s="40" t="str">
        <f>IF(BIODATA!F50="","", BIODATA!F50)</f>
        <v/>
      </c>
      <c r="F50" s="32" t="str">
        <f>IF(BIODATA!I50="","", BIODATA!I50)</f>
        <v/>
      </c>
      <c r="G50" s="39" t="str">
        <f>IF('I NILAI UN'!F50="","",'I NILAI UN'!F50)</f>
        <v/>
      </c>
      <c r="H50" s="39" t="str">
        <f>IF('I NILAI UN'!G50="","",'I NILAI UN'!G50)</f>
        <v/>
      </c>
      <c r="I50" s="39" t="str">
        <f>IF('I NILAI UN'!H50="","",'I NILAI UN'!H50)</f>
        <v/>
      </c>
      <c r="J50" s="39" t="str">
        <f>IF('I NILAI UN'!I50="","",'I NILAI UN'!I50)</f>
        <v/>
      </c>
      <c r="K50" s="33">
        <f t="shared" si="3"/>
        <v>0</v>
      </c>
      <c r="L50" s="41" t="str">
        <f t="shared" si="4"/>
        <v/>
      </c>
      <c r="M50" s="41" t="str">
        <f t="shared" si="5"/>
        <v/>
      </c>
      <c r="N50" s="41" t="str">
        <f t="shared" si="6"/>
        <v/>
      </c>
      <c r="O50" s="41" t="str">
        <f t="shared" si="7"/>
        <v/>
      </c>
      <c r="P50" s="35" t="str">
        <f>'A1'!K50</f>
        <v xml:space="preserve">  </v>
      </c>
      <c r="Q50" s="35" t="str">
        <f>'A2'!K50</f>
        <v xml:space="preserve">  </v>
      </c>
      <c r="R50" s="35" t="str">
        <f>'A3'!K50</f>
        <v xml:space="preserve">  </v>
      </c>
      <c r="S50" s="35" t="str">
        <f>'A4'!K50</f>
        <v xml:space="preserve">  </v>
      </c>
      <c r="T50" s="35" t="str">
        <f>'A5'!K50</f>
        <v xml:space="preserve">  </v>
      </c>
      <c r="U50" s="35" t="str">
        <f>'A6'!K50</f>
        <v xml:space="preserve">  </v>
      </c>
      <c r="V50" s="35" t="str">
        <f>'B1'!K50</f>
        <v xml:space="preserve">  </v>
      </c>
      <c r="W50" s="35" t="str">
        <f>'B2'!K50</f>
        <v xml:space="preserve">  </v>
      </c>
      <c r="X50" s="35" t="str">
        <f>'B3'!K50</f>
        <v xml:space="preserve">  </v>
      </c>
      <c r="Y50" s="35" t="str">
        <f>'B4'!K50</f>
        <v xml:space="preserve">  </v>
      </c>
      <c r="Z50" s="35" t="str">
        <f>'B5'!K50</f>
        <v xml:space="preserve">  </v>
      </c>
      <c r="AA50" s="35" t="str">
        <f>'C1'!K50</f>
        <v xml:space="preserve">  </v>
      </c>
      <c r="AB50" s="35" t="str">
        <f>'C2'!K50</f>
        <v xml:space="preserve">  </v>
      </c>
      <c r="AC50" s="35" t="str">
        <f>'C3'!K50</f>
        <v xml:space="preserve">  </v>
      </c>
      <c r="AD50" s="35" t="str">
        <f>'C4'!K50</f>
        <v xml:space="preserve">  </v>
      </c>
      <c r="AE50" s="35" t="str">
        <f>'C5'!K50</f>
        <v xml:space="preserve">  </v>
      </c>
      <c r="AF50" s="35" t="str">
        <f>'C6'!K50</f>
        <v xml:space="preserve">  </v>
      </c>
      <c r="AG50" s="36" t="str">
        <f t="shared" si="8"/>
        <v xml:space="preserve">  </v>
      </c>
      <c r="AH50" s="37" t="str">
        <f>IF('I NILAI SEKOLAH'!E50="","", 'I NILAI SEKOLAH'!E50)</f>
        <v/>
      </c>
      <c r="AI50" s="37" t="str">
        <f>IF('I NILAI SEKOLAH'!F50="","", 'I NILAI SEKOLAH'!F50)</f>
        <v/>
      </c>
      <c r="AJ50" s="37" t="str">
        <f>IF('I NILAI SEKOLAH'!G50="","", 'I NILAI SEKOLAH'!G50)</f>
        <v/>
      </c>
      <c r="AK50" s="37" t="str">
        <f>IF('I NILAI SEKOLAH'!H50="","", 'I NILAI SEKOLAH'!H50)</f>
        <v/>
      </c>
      <c r="AL50" s="37" t="str">
        <f>IF('I NILAI SEKOLAH'!I50="","", 'I NILAI SEKOLAH'!I50)</f>
        <v/>
      </c>
      <c r="AM50" s="37" t="str">
        <f>IF('I NILAI SEKOLAH'!J50="","", 'I NILAI SEKOLAH'!J50)</f>
        <v/>
      </c>
      <c r="AN50" s="37" t="str">
        <f>IF('I NILAI SEKOLAH'!K50="","", 'I NILAI SEKOLAH'!K50)</f>
        <v/>
      </c>
      <c r="AO50" s="37" t="str">
        <f>IF('I NILAI SEKOLAH'!L50="","", 'I NILAI SEKOLAH'!L50)</f>
        <v/>
      </c>
      <c r="AP50" s="37" t="str">
        <f>IF('I NILAI SEKOLAH'!M50="","", 'I NILAI SEKOLAH'!M50)</f>
        <v/>
      </c>
      <c r="AQ50" s="37" t="str">
        <f>IF('I NILAI SEKOLAH'!N50="","", 'I NILAI SEKOLAH'!N50)</f>
        <v/>
      </c>
      <c r="AR50" s="37" t="str">
        <f>IF('I NILAI SEKOLAH'!O50="","", 'I NILAI SEKOLAH'!O50)</f>
        <v/>
      </c>
      <c r="AS50" s="37" t="str">
        <f>IF('I NILAI SEKOLAH'!P50="","", 'I NILAI SEKOLAH'!P50)</f>
        <v/>
      </c>
      <c r="AT50" s="37" t="str">
        <f>IF('I NILAI SEKOLAH'!Q50="","", 'I NILAI SEKOLAH'!Q50)</f>
        <v/>
      </c>
      <c r="AU50" s="37" t="str">
        <f>IF('I NILAI SEKOLAH'!R50="","", 'I NILAI SEKOLAH'!R50)</f>
        <v/>
      </c>
      <c r="AV50" s="37" t="str">
        <f>IF('I NILAI SEKOLAH'!S50="","", 'I NILAI SEKOLAH'!S50)</f>
        <v/>
      </c>
      <c r="AW50" s="37" t="str">
        <f>IF('I NILAI SEKOLAH'!T50="","", 'I NILAI SEKOLAH'!T50)</f>
        <v/>
      </c>
      <c r="AX50" s="37" t="str">
        <f>IF('I NILAI SEKOLAH'!U50="","", 'I NILAI SEKOLAH'!U50)</f>
        <v/>
      </c>
      <c r="AY50" s="38" t="str">
        <f t="shared" si="9"/>
        <v xml:space="preserve">  </v>
      </c>
      <c r="AZ50" s="38" t="str">
        <f t="shared" si="10"/>
        <v/>
      </c>
      <c r="BA50" s="296" t="str">
        <f>IF(AZ50="","",RANK(AZ50,$AZ$10:$AZ$209)+COUNTIF(AZ$10:AZ50,AZ50)-1)</f>
        <v/>
      </c>
      <c r="BB50" s="109"/>
      <c r="BC50" s="25"/>
    </row>
    <row r="51" spans="1:55" ht="15.75" customHeight="1">
      <c r="A51" s="101"/>
      <c r="B51" s="34">
        <f>IF(BIODATA!B51="","", BIODATA!B51)</f>
        <v>42</v>
      </c>
      <c r="C51" s="32" t="str">
        <f>IF(BIODATA!D51="","", BIODATA!D51)</f>
        <v/>
      </c>
      <c r="D51" s="32" t="str">
        <f>IF(BIODATA!E51="","", BIODATA!E51)</f>
        <v/>
      </c>
      <c r="E51" s="40" t="str">
        <f>IF(BIODATA!F51="","", BIODATA!F51)</f>
        <v/>
      </c>
      <c r="F51" s="32" t="str">
        <f>IF(BIODATA!I51="","", BIODATA!I51)</f>
        <v/>
      </c>
      <c r="G51" s="39" t="str">
        <f>IF('I NILAI UN'!F51="","",'I NILAI UN'!F51)</f>
        <v/>
      </c>
      <c r="H51" s="39" t="str">
        <f>IF('I NILAI UN'!G51="","",'I NILAI UN'!G51)</f>
        <v/>
      </c>
      <c r="I51" s="39" t="str">
        <f>IF('I NILAI UN'!H51="","",'I NILAI UN'!H51)</f>
        <v/>
      </c>
      <c r="J51" s="39" t="str">
        <f>IF('I NILAI UN'!I51="","",'I NILAI UN'!I51)</f>
        <v/>
      </c>
      <c r="K51" s="33">
        <f t="shared" si="3"/>
        <v>0</v>
      </c>
      <c r="L51" s="41" t="str">
        <f t="shared" si="4"/>
        <v/>
      </c>
      <c r="M51" s="41" t="str">
        <f t="shared" si="5"/>
        <v/>
      </c>
      <c r="N51" s="41" t="str">
        <f t="shared" si="6"/>
        <v/>
      </c>
      <c r="O51" s="41" t="str">
        <f t="shared" si="7"/>
        <v/>
      </c>
      <c r="P51" s="35" t="str">
        <f>'A1'!K51</f>
        <v xml:space="preserve">  </v>
      </c>
      <c r="Q51" s="35" t="str">
        <f>'A2'!K51</f>
        <v xml:space="preserve">  </v>
      </c>
      <c r="R51" s="35" t="str">
        <f>'A3'!K51</f>
        <v xml:space="preserve">  </v>
      </c>
      <c r="S51" s="35" t="str">
        <f>'A4'!K51</f>
        <v xml:space="preserve">  </v>
      </c>
      <c r="T51" s="35" t="str">
        <f>'A5'!K51</f>
        <v xml:space="preserve">  </v>
      </c>
      <c r="U51" s="35" t="str">
        <f>'A6'!K51</f>
        <v xml:space="preserve">  </v>
      </c>
      <c r="V51" s="35" t="str">
        <f>'B1'!K51</f>
        <v xml:space="preserve">  </v>
      </c>
      <c r="W51" s="35" t="str">
        <f>'B2'!K51</f>
        <v xml:space="preserve">  </v>
      </c>
      <c r="X51" s="35" t="str">
        <f>'B3'!K51</f>
        <v xml:space="preserve">  </v>
      </c>
      <c r="Y51" s="35" t="str">
        <f>'B4'!K51</f>
        <v xml:space="preserve">  </v>
      </c>
      <c r="Z51" s="35" t="str">
        <f>'B5'!K51</f>
        <v xml:space="preserve">  </v>
      </c>
      <c r="AA51" s="35" t="str">
        <f>'C1'!K51</f>
        <v xml:space="preserve">  </v>
      </c>
      <c r="AB51" s="35" t="str">
        <f>'C2'!K51</f>
        <v xml:space="preserve">  </v>
      </c>
      <c r="AC51" s="35" t="str">
        <f>'C3'!K51</f>
        <v xml:space="preserve">  </v>
      </c>
      <c r="AD51" s="35" t="str">
        <f>'C4'!K51</f>
        <v xml:space="preserve">  </v>
      </c>
      <c r="AE51" s="35" t="str">
        <f>'C5'!K51</f>
        <v xml:space="preserve">  </v>
      </c>
      <c r="AF51" s="35" t="str">
        <f>'C6'!K51</f>
        <v xml:space="preserve">  </v>
      </c>
      <c r="AG51" s="36" t="str">
        <f t="shared" si="8"/>
        <v xml:space="preserve">  </v>
      </c>
      <c r="AH51" s="37" t="str">
        <f>IF('I NILAI SEKOLAH'!E51="","", 'I NILAI SEKOLAH'!E51)</f>
        <v/>
      </c>
      <c r="AI51" s="37" t="str">
        <f>IF('I NILAI SEKOLAH'!F51="","", 'I NILAI SEKOLAH'!F51)</f>
        <v/>
      </c>
      <c r="AJ51" s="37" t="str">
        <f>IF('I NILAI SEKOLAH'!G51="","", 'I NILAI SEKOLAH'!G51)</f>
        <v/>
      </c>
      <c r="AK51" s="37" t="str">
        <f>IF('I NILAI SEKOLAH'!H51="","", 'I NILAI SEKOLAH'!H51)</f>
        <v/>
      </c>
      <c r="AL51" s="37" t="str">
        <f>IF('I NILAI SEKOLAH'!I51="","", 'I NILAI SEKOLAH'!I51)</f>
        <v/>
      </c>
      <c r="AM51" s="37" t="str">
        <f>IF('I NILAI SEKOLAH'!J51="","", 'I NILAI SEKOLAH'!J51)</f>
        <v/>
      </c>
      <c r="AN51" s="37" t="str">
        <f>IF('I NILAI SEKOLAH'!K51="","", 'I NILAI SEKOLAH'!K51)</f>
        <v/>
      </c>
      <c r="AO51" s="37" t="str">
        <f>IF('I NILAI SEKOLAH'!L51="","", 'I NILAI SEKOLAH'!L51)</f>
        <v/>
      </c>
      <c r="AP51" s="37" t="str">
        <f>IF('I NILAI SEKOLAH'!M51="","", 'I NILAI SEKOLAH'!M51)</f>
        <v/>
      </c>
      <c r="AQ51" s="37" t="str">
        <f>IF('I NILAI SEKOLAH'!N51="","", 'I NILAI SEKOLAH'!N51)</f>
        <v/>
      </c>
      <c r="AR51" s="37" t="str">
        <f>IF('I NILAI SEKOLAH'!O51="","", 'I NILAI SEKOLAH'!O51)</f>
        <v/>
      </c>
      <c r="AS51" s="37" t="str">
        <f>IF('I NILAI SEKOLAH'!P51="","", 'I NILAI SEKOLAH'!P51)</f>
        <v/>
      </c>
      <c r="AT51" s="37" t="str">
        <f>IF('I NILAI SEKOLAH'!Q51="","", 'I NILAI SEKOLAH'!Q51)</f>
        <v/>
      </c>
      <c r="AU51" s="37" t="str">
        <f>IF('I NILAI SEKOLAH'!R51="","", 'I NILAI SEKOLAH'!R51)</f>
        <v/>
      </c>
      <c r="AV51" s="37" t="str">
        <f>IF('I NILAI SEKOLAH'!S51="","", 'I NILAI SEKOLAH'!S51)</f>
        <v/>
      </c>
      <c r="AW51" s="37" t="str">
        <f>IF('I NILAI SEKOLAH'!T51="","", 'I NILAI SEKOLAH'!T51)</f>
        <v/>
      </c>
      <c r="AX51" s="37" t="str">
        <f>IF('I NILAI SEKOLAH'!U51="","", 'I NILAI SEKOLAH'!U51)</f>
        <v/>
      </c>
      <c r="AY51" s="38" t="str">
        <f t="shared" si="9"/>
        <v xml:space="preserve">  </v>
      </c>
      <c r="AZ51" s="38" t="str">
        <f t="shared" si="10"/>
        <v/>
      </c>
      <c r="BA51" s="296" t="str">
        <f>IF(AZ51="","",RANK(AZ51,$AZ$10:$AZ$209)+COUNTIF(AZ$10:AZ51,AZ51)-1)</f>
        <v/>
      </c>
      <c r="BB51" s="109"/>
      <c r="BC51" s="25"/>
    </row>
    <row r="52" spans="1:55" ht="15.75" customHeight="1">
      <c r="A52" s="101"/>
      <c r="B52" s="34">
        <f>IF(BIODATA!B52="","", BIODATA!B52)</f>
        <v>43</v>
      </c>
      <c r="C52" s="32" t="str">
        <f>IF(BIODATA!D52="","", BIODATA!D52)</f>
        <v/>
      </c>
      <c r="D52" s="32" t="str">
        <f>IF(BIODATA!E52="","", BIODATA!E52)</f>
        <v/>
      </c>
      <c r="E52" s="40" t="str">
        <f>IF(BIODATA!F52="","", BIODATA!F52)</f>
        <v/>
      </c>
      <c r="F52" s="32" t="str">
        <f>IF(BIODATA!I52="","", BIODATA!I52)</f>
        <v/>
      </c>
      <c r="G52" s="39" t="str">
        <f>IF('I NILAI UN'!F52="","",'I NILAI UN'!F52)</f>
        <v/>
      </c>
      <c r="H52" s="39" t="str">
        <f>IF('I NILAI UN'!G52="","",'I NILAI UN'!G52)</f>
        <v/>
      </c>
      <c r="I52" s="39" t="str">
        <f>IF('I NILAI UN'!H52="","",'I NILAI UN'!H52)</f>
        <v/>
      </c>
      <c r="J52" s="39" t="str">
        <f>IF('I NILAI UN'!I52="","",'I NILAI UN'!I52)</f>
        <v/>
      </c>
      <c r="K52" s="33">
        <f t="shared" si="3"/>
        <v>0</v>
      </c>
      <c r="L52" s="41" t="str">
        <f t="shared" si="4"/>
        <v/>
      </c>
      <c r="M52" s="41" t="str">
        <f t="shared" si="5"/>
        <v/>
      </c>
      <c r="N52" s="41" t="str">
        <f t="shared" si="6"/>
        <v/>
      </c>
      <c r="O52" s="41" t="str">
        <f t="shared" si="7"/>
        <v/>
      </c>
      <c r="P52" s="35" t="str">
        <f>'A1'!K52</f>
        <v xml:space="preserve">  </v>
      </c>
      <c r="Q52" s="35" t="str">
        <f>'A2'!K52</f>
        <v xml:space="preserve">  </v>
      </c>
      <c r="R52" s="35" t="str">
        <f>'A3'!K52</f>
        <v xml:space="preserve">  </v>
      </c>
      <c r="S52" s="35" t="str">
        <f>'A4'!K52</f>
        <v xml:space="preserve">  </v>
      </c>
      <c r="T52" s="35" t="str">
        <f>'A5'!K52</f>
        <v xml:space="preserve">  </v>
      </c>
      <c r="U52" s="35" t="str">
        <f>'A6'!K52</f>
        <v xml:space="preserve">  </v>
      </c>
      <c r="V52" s="35" t="str">
        <f>'B1'!K52</f>
        <v xml:space="preserve">  </v>
      </c>
      <c r="W52" s="35" t="str">
        <f>'B2'!K52</f>
        <v xml:space="preserve">  </v>
      </c>
      <c r="X52" s="35" t="str">
        <f>'B3'!K52</f>
        <v xml:space="preserve">  </v>
      </c>
      <c r="Y52" s="35" t="str">
        <f>'B4'!K52</f>
        <v xml:space="preserve">  </v>
      </c>
      <c r="Z52" s="35" t="str">
        <f>'B5'!K52</f>
        <v xml:space="preserve">  </v>
      </c>
      <c r="AA52" s="35" t="str">
        <f>'C1'!K52</f>
        <v xml:space="preserve">  </v>
      </c>
      <c r="AB52" s="35" t="str">
        <f>'C2'!K52</f>
        <v xml:space="preserve">  </v>
      </c>
      <c r="AC52" s="35" t="str">
        <f>'C3'!K52</f>
        <v xml:space="preserve">  </v>
      </c>
      <c r="AD52" s="35" t="str">
        <f>'C4'!K52</f>
        <v xml:space="preserve">  </v>
      </c>
      <c r="AE52" s="35" t="str">
        <f>'C5'!K52</f>
        <v xml:space="preserve">  </v>
      </c>
      <c r="AF52" s="35" t="str">
        <f>'C6'!K52</f>
        <v xml:space="preserve">  </v>
      </c>
      <c r="AG52" s="36" t="str">
        <f t="shared" si="8"/>
        <v xml:space="preserve">  </v>
      </c>
      <c r="AH52" s="37" t="str">
        <f>IF('I NILAI SEKOLAH'!E52="","", 'I NILAI SEKOLAH'!E52)</f>
        <v/>
      </c>
      <c r="AI52" s="37" t="str">
        <f>IF('I NILAI SEKOLAH'!F52="","", 'I NILAI SEKOLAH'!F52)</f>
        <v/>
      </c>
      <c r="AJ52" s="37" t="str">
        <f>IF('I NILAI SEKOLAH'!G52="","", 'I NILAI SEKOLAH'!G52)</f>
        <v/>
      </c>
      <c r="AK52" s="37" t="str">
        <f>IF('I NILAI SEKOLAH'!H52="","", 'I NILAI SEKOLAH'!H52)</f>
        <v/>
      </c>
      <c r="AL52" s="37" t="str">
        <f>IF('I NILAI SEKOLAH'!I52="","", 'I NILAI SEKOLAH'!I52)</f>
        <v/>
      </c>
      <c r="AM52" s="37" t="str">
        <f>IF('I NILAI SEKOLAH'!J52="","", 'I NILAI SEKOLAH'!J52)</f>
        <v/>
      </c>
      <c r="AN52" s="37" t="str">
        <f>IF('I NILAI SEKOLAH'!K52="","", 'I NILAI SEKOLAH'!K52)</f>
        <v/>
      </c>
      <c r="AO52" s="37" t="str">
        <f>IF('I NILAI SEKOLAH'!L52="","", 'I NILAI SEKOLAH'!L52)</f>
        <v/>
      </c>
      <c r="AP52" s="37" t="str">
        <f>IF('I NILAI SEKOLAH'!M52="","", 'I NILAI SEKOLAH'!M52)</f>
        <v/>
      </c>
      <c r="AQ52" s="37" t="str">
        <f>IF('I NILAI SEKOLAH'!N52="","", 'I NILAI SEKOLAH'!N52)</f>
        <v/>
      </c>
      <c r="AR52" s="37" t="str">
        <f>IF('I NILAI SEKOLAH'!O52="","", 'I NILAI SEKOLAH'!O52)</f>
        <v/>
      </c>
      <c r="AS52" s="37" t="str">
        <f>IF('I NILAI SEKOLAH'!P52="","", 'I NILAI SEKOLAH'!P52)</f>
        <v/>
      </c>
      <c r="AT52" s="37" t="str">
        <f>IF('I NILAI SEKOLAH'!Q52="","", 'I NILAI SEKOLAH'!Q52)</f>
        <v/>
      </c>
      <c r="AU52" s="37" t="str">
        <f>IF('I NILAI SEKOLAH'!R52="","", 'I NILAI SEKOLAH'!R52)</f>
        <v/>
      </c>
      <c r="AV52" s="37" t="str">
        <f>IF('I NILAI SEKOLAH'!S52="","", 'I NILAI SEKOLAH'!S52)</f>
        <v/>
      </c>
      <c r="AW52" s="37" t="str">
        <f>IF('I NILAI SEKOLAH'!T52="","", 'I NILAI SEKOLAH'!T52)</f>
        <v/>
      </c>
      <c r="AX52" s="37" t="str">
        <f>IF('I NILAI SEKOLAH'!U52="","", 'I NILAI SEKOLAH'!U52)</f>
        <v/>
      </c>
      <c r="AY52" s="38" t="str">
        <f t="shared" si="9"/>
        <v xml:space="preserve">  </v>
      </c>
      <c r="AZ52" s="38" t="str">
        <f t="shared" si="10"/>
        <v/>
      </c>
      <c r="BA52" s="296" t="str">
        <f>IF(AZ52="","",RANK(AZ52,$AZ$10:$AZ$209)+COUNTIF(AZ$10:AZ52,AZ52)-1)</f>
        <v/>
      </c>
      <c r="BB52" s="109"/>
      <c r="BC52" s="25"/>
    </row>
    <row r="53" spans="1:55" ht="15.75" customHeight="1">
      <c r="A53" s="101"/>
      <c r="B53" s="34">
        <f>IF(BIODATA!B53="","", BIODATA!B53)</f>
        <v>44</v>
      </c>
      <c r="C53" s="32" t="str">
        <f>IF(BIODATA!D53="","", BIODATA!D53)</f>
        <v/>
      </c>
      <c r="D53" s="32" t="str">
        <f>IF(BIODATA!E53="","", BIODATA!E53)</f>
        <v/>
      </c>
      <c r="E53" s="40" t="str">
        <f>IF(BIODATA!F53="","", BIODATA!F53)</f>
        <v/>
      </c>
      <c r="F53" s="32" t="str">
        <f>IF(BIODATA!I53="","", BIODATA!I53)</f>
        <v/>
      </c>
      <c r="G53" s="39" t="str">
        <f>IF('I NILAI UN'!F53="","",'I NILAI UN'!F53)</f>
        <v/>
      </c>
      <c r="H53" s="39" t="str">
        <f>IF('I NILAI UN'!G53="","",'I NILAI UN'!G53)</f>
        <v/>
      </c>
      <c r="I53" s="39" t="str">
        <f>IF('I NILAI UN'!H53="","",'I NILAI UN'!H53)</f>
        <v/>
      </c>
      <c r="J53" s="39" t="str">
        <f>IF('I NILAI UN'!I53="","",'I NILAI UN'!I53)</f>
        <v/>
      </c>
      <c r="K53" s="33">
        <f t="shared" si="3"/>
        <v>0</v>
      </c>
      <c r="L53" s="41" t="str">
        <f t="shared" si="4"/>
        <v/>
      </c>
      <c r="M53" s="41" t="str">
        <f t="shared" si="5"/>
        <v/>
      </c>
      <c r="N53" s="41" t="str">
        <f t="shared" si="6"/>
        <v/>
      </c>
      <c r="O53" s="41" t="str">
        <f t="shared" si="7"/>
        <v/>
      </c>
      <c r="P53" s="35" t="str">
        <f>'A1'!K53</f>
        <v xml:space="preserve">  </v>
      </c>
      <c r="Q53" s="35" t="str">
        <f>'A2'!K53</f>
        <v xml:space="preserve">  </v>
      </c>
      <c r="R53" s="35" t="str">
        <f>'A3'!K53</f>
        <v xml:space="preserve">  </v>
      </c>
      <c r="S53" s="35" t="str">
        <f>'A4'!K53</f>
        <v xml:space="preserve">  </v>
      </c>
      <c r="T53" s="35" t="str">
        <f>'A5'!K53</f>
        <v xml:space="preserve">  </v>
      </c>
      <c r="U53" s="35" t="str">
        <f>'A6'!K53</f>
        <v xml:space="preserve">  </v>
      </c>
      <c r="V53" s="35" t="str">
        <f>'B1'!K53</f>
        <v xml:space="preserve">  </v>
      </c>
      <c r="W53" s="35" t="str">
        <f>'B2'!K53</f>
        <v xml:space="preserve">  </v>
      </c>
      <c r="X53" s="35" t="str">
        <f>'B3'!K53</f>
        <v xml:space="preserve">  </v>
      </c>
      <c r="Y53" s="35" t="str">
        <f>'B4'!K53</f>
        <v xml:space="preserve">  </v>
      </c>
      <c r="Z53" s="35" t="str">
        <f>'B5'!K53</f>
        <v xml:space="preserve">  </v>
      </c>
      <c r="AA53" s="35" t="str">
        <f>'C1'!K53</f>
        <v xml:space="preserve">  </v>
      </c>
      <c r="AB53" s="35" t="str">
        <f>'C2'!K53</f>
        <v xml:space="preserve">  </v>
      </c>
      <c r="AC53" s="35" t="str">
        <f>'C3'!K53</f>
        <v xml:space="preserve">  </v>
      </c>
      <c r="AD53" s="35" t="str">
        <f>'C4'!K53</f>
        <v xml:space="preserve">  </v>
      </c>
      <c r="AE53" s="35" t="str">
        <f>'C5'!K53</f>
        <v xml:space="preserve">  </v>
      </c>
      <c r="AF53" s="35" t="str">
        <f>'C6'!K53</f>
        <v xml:space="preserve">  </v>
      </c>
      <c r="AG53" s="36" t="str">
        <f t="shared" si="8"/>
        <v xml:space="preserve">  </v>
      </c>
      <c r="AH53" s="37" t="str">
        <f>IF('I NILAI SEKOLAH'!E53="","", 'I NILAI SEKOLAH'!E53)</f>
        <v/>
      </c>
      <c r="AI53" s="37" t="str">
        <f>IF('I NILAI SEKOLAH'!F53="","", 'I NILAI SEKOLAH'!F53)</f>
        <v/>
      </c>
      <c r="AJ53" s="37" t="str">
        <f>IF('I NILAI SEKOLAH'!G53="","", 'I NILAI SEKOLAH'!G53)</f>
        <v/>
      </c>
      <c r="AK53" s="37" t="str">
        <f>IF('I NILAI SEKOLAH'!H53="","", 'I NILAI SEKOLAH'!H53)</f>
        <v/>
      </c>
      <c r="AL53" s="37" t="str">
        <f>IF('I NILAI SEKOLAH'!I53="","", 'I NILAI SEKOLAH'!I53)</f>
        <v/>
      </c>
      <c r="AM53" s="37" t="str">
        <f>IF('I NILAI SEKOLAH'!J53="","", 'I NILAI SEKOLAH'!J53)</f>
        <v/>
      </c>
      <c r="AN53" s="37" t="str">
        <f>IF('I NILAI SEKOLAH'!K53="","", 'I NILAI SEKOLAH'!K53)</f>
        <v/>
      </c>
      <c r="AO53" s="37" t="str">
        <f>IF('I NILAI SEKOLAH'!L53="","", 'I NILAI SEKOLAH'!L53)</f>
        <v/>
      </c>
      <c r="AP53" s="37" t="str">
        <f>IF('I NILAI SEKOLAH'!M53="","", 'I NILAI SEKOLAH'!M53)</f>
        <v/>
      </c>
      <c r="AQ53" s="37" t="str">
        <f>IF('I NILAI SEKOLAH'!N53="","", 'I NILAI SEKOLAH'!N53)</f>
        <v/>
      </c>
      <c r="AR53" s="37" t="str">
        <f>IF('I NILAI SEKOLAH'!O53="","", 'I NILAI SEKOLAH'!O53)</f>
        <v/>
      </c>
      <c r="AS53" s="37" t="str">
        <f>IF('I NILAI SEKOLAH'!P53="","", 'I NILAI SEKOLAH'!P53)</f>
        <v/>
      </c>
      <c r="AT53" s="37" t="str">
        <f>IF('I NILAI SEKOLAH'!Q53="","", 'I NILAI SEKOLAH'!Q53)</f>
        <v/>
      </c>
      <c r="AU53" s="37" t="str">
        <f>IF('I NILAI SEKOLAH'!R53="","", 'I NILAI SEKOLAH'!R53)</f>
        <v/>
      </c>
      <c r="AV53" s="37" t="str">
        <f>IF('I NILAI SEKOLAH'!S53="","", 'I NILAI SEKOLAH'!S53)</f>
        <v/>
      </c>
      <c r="AW53" s="37" t="str">
        <f>IF('I NILAI SEKOLAH'!T53="","", 'I NILAI SEKOLAH'!T53)</f>
        <v/>
      </c>
      <c r="AX53" s="37" t="str">
        <f>IF('I NILAI SEKOLAH'!U53="","", 'I NILAI SEKOLAH'!U53)</f>
        <v/>
      </c>
      <c r="AY53" s="38" t="str">
        <f t="shared" si="9"/>
        <v xml:space="preserve">  </v>
      </c>
      <c r="AZ53" s="38" t="str">
        <f t="shared" si="10"/>
        <v/>
      </c>
      <c r="BA53" s="296" t="str">
        <f>IF(AZ53="","",RANK(AZ53,$AZ$10:$AZ$209)+COUNTIF(AZ$10:AZ53,AZ53)-1)</f>
        <v/>
      </c>
      <c r="BB53" s="109"/>
      <c r="BC53" s="25"/>
    </row>
    <row r="54" spans="1:55" ht="15.75" customHeight="1">
      <c r="A54" s="101"/>
      <c r="B54" s="34">
        <f>IF(BIODATA!B54="","", BIODATA!B54)</f>
        <v>45</v>
      </c>
      <c r="C54" s="32" t="str">
        <f>IF(BIODATA!D54="","", BIODATA!D54)</f>
        <v/>
      </c>
      <c r="D54" s="32" t="str">
        <f>IF(BIODATA!E54="","", BIODATA!E54)</f>
        <v/>
      </c>
      <c r="E54" s="40" t="str">
        <f>IF(BIODATA!F54="","", BIODATA!F54)</f>
        <v/>
      </c>
      <c r="F54" s="32" t="str">
        <f>IF(BIODATA!I54="","", BIODATA!I54)</f>
        <v/>
      </c>
      <c r="G54" s="39" t="str">
        <f>IF('I NILAI UN'!F54="","",'I NILAI UN'!F54)</f>
        <v/>
      </c>
      <c r="H54" s="39" t="str">
        <f>IF('I NILAI UN'!G54="","",'I NILAI UN'!G54)</f>
        <v/>
      </c>
      <c r="I54" s="39" t="str">
        <f>IF('I NILAI UN'!H54="","",'I NILAI UN'!H54)</f>
        <v/>
      </c>
      <c r="J54" s="39" t="str">
        <f>IF('I NILAI UN'!I54="","",'I NILAI UN'!I54)</f>
        <v/>
      </c>
      <c r="K54" s="33">
        <f t="shared" si="3"/>
        <v>0</v>
      </c>
      <c r="L54" s="41" t="str">
        <f t="shared" si="4"/>
        <v/>
      </c>
      <c r="M54" s="41" t="str">
        <f t="shared" si="5"/>
        <v/>
      </c>
      <c r="N54" s="41" t="str">
        <f t="shared" si="6"/>
        <v/>
      </c>
      <c r="O54" s="41" t="str">
        <f t="shared" si="7"/>
        <v/>
      </c>
      <c r="P54" s="35" t="str">
        <f>'A1'!K54</f>
        <v xml:space="preserve">  </v>
      </c>
      <c r="Q54" s="35" t="str">
        <f>'A2'!K54</f>
        <v xml:space="preserve">  </v>
      </c>
      <c r="R54" s="35" t="str">
        <f>'A3'!K54</f>
        <v xml:space="preserve">  </v>
      </c>
      <c r="S54" s="35" t="str">
        <f>'A4'!K54</f>
        <v xml:space="preserve">  </v>
      </c>
      <c r="T54" s="35" t="str">
        <f>'A5'!K54</f>
        <v xml:space="preserve">  </v>
      </c>
      <c r="U54" s="35" t="str">
        <f>'A6'!K54</f>
        <v xml:space="preserve">  </v>
      </c>
      <c r="V54" s="35" t="str">
        <f>'B1'!K54</f>
        <v xml:space="preserve">  </v>
      </c>
      <c r="W54" s="35" t="str">
        <f>'B2'!K54</f>
        <v xml:space="preserve">  </v>
      </c>
      <c r="X54" s="35" t="str">
        <f>'B3'!K54</f>
        <v xml:space="preserve">  </v>
      </c>
      <c r="Y54" s="35" t="str">
        <f>'B4'!K54</f>
        <v xml:space="preserve">  </v>
      </c>
      <c r="Z54" s="35" t="str">
        <f>'B5'!K54</f>
        <v xml:space="preserve">  </v>
      </c>
      <c r="AA54" s="35" t="str">
        <f>'C1'!K54</f>
        <v xml:space="preserve">  </v>
      </c>
      <c r="AB54" s="35" t="str">
        <f>'C2'!K54</f>
        <v xml:space="preserve">  </v>
      </c>
      <c r="AC54" s="35" t="str">
        <f>'C3'!K54</f>
        <v xml:space="preserve">  </v>
      </c>
      <c r="AD54" s="35" t="str">
        <f>'C4'!K54</f>
        <v xml:space="preserve">  </v>
      </c>
      <c r="AE54" s="35" t="str">
        <f>'C5'!K54</f>
        <v xml:space="preserve">  </v>
      </c>
      <c r="AF54" s="35" t="str">
        <f>'C6'!K54</f>
        <v xml:space="preserve">  </v>
      </c>
      <c r="AG54" s="36" t="str">
        <f t="shared" si="8"/>
        <v xml:space="preserve">  </v>
      </c>
      <c r="AH54" s="37" t="str">
        <f>IF('I NILAI SEKOLAH'!E54="","", 'I NILAI SEKOLAH'!E54)</f>
        <v/>
      </c>
      <c r="AI54" s="37" t="str">
        <f>IF('I NILAI SEKOLAH'!F54="","", 'I NILAI SEKOLAH'!F54)</f>
        <v/>
      </c>
      <c r="AJ54" s="37" t="str">
        <f>IF('I NILAI SEKOLAH'!G54="","", 'I NILAI SEKOLAH'!G54)</f>
        <v/>
      </c>
      <c r="AK54" s="37" t="str">
        <f>IF('I NILAI SEKOLAH'!H54="","", 'I NILAI SEKOLAH'!H54)</f>
        <v/>
      </c>
      <c r="AL54" s="37" t="str">
        <f>IF('I NILAI SEKOLAH'!I54="","", 'I NILAI SEKOLAH'!I54)</f>
        <v/>
      </c>
      <c r="AM54" s="37" t="str">
        <f>IF('I NILAI SEKOLAH'!J54="","", 'I NILAI SEKOLAH'!J54)</f>
        <v/>
      </c>
      <c r="AN54" s="37" t="str">
        <f>IF('I NILAI SEKOLAH'!K54="","", 'I NILAI SEKOLAH'!K54)</f>
        <v/>
      </c>
      <c r="AO54" s="37" t="str">
        <f>IF('I NILAI SEKOLAH'!L54="","", 'I NILAI SEKOLAH'!L54)</f>
        <v/>
      </c>
      <c r="AP54" s="37" t="str">
        <f>IF('I NILAI SEKOLAH'!M54="","", 'I NILAI SEKOLAH'!M54)</f>
        <v/>
      </c>
      <c r="AQ54" s="37" t="str">
        <f>IF('I NILAI SEKOLAH'!N54="","", 'I NILAI SEKOLAH'!N54)</f>
        <v/>
      </c>
      <c r="AR54" s="37" t="str">
        <f>IF('I NILAI SEKOLAH'!O54="","", 'I NILAI SEKOLAH'!O54)</f>
        <v/>
      </c>
      <c r="AS54" s="37" t="str">
        <f>IF('I NILAI SEKOLAH'!P54="","", 'I NILAI SEKOLAH'!P54)</f>
        <v/>
      </c>
      <c r="AT54" s="37" t="str">
        <f>IF('I NILAI SEKOLAH'!Q54="","", 'I NILAI SEKOLAH'!Q54)</f>
        <v/>
      </c>
      <c r="AU54" s="37" t="str">
        <f>IF('I NILAI SEKOLAH'!R54="","", 'I NILAI SEKOLAH'!R54)</f>
        <v/>
      </c>
      <c r="AV54" s="37" t="str">
        <f>IF('I NILAI SEKOLAH'!S54="","", 'I NILAI SEKOLAH'!S54)</f>
        <v/>
      </c>
      <c r="AW54" s="37" t="str">
        <f>IF('I NILAI SEKOLAH'!T54="","", 'I NILAI SEKOLAH'!T54)</f>
        <v/>
      </c>
      <c r="AX54" s="37" t="str">
        <f>IF('I NILAI SEKOLAH'!U54="","", 'I NILAI SEKOLAH'!U54)</f>
        <v/>
      </c>
      <c r="AY54" s="38" t="str">
        <f t="shared" si="9"/>
        <v xml:space="preserve">  </v>
      </c>
      <c r="AZ54" s="38" t="str">
        <f t="shared" si="10"/>
        <v/>
      </c>
      <c r="BA54" s="296" t="str">
        <f>IF(AZ54="","",RANK(AZ54,$AZ$10:$AZ$209)+COUNTIF(AZ$10:AZ54,AZ54)-1)</f>
        <v/>
      </c>
      <c r="BB54" s="109"/>
      <c r="BC54" s="25"/>
    </row>
    <row r="55" spans="1:55" ht="15.75" customHeight="1">
      <c r="A55" s="101"/>
      <c r="B55" s="34">
        <f>IF(BIODATA!B55="","", BIODATA!B55)</f>
        <v>46</v>
      </c>
      <c r="C55" s="32" t="str">
        <f>IF(BIODATA!D55="","", BIODATA!D55)</f>
        <v/>
      </c>
      <c r="D55" s="32" t="str">
        <f>IF(BIODATA!E55="","", BIODATA!E55)</f>
        <v/>
      </c>
      <c r="E55" s="40" t="str">
        <f>IF(BIODATA!F55="","", BIODATA!F55)</f>
        <v/>
      </c>
      <c r="F55" s="32" t="str">
        <f>IF(BIODATA!I55="","", BIODATA!I55)</f>
        <v/>
      </c>
      <c r="G55" s="39" t="str">
        <f>IF('I NILAI UN'!F55="","",'I NILAI UN'!F55)</f>
        <v/>
      </c>
      <c r="H55" s="39" t="str">
        <f>IF('I NILAI UN'!G55="","",'I NILAI UN'!G55)</f>
        <v/>
      </c>
      <c r="I55" s="39" t="str">
        <f>IF('I NILAI UN'!H55="","",'I NILAI UN'!H55)</f>
        <v/>
      </c>
      <c r="J55" s="39" t="str">
        <f>IF('I NILAI UN'!I55="","",'I NILAI UN'!I55)</f>
        <v/>
      </c>
      <c r="K55" s="33">
        <f t="shared" si="3"/>
        <v>0</v>
      </c>
      <c r="L55" s="41" t="str">
        <f t="shared" si="4"/>
        <v/>
      </c>
      <c r="M55" s="41" t="str">
        <f t="shared" si="5"/>
        <v/>
      </c>
      <c r="N55" s="41" t="str">
        <f t="shared" si="6"/>
        <v/>
      </c>
      <c r="O55" s="41" t="str">
        <f t="shared" si="7"/>
        <v/>
      </c>
      <c r="P55" s="35" t="str">
        <f>'A1'!K55</f>
        <v xml:space="preserve">  </v>
      </c>
      <c r="Q55" s="35" t="str">
        <f>'A2'!K55</f>
        <v xml:space="preserve">  </v>
      </c>
      <c r="R55" s="35" t="str">
        <f>'A3'!K55</f>
        <v xml:space="preserve">  </v>
      </c>
      <c r="S55" s="35" t="str">
        <f>'A4'!K55</f>
        <v xml:space="preserve">  </v>
      </c>
      <c r="T55" s="35" t="str">
        <f>'A5'!K55</f>
        <v xml:space="preserve">  </v>
      </c>
      <c r="U55" s="35" t="str">
        <f>'A6'!K55</f>
        <v xml:space="preserve">  </v>
      </c>
      <c r="V55" s="35" t="str">
        <f>'B1'!K55</f>
        <v xml:space="preserve">  </v>
      </c>
      <c r="W55" s="35" t="str">
        <f>'B2'!K55</f>
        <v xml:space="preserve">  </v>
      </c>
      <c r="X55" s="35" t="str">
        <f>'B3'!K55</f>
        <v xml:space="preserve">  </v>
      </c>
      <c r="Y55" s="35" t="str">
        <f>'B4'!K55</f>
        <v xml:space="preserve">  </v>
      </c>
      <c r="Z55" s="35" t="str">
        <f>'B5'!K55</f>
        <v xml:space="preserve">  </v>
      </c>
      <c r="AA55" s="35" t="str">
        <f>'C1'!K55</f>
        <v xml:space="preserve">  </v>
      </c>
      <c r="AB55" s="35" t="str">
        <f>'C2'!K55</f>
        <v xml:space="preserve">  </v>
      </c>
      <c r="AC55" s="35" t="str">
        <f>'C3'!K55</f>
        <v xml:space="preserve">  </v>
      </c>
      <c r="AD55" s="35" t="str">
        <f>'C4'!K55</f>
        <v xml:space="preserve">  </v>
      </c>
      <c r="AE55" s="35" t="str">
        <f>'C5'!K55</f>
        <v xml:space="preserve">  </v>
      </c>
      <c r="AF55" s="35" t="str">
        <f>'C6'!K55</f>
        <v xml:space="preserve">  </v>
      </c>
      <c r="AG55" s="36" t="str">
        <f t="shared" si="8"/>
        <v xml:space="preserve">  </v>
      </c>
      <c r="AH55" s="37" t="str">
        <f>IF('I NILAI SEKOLAH'!E55="","", 'I NILAI SEKOLAH'!E55)</f>
        <v/>
      </c>
      <c r="AI55" s="37" t="str">
        <f>IF('I NILAI SEKOLAH'!F55="","", 'I NILAI SEKOLAH'!F55)</f>
        <v/>
      </c>
      <c r="AJ55" s="37" t="str">
        <f>IF('I NILAI SEKOLAH'!G55="","", 'I NILAI SEKOLAH'!G55)</f>
        <v/>
      </c>
      <c r="AK55" s="37" t="str">
        <f>IF('I NILAI SEKOLAH'!H55="","", 'I NILAI SEKOLAH'!H55)</f>
        <v/>
      </c>
      <c r="AL55" s="37" t="str">
        <f>IF('I NILAI SEKOLAH'!I55="","", 'I NILAI SEKOLAH'!I55)</f>
        <v/>
      </c>
      <c r="AM55" s="37" t="str">
        <f>IF('I NILAI SEKOLAH'!J55="","", 'I NILAI SEKOLAH'!J55)</f>
        <v/>
      </c>
      <c r="AN55" s="37" t="str">
        <f>IF('I NILAI SEKOLAH'!K55="","", 'I NILAI SEKOLAH'!K55)</f>
        <v/>
      </c>
      <c r="AO55" s="37" t="str">
        <f>IF('I NILAI SEKOLAH'!L55="","", 'I NILAI SEKOLAH'!L55)</f>
        <v/>
      </c>
      <c r="AP55" s="37" t="str">
        <f>IF('I NILAI SEKOLAH'!M55="","", 'I NILAI SEKOLAH'!M55)</f>
        <v/>
      </c>
      <c r="AQ55" s="37" t="str">
        <f>IF('I NILAI SEKOLAH'!N55="","", 'I NILAI SEKOLAH'!N55)</f>
        <v/>
      </c>
      <c r="AR55" s="37" t="str">
        <f>IF('I NILAI SEKOLAH'!O55="","", 'I NILAI SEKOLAH'!O55)</f>
        <v/>
      </c>
      <c r="AS55" s="37" t="str">
        <f>IF('I NILAI SEKOLAH'!P55="","", 'I NILAI SEKOLAH'!P55)</f>
        <v/>
      </c>
      <c r="AT55" s="37" t="str">
        <f>IF('I NILAI SEKOLAH'!Q55="","", 'I NILAI SEKOLAH'!Q55)</f>
        <v/>
      </c>
      <c r="AU55" s="37" t="str">
        <f>IF('I NILAI SEKOLAH'!R55="","", 'I NILAI SEKOLAH'!R55)</f>
        <v/>
      </c>
      <c r="AV55" s="37" t="str">
        <f>IF('I NILAI SEKOLAH'!S55="","", 'I NILAI SEKOLAH'!S55)</f>
        <v/>
      </c>
      <c r="AW55" s="37" t="str">
        <f>IF('I NILAI SEKOLAH'!T55="","", 'I NILAI SEKOLAH'!T55)</f>
        <v/>
      </c>
      <c r="AX55" s="37" t="str">
        <f>IF('I NILAI SEKOLAH'!U55="","", 'I NILAI SEKOLAH'!U55)</f>
        <v/>
      </c>
      <c r="AY55" s="38" t="str">
        <f t="shared" si="9"/>
        <v xml:space="preserve">  </v>
      </c>
      <c r="AZ55" s="38" t="str">
        <f t="shared" si="10"/>
        <v/>
      </c>
      <c r="BA55" s="296" t="str">
        <f>IF(AZ55="","",RANK(AZ55,$AZ$10:$AZ$209)+COUNTIF(AZ$10:AZ55,AZ55)-1)</f>
        <v/>
      </c>
      <c r="BB55" s="109"/>
      <c r="BC55" s="25"/>
    </row>
    <row r="56" spans="1:55" ht="15.75" customHeight="1">
      <c r="A56" s="101"/>
      <c r="B56" s="34">
        <f>IF(BIODATA!B56="","", BIODATA!B56)</f>
        <v>47</v>
      </c>
      <c r="C56" s="32" t="str">
        <f>IF(BIODATA!D56="","", BIODATA!D56)</f>
        <v/>
      </c>
      <c r="D56" s="32" t="str">
        <f>IF(BIODATA!E56="","", BIODATA!E56)</f>
        <v/>
      </c>
      <c r="E56" s="40" t="str">
        <f>IF(BIODATA!F56="","", BIODATA!F56)</f>
        <v/>
      </c>
      <c r="F56" s="32" t="str">
        <f>IF(BIODATA!I56="","", BIODATA!I56)</f>
        <v/>
      </c>
      <c r="G56" s="39" t="str">
        <f>IF('I NILAI UN'!F56="","",'I NILAI UN'!F56)</f>
        <v/>
      </c>
      <c r="H56" s="39" t="str">
        <f>IF('I NILAI UN'!G56="","",'I NILAI UN'!G56)</f>
        <v/>
      </c>
      <c r="I56" s="39" t="str">
        <f>IF('I NILAI UN'!H56="","",'I NILAI UN'!H56)</f>
        <v/>
      </c>
      <c r="J56" s="39" t="str">
        <f>IF('I NILAI UN'!I56="","",'I NILAI UN'!I56)</f>
        <v/>
      </c>
      <c r="K56" s="33">
        <f t="shared" si="3"/>
        <v>0</v>
      </c>
      <c r="L56" s="41" t="str">
        <f t="shared" si="4"/>
        <v/>
      </c>
      <c r="M56" s="41" t="str">
        <f t="shared" si="5"/>
        <v/>
      </c>
      <c r="N56" s="41" t="str">
        <f t="shared" si="6"/>
        <v/>
      </c>
      <c r="O56" s="41" t="str">
        <f t="shared" si="7"/>
        <v/>
      </c>
      <c r="P56" s="35" t="str">
        <f>'A1'!K56</f>
        <v xml:space="preserve">  </v>
      </c>
      <c r="Q56" s="35" t="str">
        <f>'A2'!K56</f>
        <v xml:space="preserve">  </v>
      </c>
      <c r="R56" s="35" t="str">
        <f>'A3'!K56</f>
        <v xml:space="preserve">  </v>
      </c>
      <c r="S56" s="35" t="str">
        <f>'A4'!K56</f>
        <v xml:space="preserve">  </v>
      </c>
      <c r="T56" s="35" t="str">
        <f>'A5'!K56</f>
        <v xml:space="preserve">  </v>
      </c>
      <c r="U56" s="35" t="str">
        <f>'A6'!K56</f>
        <v xml:space="preserve">  </v>
      </c>
      <c r="V56" s="35" t="str">
        <f>'B1'!K56</f>
        <v xml:space="preserve">  </v>
      </c>
      <c r="W56" s="35" t="str">
        <f>'B2'!K56</f>
        <v xml:space="preserve">  </v>
      </c>
      <c r="X56" s="35" t="str">
        <f>'B3'!K56</f>
        <v xml:space="preserve">  </v>
      </c>
      <c r="Y56" s="35" t="str">
        <f>'B4'!K56</f>
        <v xml:space="preserve">  </v>
      </c>
      <c r="Z56" s="35" t="str">
        <f>'B5'!K56</f>
        <v xml:space="preserve">  </v>
      </c>
      <c r="AA56" s="35" t="str">
        <f>'C1'!K56</f>
        <v xml:space="preserve">  </v>
      </c>
      <c r="AB56" s="35" t="str">
        <f>'C2'!K56</f>
        <v xml:space="preserve">  </v>
      </c>
      <c r="AC56" s="35" t="str">
        <f>'C3'!K56</f>
        <v xml:space="preserve">  </v>
      </c>
      <c r="AD56" s="35" t="str">
        <f>'C4'!K56</f>
        <v xml:space="preserve">  </v>
      </c>
      <c r="AE56" s="35" t="str">
        <f>'C5'!K56</f>
        <v xml:space="preserve">  </v>
      </c>
      <c r="AF56" s="35" t="str">
        <f>'C6'!K56</f>
        <v xml:space="preserve">  </v>
      </c>
      <c r="AG56" s="36" t="str">
        <f t="shared" si="8"/>
        <v xml:space="preserve">  </v>
      </c>
      <c r="AH56" s="37" t="str">
        <f>IF('I NILAI SEKOLAH'!E56="","", 'I NILAI SEKOLAH'!E56)</f>
        <v/>
      </c>
      <c r="AI56" s="37" t="str">
        <f>IF('I NILAI SEKOLAH'!F56="","", 'I NILAI SEKOLAH'!F56)</f>
        <v/>
      </c>
      <c r="AJ56" s="37" t="str">
        <f>IF('I NILAI SEKOLAH'!G56="","", 'I NILAI SEKOLAH'!G56)</f>
        <v/>
      </c>
      <c r="AK56" s="37" t="str">
        <f>IF('I NILAI SEKOLAH'!H56="","", 'I NILAI SEKOLAH'!H56)</f>
        <v/>
      </c>
      <c r="AL56" s="37" t="str">
        <f>IF('I NILAI SEKOLAH'!I56="","", 'I NILAI SEKOLAH'!I56)</f>
        <v/>
      </c>
      <c r="AM56" s="37" t="str">
        <f>IF('I NILAI SEKOLAH'!J56="","", 'I NILAI SEKOLAH'!J56)</f>
        <v/>
      </c>
      <c r="AN56" s="37" t="str">
        <f>IF('I NILAI SEKOLAH'!K56="","", 'I NILAI SEKOLAH'!K56)</f>
        <v/>
      </c>
      <c r="AO56" s="37" t="str">
        <f>IF('I NILAI SEKOLAH'!L56="","", 'I NILAI SEKOLAH'!L56)</f>
        <v/>
      </c>
      <c r="AP56" s="37" t="str">
        <f>IF('I NILAI SEKOLAH'!M56="","", 'I NILAI SEKOLAH'!M56)</f>
        <v/>
      </c>
      <c r="AQ56" s="37" t="str">
        <f>IF('I NILAI SEKOLAH'!N56="","", 'I NILAI SEKOLAH'!N56)</f>
        <v/>
      </c>
      <c r="AR56" s="37" t="str">
        <f>IF('I NILAI SEKOLAH'!O56="","", 'I NILAI SEKOLAH'!O56)</f>
        <v/>
      </c>
      <c r="AS56" s="37" t="str">
        <f>IF('I NILAI SEKOLAH'!P56="","", 'I NILAI SEKOLAH'!P56)</f>
        <v/>
      </c>
      <c r="AT56" s="37" t="str">
        <f>IF('I NILAI SEKOLAH'!Q56="","", 'I NILAI SEKOLAH'!Q56)</f>
        <v/>
      </c>
      <c r="AU56" s="37" t="str">
        <f>IF('I NILAI SEKOLAH'!R56="","", 'I NILAI SEKOLAH'!R56)</f>
        <v/>
      </c>
      <c r="AV56" s="37" t="str">
        <f>IF('I NILAI SEKOLAH'!S56="","", 'I NILAI SEKOLAH'!S56)</f>
        <v/>
      </c>
      <c r="AW56" s="37" t="str">
        <f>IF('I NILAI SEKOLAH'!T56="","", 'I NILAI SEKOLAH'!T56)</f>
        <v/>
      </c>
      <c r="AX56" s="37" t="str">
        <f>IF('I NILAI SEKOLAH'!U56="","", 'I NILAI SEKOLAH'!U56)</f>
        <v/>
      </c>
      <c r="AY56" s="38" t="str">
        <f t="shared" si="9"/>
        <v xml:space="preserve">  </v>
      </c>
      <c r="AZ56" s="38" t="str">
        <f t="shared" si="10"/>
        <v/>
      </c>
      <c r="BA56" s="296" t="str">
        <f>IF(AZ56="","",RANK(AZ56,$AZ$10:$AZ$209)+COUNTIF(AZ$10:AZ56,AZ56)-1)</f>
        <v/>
      </c>
      <c r="BB56" s="109"/>
      <c r="BC56" s="25"/>
    </row>
    <row r="57" spans="1:55" ht="15.75" customHeight="1">
      <c r="A57" s="101"/>
      <c r="B57" s="34">
        <f>IF(BIODATA!B57="","", BIODATA!B57)</f>
        <v>48</v>
      </c>
      <c r="C57" s="32" t="str">
        <f>IF(BIODATA!D57="","", BIODATA!D57)</f>
        <v/>
      </c>
      <c r="D57" s="32" t="str">
        <f>IF(BIODATA!E57="","", BIODATA!E57)</f>
        <v/>
      </c>
      <c r="E57" s="40" t="str">
        <f>IF(BIODATA!F57="","", BIODATA!F57)</f>
        <v/>
      </c>
      <c r="F57" s="32" t="str">
        <f>IF(BIODATA!I57="","", BIODATA!I57)</f>
        <v/>
      </c>
      <c r="G57" s="39" t="str">
        <f>IF('I NILAI UN'!F57="","",'I NILAI UN'!F57)</f>
        <v/>
      </c>
      <c r="H57" s="39" t="str">
        <f>IF('I NILAI UN'!G57="","",'I NILAI UN'!G57)</f>
        <v/>
      </c>
      <c r="I57" s="39" t="str">
        <f>IF('I NILAI UN'!H57="","",'I NILAI UN'!H57)</f>
        <v/>
      </c>
      <c r="J57" s="39" t="str">
        <f>IF('I NILAI UN'!I57="","",'I NILAI UN'!I57)</f>
        <v/>
      </c>
      <c r="K57" s="33">
        <f t="shared" si="3"/>
        <v>0</v>
      </c>
      <c r="L57" s="41" t="str">
        <f t="shared" si="4"/>
        <v/>
      </c>
      <c r="M57" s="41" t="str">
        <f t="shared" si="5"/>
        <v/>
      </c>
      <c r="N57" s="41" t="str">
        <f t="shared" si="6"/>
        <v/>
      </c>
      <c r="O57" s="41" t="str">
        <f t="shared" si="7"/>
        <v/>
      </c>
      <c r="P57" s="35" t="str">
        <f>'A1'!K57</f>
        <v xml:space="preserve">  </v>
      </c>
      <c r="Q57" s="35" t="str">
        <f>'A2'!K57</f>
        <v xml:space="preserve">  </v>
      </c>
      <c r="R57" s="35" t="str">
        <f>'A3'!K57</f>
        <v xml:space="preserve">  </v>
      </c>
      <c r="S57" s="35" t="str">
        <f>'A4'!K57</f>
        <v xml:space="preserve">  </v>
      </c>
      <c r="T57" s="35" t="str">
        <f>'A5'!K57</f>
        <v xml:space="preserve">  </v>
      </c>
      <c r="U57" s="35" t="str">
        <f>'A6'!K57</f>
        <v xml:space="preserve">  </v>
      </c>
      <c r="V57" s="35" t="str">
        <f>'B1'!K57</f>
        <v xml:space="preserve">  </v>
      </c>
      <c r="W57" s="35" t="str">
        <f>'B2'!K57</f>
        <v xml:space="preserve">  </v>
      </c>
      <c r="X57" s="35" t="str">
        <f>'B3'!K57</f>
        <v xml:space="preserve">  </v>
      </c>
      <c r="Y57" s="35" t="str">
        <f>'B4'!K57</f>
        <v xml:space="preserve">  </v>
      </c>
      <c r="Z57" s="35" t="str">
        <f>'B5'!K57</f>
        <v xml:space="preserve">  </v>
      </c>
      <c r="AA57" s="35" t="str">
        <f>'C1'!K57</f>
        <v xml:space="preserve">  </v>
      </c>
      <c r="AB57" s="35" t="str">
        <f>'C2'!K57</f>
        <v xml:space="preserve">  </v>
      </c>
      <c r="AC57" s="35" t="str">
        <f>'C3'!K57</f>
        <v xml:space="preserve">  </v>
      </c>
      <c r="AD57" s="35" t="str">
        <f>'C4'!K57</f>
        <v xml:space="preserve">  </v>
      </c>
      <c r="AE57" s="35" t="str">
        <f>'C5'!K57</f>
        <v xml:space="preserve">  </v>
      </c>
      <c r="AF57" s="35" t="str">
        <f>'C6'!K57</f>
        <v xml:space="preserve">  </v>
      </c>
      <c r="AG57" s="36" t="str">
        <f t="shared" si="8"/>
        <v xml:space="preserve">  </v>
      </c>
      <c r="AH57" s="37" t="str">
        <f>IF('I NILAI SEKOLAH'!E57="","", 'I NILAI SEKOLAH'!E57)</f>
        <v/>
      </c>
      <c r="AI57" s="37" t="str">
        <f>IF('I NILAI SEKOLAH'!F57="","", 'I NILAI SEKOLAH'!F57)</f>
        <v/>
      </c>
      <c r="AJ57" s="37" t="str">
        <f>IF('I NILAI SEKOLAH'!G57="","", 'I NILAI SEKOLAH'!G57)</f>
        <v/>
      </c>
      <c r="AK57" s="37" t="str">
        <f>IF('I NILAI SEKOLAH'!H57="","", 'I NILAI SEKOLAH'!H57)</f>
        <v/>
      </c>
      <c r="AL57" s="37" t="str">
        <f>IF('I NILAI SEKOLAH'!I57="","", 'I NILAI SEKOLAH'!I57)</f>
        <v/>
      </c>
      <c r="AM57" s="37" t="str">
        <f>IF('I NILAI SEKOLAH'!J57="","", 'I NILAI SEKOLAH'!J57)</f>
        <v/>
      </c>
      <c r="AN57" s="37" t="str">
        <f>IF('I NILAI SEKOLAH'!K57="","", 'I NILAI SEKOLAH'!K57)</f>
        <v/>
      </c>
      <c r="AO57" s="37" t="str">
        <f>IF('I NILAI SEKOLAH'!L57="","", 'I NILAI SEKOLAH'!L57)</f>
        <v/>
      </c>
      <c r="AP57" s="37" t="str">
        <f>IF('I NILAI SEKOLAH'!M57="","", 'I NILAI SEKOLAH'!M57)</f>
        <v/>
      </c>
      <c r="AQ57" s="37" t="str">
        <f>IF('I NILAI SEKOLAH'!N57="","", 'I NILAI SEKOLAH'!N57)</f>
        <v/>
      </c>
      <c r="AR57" s="37" t="str">
        <f>IF('I NILAI SEKOLAH'!O57="","", 'I NILAI SEKOLAH'!O57)</f>
        <v/>
      </c>
      <c r="AS57" s="37" t="str">
        <f>IF('I NILAI SEKOLAH'!P57="","", 'I NILAI SEKOLAH'!P57)</f>
        <v/>
      </c>
      <c r="AT57" s="37" t="str">
        <f>IF('I NILAI SEKOLAH'!Q57="","", 'I NILAI SEKOLAH'!Q57)</f>
        <v/>
      </c>
      <c r="AU57" s="37" t="str">
        <f>IF('I NILAI SEKOLAH'!R57="","", 'I NILAI SEKOLAH'!R57)</f>
        <v/>
      </c>
      <c r="AV57" s="37" t="str">
        <f>IF('I NILAI SEKOLAH'!S57="","", 'I NILAI SEKOLAH'!S57)</f>
        <v/>
      </c>
      <c r="AW57" s="37" t="str">
        <f>IF('I NILAI SEKOLAH'!T57="","", 'I NILAI SEKOLAH'!T57)</f>
        <v/>
      </c>
      <c r="AX57" s="37" t="str">
        <f>IF('I NILAI SEKOLAH'!U57="","", 'I NILAI SEKOLAH'!U57)</f>
        <v/>
      </c>
      <c r="AY57" s="38" t="str">
        <f t="shared" si="9"/>
        <v xml:space="preserve">  </v>
      </c>
      <c r="AZ57" s="38" t="str">
        <f t="shared" si="10"/>
        <v/>
      </c>
      <c r="BA57" s="296" t="str">
        <f>IF(AZ57="","",RANK(AZ57,$AZ$10:$AZ$209)+COUNTIF(AZ$10:AZ57,AZ57)-1)</f>
        <v/>
      </c>
      <c r="BB57" s="109"/>
      <c r="BC57" s="25"/>
    </row>
    <row r="58" spans="1:55" ht="15.75" customHeight="1">
      <c r="A58" s="101"/>
      <c r="B58" s="34">
        <f>IF(BIODATA!B58="","", BIODATA!B58)</f>
        <v>49</v>
      </c>
      <c r="C58" s="32" t="str">
        <f>IF(BIODATA!D58="","", BIODATA!D58)</f>
        <v/>
      </c>
      <c r="D58" s="32" t="str">
        <f>IF(BIODATA!E58="","", BIODATA!E58)</f>
        <v/>
      </c>
      <c r="E58" s="40" t="str">
        <f>IF(BIODATA!F58="","", BIODATA!F58)</f>
        <v/>
      </c>
      <c r="F58" s="32" t="str">
        <f>IF(BIODATA!I58="","", BIODATA!I58)</f>
        <v/>
      </c>
      <c r="G58" s="39" t="str">
        <f>IF('I NILAI UN'!F58="","",'I NILAI UN'!F58)</f>
        <v/>
      </c>
      <c r="H58" s="39" t="str">
        <f>IF('I NILAI UN'!G58="","",'I NILAI UN'!G58)</f>
        <v/>
      </c>
      <c r="I58" s="39" t="str">
        <f>IF('I NILAI UN'!H58="","",'I NILAI UN'!H58)</f>
        <v/>
      </c>
      <c r="J58" s="39" t="str">
        <f>IF('I NILAI UN'!I58="","",'I NILAI UN'!I58)</f>
        <v/>
      </c>
      <c r="K58" s="33">
        <f t="shared" si="3"/>
        <v>0</v>
      </c>
      <c r="L58" s="41" t="str">
        <f t="shared" si="4"/>
        <v/>
      </c>
      <c r="M58" s="41" t="str">
        <f t="shared" si="5"/>
        <v/>
      </c>
      <c r="N58" s="41" t="str">
        <f t="shared" si="6"/>
        <v/>
      </c>
      <c r="O58" s="41" t="str">
        <f t="shared" si="7"/>
        <v/>
      </c>
      <c r="P58" s="35" t="str">
        <f>'A1'!K58</f>
        <v xml:space="preserve">  </v>
      </c>
      <c r="Q58" s="35" t="str">
        <f>'A2'!K58</f>
        <v xml:space="preserve">  </v>
      </c>
      <c r="R58" s="35" t="str">
        <f>'A3'!K58</f>
        <v xml:space="preserve">  </v>
      </c>
      <c r="S58" s="35" t="str">
        <f>'A4'!K58</f>
        <v xml:space="preserve">  </v>
      </c>
      <c r="T58" s="35" t="str">
        <f>'A5'!K58</f>
        <v xml:space="preserve">  </v>
      </c>
      <c r="U58" s="35" t="str">
        <f>'A6'!K58</f>
        <v xml:space="preserve">  </v>
      </c>
      <c r="V58" s="35" t="str">
        <f>'B1'!K58</f>
        <v xml:space="preserve">  </v>
      </c>
      <c r="W58" s="35" t="str">
        <f>'B2'!K58</f>
        <v xml:space="preserve">  </v>
      </c>
      <c r="X58" s="35" t="str">
        <f>'B3'!K58</f>
        <v xml:space="preserve">  </v>
      </c>
      <c r="Y58" s="35" t="str">
        <f>'B4'!K58</f>
        <v xml:space="preserve">  </v>
      </c>
      <c r="Z58" s="35" t="str">
        <f>'B5'!K58</f>
        <v xml:space="preserve">  </v>
      </c>
      <c r="AA58" s="35" t="str">
        <f>'C1'!K58</f>
        <v xml:space="preserve">  </v>
      </c>
      <c r="AB58" s="35" t="str">
        <f>'C2'!K58</f>
        <v xml:space="preserve">  </v>
      </c>
      <c r="AC58" s="35" t="str">
        <f>'C3'!K58</f>
        <v xml:space="preserve">  </v>
      </c>
      <c r="AD58" s="35" t="str">
        <f>'C4'!K58</f>
        <v xml:space="preserve">  </v>
      </c>
      <c r="AE58" s="35" t="str">
        <f>'C5'!K58</f>
        <v xml:space="preserve">  </v>
      </c>
      <c r="AF58" s="35" t="str">
        <f>'C6'!K58</f>
        <v xml:space="preserve">  </v>
      </c>
      <c r="AG58" s="36" t="str">
        <f t="shared" si="8"/>
        <v xml:space="preserve">  </v>
      </c>
      <c r="AH58" s="37" t="str">
        <f>IF('I NILAI SEKOLAH'!E58="","", 'I NILAI SEKOLAH'!E58)</f>
        <v/>
      </c>
      <c r="AI58" s="37" t="str">
        <f>IF('I NILAI SEKOLAH'!F58="","", 'I NILAI SEKOLAH'!F58)</f>
        <v/>
      </c>
      <c r="AJ58" s="37" t="str">
        <f>IF('I NILAI SEKOLAH'!G58="","", 'I NILAI SEKOLAH'!G58)</f>
        <v/>
      </c>
      <c r="AK58" s="37" t="str">
        <f>IF('I NILAI SEKOLAH'!H58="","", 'I NILAI SEKOLAH'!H58)</f>
        <v/>
      </c>
      <c r="AL58" s="37" t="str">
        <f>IF('I NILAI SEKOLAH'!I58="","", 'I NILAI SEKOLAH'!I58)</f>
        <v/>
      </c>
      <c r="AM58" s="37" t="str">
        <f>IF('I NILAI SEKOLAH'!J58="","", 'I NILAI SEKOLAH'!J58)</f>
        <v/>
      </c>
      <c r="AN58" s="37" t="str">
        <f>IF('I NILAI SEKOLAH'!K58="","", 'I NILAI SEKOLAH'!K58)</f>
        <v/>
      </c>
      <c r="AO58" s="37" t="str">
        <f>IF('I NILAI SEKOLAH'!L58="","", 'I NILAI SEKOLAH'!L58)</f>
        <v/>
      </c>
      <c r="AP58" s="37" t="str">
        <f>IF('I NILAI SEKOLAH'!M58="","", 'I NILAI SEKOLAH'!M58)</f>
        <v/>
      </c>
      <c r="AQ58" s="37" t="str">
        <f>IF('I NILAI SEKOLAH'!N58="","", 'I NILAI SEKOLAH'!N58)</f>
        <v/>
      </c>
      <c r="AR58" s="37" t="str">
        <f>IF('I NILAI SEKOLAH'!O58="","", 'I NILAI SEKOLAH'!O58)</f>
        <v/>
      </c>
      <c r="AS58" s="37" t="str">
        <f>IF('I NILAI SEKOLAH'!P58="","", 'I NILAI SEKOLAH'!P58)</f>
        <v/>
      </c>
      <c r="AT58" s="37" t="str">
        <f>IF('I NILAI SEKOLAH'!Q58="","", 'I NILAI SEKOLAH'!Q58)</f>
        <v/>
      </c>
      <c r="AU58" s="37" t="str">
        <f>IF('I NILAI SEKOLAH'!R58="","", 'I NILAI SEKOLAH'!R58)</f>
        <v/>
      </c>
      <c r="AV58" s="37" t="str">
        <f>IF('I NILAI SEKOLAH'!S58="","", 'I NILAI SEKOLAH'!S58)</f>
        <v/>
      </c>
      <c r="AW58" s="37" t="str">
        <f>IF('I NILAI SEKOLAH'!T58="","", 'I NILAI SEKOLAH'!T58)</f>
        <v/>
      </c>
      <c r="AX58" s="37" t="str">
        <f>IF('I NILAI SEKOLAH'!U58="","", 'I NILAI SEKOLAH'!U58)</f>
        <v/>
      </c>
      <c r="AY58" s="38" t="str">
        <f t="shared" si="9"/>
        <v xml:space="preserve">  </v>
      </c>
      <c r="AZ58" s="38" t="str">
        <f t="shared" si="10"/>
        <v/>
      </c>
      <c r="BA58" s="296" t="str">
        <f>IF(AZ58="","",RANK(AZ58,$AZ$10:$AZ$209)+COUNTIF(AZ$10:AZ58,AZ58)-1)</f>
        <v/>
      </c>
      <c r="BB58" s="109"/>
      <c r="BC58" s="25"/>
    </row>
    <row r="59" spans="1:55" ht="15.75" customHeight="1">
      <c r="A59" s="101"/>
      <c r="B59" s="34">
        <f>IF(BIODATA!B59="","", BIODATA!B59)</f>
        <v>50</v>
      </c>
      <c r="C59" s="32" t="str">
        <f>IF(BIODATA!D59="","", BIODATA!D59)</f>
        <v/>
      </c>
      <c r="D59" s="32" t="str">
        <f>IF(BIODATA!E59="","", BIODATA!E59)</f>
        <v/>
      </c>
      <c r="E59" s="40" t="str">
        <f>IF(BIODATA!F59="","", BIODATA!F59)</f>
        <v/>
      </c>
      <c r="F59" s="32" t="str">
        <f>IF(BIODATA!I59="","", BIODATA!I59)</f>
        <v/>
      </c>
      <c r="G59" s="39" t="str">
        <f>IF('I NILAI UN'!F59="","",'I NILAI UN'!F59)</f>
        <v/>
      </c>
      <c r="H59" s="39" t="str">
        <f>IF('I NILAI UN'!G59="","",'I NILAI UN'!G59)</f>
        <v/>
      </c>
      <c r="I59" s="39" t="str">
        <f>IF('I NILAI UN'!H59="","",'I NILAI UN'!H59)</f>
        <v/>
      </c>
      <c r="J59" s="39" t="str">
        <f>IF('I NILAI UN'!I59="","",'I NILAI UN'!I59)</f>
        <v/>
      </c>
      <c r="K59" s="33">
        <f t="shared" si="3"/>
        <v>0</v>
      </c>
      <c r="L59" s="41" t="str">
        <f t="shared" si="4"/>
        <v/>
      </c>
      <c r="M59" s="41" t="str">
        <f t="shared" si="5"/>
        <v/>
      </c>
      <c r="N59" s="41" t="str">
        <f t="shared" si="6"/>
        <v/>
      </c>
      <c r="O59" s="41" t="str">
        <f t="shared" si="7"/>
        <v/>
      </c>
      <c r="P59" s="35" t="str">
        <f>'A1'!K59</f>
        <v xml:space="preserve">  </v>
      </c>
      <c r="Q59" s="35" t="str">
        <f>'A2'!K59</f>
        <v xml:space="preserve">  </v>
      </c>
      <c r="R59" s="35" t="str">
        <f>'A3'!K59</f>
        <v xml:space="preserve">  </v>
      </c>
      <c r="S59" s="35" t="str">
        <f>'A4'!K59</f>
        <v xml:space="preserve">  </v>
      </c>
      <c r="T59" s="35" t="str">
        <f>'A5'!K59</f>
        <v xml:space="preserve">  </v>
      </c>
      <c r="U59" s="35" t="str">
        <f>'A6'!K59</f>
        <v xml:space="preserve">  </v>
      </c>
      <c r="V59" s="35" t="str">
        <f>'B1'!K59</f>
        <v xml:space="preserve">  </v>
      </c>
      <c r="W59" s="35" t="str">
        <f>'B2'!K59</f>
        <v xml:space="preserve">  </v>
      </c>
      <c r="X59" s="35" t="str">
        <f>'B3'!K59</f>
        <v xml:space="preserve">  </v>
      </c>
      <c r="Y59" s="35" t="str">
        <f>'B4'!K59</f>
        <v xml:space="preserve">  </v>
      </c>
      <c r="Z59" s="35" t="str">
        <f>'B5'!K59</f>
        <v xml:space="preserve">  </v>
      </c>
      <c r="AA59" s="35" t="str">
        <f>'C1'!K59</f>
        <v xml:space="preserve">  </v>
      </c>
      <c r="AB59" s="35" t="str">
        <f>'C2'!K59</f>
        <v xml:space="preserve">  </v>
      </c>
      <c r="AC59" s="35" t="str">
        <f>'C3'!K59</f>
        <v xml:space="preserve">  </v>
      </c>
      <c r="AD59" s="35" t="str">
        <f>'C4'!K59</f>
        <v xml:space="preserve">  </v>
      </c>
      <c r="AE59" s="35" t="str">
        <f>'C5'!K59</f>
        <v xml:space="preserve">  </v>
      </c>
      <c r="AF59" s="35" t="str">
        <f>'C6'!K59</f>
        <v xml:space="preserve">  </v>
      </c>
      <c r="AG59" s="36" t="str">
        <f t="shared" si="8"/>
        <v xml:space="preserve">  </v>
      </c>
      <c r="AH59" s="37" t="str">
        <f>IF('I NILAI SEKOLAH'!E59="","", 'I NILAI SEKOLAH'!E59)</f>
        <v/>
      </c>
      <c r="AI59" s="37" t="str">
        <f>IF('I NILAI SEKOLAH'!F59="","", 'I NILAI SEKOLAH'!F59)</f>
        <v/>
      </c>
      <c r="AJ59" s="37" t="str">
        <f>IF('I NILAI SEKOLAH'!G59="","", 'I NILAI SEKOLAH'!G59)</f>
        <v/>
      </c>
      <c r="AK59" s="37" t="str">
        <f>IF('I NILAI SEKOLAH'!H59="","", 'I NILAI SEKOLAH'!H59)</f>
        <v/>
      </c>
      <c r="AL59" s="37" t="str">
        <f>IF('I NILAI SEKOLAH'!I59="","", 'I NILAI SEKOLAH'!I59)</f>
        <v/>
      </c>
      <c r="AM59" s="37" t="str">
        <f>IF('I NILAI SEKOLAH'!J59="","", 'I NILAI SEKOLAH'!J59)</f>
        <v/>
      </c>
      <c r="AN59" s="37" t="str">
        <f>IF('I NILAI SEKOLAH'!K59="","", 'I NILAI SEKOLAH'!K59)</f>
        <v/>
      </c>
      <c r="AO59" s="37" t="str">
        <f>IF('I NILAI SEKOLAH'!L59="","", 'I NILAI SEKOLAH'!L59)</f>
        <v/>
      </c>
      <c r="AP59" s="37" t="str">
        <f>IF('I NILAI SEKOLAH'!M59="","", 'I NILAI SEKOLAH'!M59)</f>
        <v/>
      </c>
      <c r="AQ59" s="37" t="str">
        <f>IF('I NILAI SEKOLAH'!N59="","", 'I NILAI SEKOLAH'!N59)</f>
        <v/>
      </c>
      <c r="AR59" s="37" t="str">
        <f>IF('I NILAI SEKOLAH'!O59="","", 'I NILAI SEKOLAH'!O59)</f>
        <v/>
      </c>
      <c r="AS59" s="37" t="str">
        <f>IF('I NILAI SEKOLAH'!P59="","", 'I NILAI SEKOLAH'!P59)</f>
        <v/>
      </c>
      <c r="AT59" s="37" t="str">
        <f>IF('I NILAI SEKOLAH'!Q59="","", 'I NILAI SEKOLAH'!Q59)</f>
        <v/>
      </c>
      <c r="AU59" s="37" t="str">
        <f>IF('I NILAI SEKOLAH'!R59="","", 'I NILAI SEKOLAH'!R59)</f>
        <v/>
      </c>
      <c r="AV59" s="37" t="str">
        <f>IF('I NILAI SEKOLAH'!S59="","", 'I NILAI SEKOLAH'!S59)</f>
        <v/>
      </c>
      <c r="AW59" s="37" t="str">
        <f>IF('I NILAI SEKOLAH'!T59="","", 'I NILAI SEKOLAH'!T59)</f>
        <v/>
      </c>
      <c r="AX59" s="37" t="str">
        <f>IF('I NILAI SEKOLAH'!U59="","", 'I NILAI SEKOLAH'!U59)</f>
        <v/>
      </c>
      <c r="AY59" s="38" t="str">
        <f t="shared" si="9"/>
        <v xml:space="preserve">  </v>
      </c>
      <c r="AZ59" s="38" t="str">
        <f t="shared" si="10"/>
        <v/>
      </c>
      <c r="BA59" s="296" t="str">
        <f>IF(AZ59="","",RANK(AZ59,$AZ$10:$AZ$209)+COUNTIF(AZ$10:AZ59,AZ59)-1)</f>
        <v/>
      </c>
      <c r="BB59" s="109"/>
      <c r="BC59" s="25"/>
    </row>
    <row r="60" spans="1:55" ht="15.75" customHeight="1">
      <c r="A60" s="101"/>
      <c r="B60" s="34">
        <f>IF(BIODATA!B60="","", BIODATA!B60)</f>
        <v>51</v>
      </c>
      <c r="C60" s="32" t="str">
        <f>IF(BIODATA!D60="","", BIODATA!D60)</f>
        <v/>
      </c>
      <c r="D60" s="32" t="str">
        <f>IF(BIODATA!E60="","", BIODATA!E60)</f>
        <v/>
      </c>
      <c r="E60" s="40" t="str">
        <f>IF(BIODATA!F60="","", BIODATA!F60)</f>
        <v/>
      </c>
      <c r="F60" s="32" t="str">
        <f>IF(BIODATA!I60="","", BIODATA!I60)</f>
        <v/>
      </c>
      <c r="G60" s="39" t="str">
        <f>IF('I NILAI UN'!F60="","",'I NILAI UN'!F60)</f>
        <v/>
      </c>
      <c r="H60" s="39" t="str">
        <f>IF('I NILAI UN'!G60="","",'I NILAI UN'!G60)</f>
        <v/>
      </c>
      <c r="I60" s="39" t="str">
        <f>IF('I NILAI UN'!H60="","",'I NILAI UN'!H60)</f>
        <v/>
      </c>
      <c r="J60" s="39" t="str">
        <f>IF('I NILAI UN'!I60="","",'I NILAI UN'!I60)</f>
        <v/>
      </c>
      <c r="K60" s="33">
        <f t="shared" si="3"/>
        <v>0</v>
      </c>
      <c r="L60" s="41" t="str">
        <f t="shared" si="4"/>
        <v/>
      </c>
      <c r="M60" s="41" t="str">
        <f t="shared" si="5"/>
        <v/>
      </c>
      <c r="N60" s="41" t="str">
        <f t="shared" si="6"/>
        <v/>
      </c>
      <c r="O60" s="41" t="str">
        <f t="shared" si="7"/>
        <v/>
      </c>
      <c r="P60" s="35" t="str">
        <f>'A1'!K60</f>
        <v xml:space="preserve">  </v>
      </c>
      <c r="Q60" s="35" t="str">
        <f>'A2'!K60</f>
        <v xml:space="preserve">  </v>
      </c>
      <c r="R60" s="35" t="str">
        <f>'A3'!K60</f>
        <v xml:space="preserve">  </v>
      </c>
      <c r="S60" s="35" t="str">
        <f>'A4'!K60</f>
        <v xml:space="preserve">  </v>
      </c>
      <c r="T60" s="35" t="str">
        <f>'A5'!K60</f>
        <v xml:space="preserve">  </v>
      </c>
      <c r="U60" s="35" t="str">
        <f>'A6'!K60</f>
        <v xml:space="preserve">  </v>
      </c>
      <c r="V60" s="35" t="str">
        <f>'B1'!K60</f>
        <v xml:space="preserve">  </v>
      </c>
      <c r="W60" s="35" t="str">
        <f>'B2'!K60</f>
        <v xml:space="preserve">  </v>
      </c>
      <c r="X60" s="35" t="str">
        <f>'B3'!K60</f>
        <v xml:space="preserve">  </v>
      </c>
      <c r="Y60" s="35" t="str">
        <f>'B4'!K60</f>
        <v xml:space="preserve">  </v>
      </c>
      <c r="Z60" s="35" t="str">
        <f>'B5'!K60</f>
        <v xml:space="preserve">  </v>
      </c>
      <c r="AA60" s="35" t="str">
        <f>'C1'!K60</f>
        <v xml:space="preserve">  </v>
      </c>
      <c r="AB60" s="35" t="str">
        <f>'C2'!K60</f>
        <v xml:space="preserve">  </v>
      </c>
      <c r="AC60" s="35" t="str">
        <f>'C3'!K60</f>
        <v xml:space="preserve">  </v>
      </c>
      <c r="AD60" s="35" t="str">
        <f>'C4'!K60</f>
        <v xml:space="preserve">  </v>
      </c>
      <c r="AE60" s="35" t="str">
        <f>'C5'!K60</f>
        <v xml:space="preserve">  </v>
      </c>
      <c r="AF60" s="35" t="str">
        <f>'C6'!K60</f>
        <v xml:space="preserve">  </v>
      </c>
      <c r="AG60" s="36" t="str">
        <f t="shared" si="8"/>
        <v xml:space="preserve">  </v>
      </c>
      <c r="AH60" s="37" t="str">
        <f>IF('I NILAI SEKOLAH'!E60="","", 'I NILAI SEKOLAH'!E60)</f>
        <v/>
      </c>
      <c r="AI60" s="37" t="str">
        <f>IF('I NILAI SEKOLAH'!F60="","", 'I NILAI SEKOLAH'!F60)</f>
        <v/>
      </c>
      <c r="AJ60" s="37" t="str">
        <f>IF('I NILAI SEKOLAH'!G60="","", 'I NILAI SEKOLAH'!G60)</f>
        <v/>
      </c>
      <c r="AK60" s="37" t="str">
        <f>IF('I NILAI SEKOLAH'!H60="","", 'I NILAI SEKOLAH'!H60)</f>
        <v/>
      </c>
      <c r="AL60" s="37" t="str">
        <f>IF('I NILAI SEKOLAH'!I60="","", 'I NILAI SEKOLAH'!I60)</f>
        <v/>
      </c>
      <c r="AM60" s="37" t="str">
        <f>IF('I NILAI SEKOLAH'!J60="","", 'I NILAI SEKOLAH'!J60)</f>
        <v/>
      </c>
      <c r="AN60" s="37" t="str">
        <f>IF('I NILAI SEKOLAH'!K60="","", 'I NILAI SEKOLAH'!K60)</f>
        <v/>
      </c>
      <c r="AO60" s="37" t="str">
        <f>IF('I NILAI SEKOLAH'!L60="","", 'I NILAI SEKOLAH'!L60)</f>
        <v/>
      </c>
      <c r="AP60" s="37" t="str">
        <f>IF('I NILAI SEKOLAH'!M60="","", 'I NILAI SEKOLAH'!M60)</f>
        <v/>
      </c>
      <c r="AQ60" s="37" t="str">
        <f>IF('I NILAI SEKOLAH'!N60="","", 'I NILAI SEKOLAH'!N60)</f>
        <v/>
      </c>
      <c r="AR60" s="37" t="str">
        <f>IF('I NILAI SEKOLAH'!O60="","", 'I NILAI SEKOLAH'!O60)</f>
        <v/>
      </c>
      <c r="AS60" s="37" t="str">
        <f>IF('I NILAI SEKOLAH'!P60="","", 'I NILAI SEKOLAH'!P60)</f>
        <v/>
      </c>
      <c r="AT60" s="37" t="str">
        <f>IF('I NILAI SEKOLAH'!Q60="","", 'I NILAI SEKOLAH'!Q60)</f>
        <v/>
      </c>
      <c r="AU60" s="37" t="str">
        <f>IF('I NILAI SEKOLAH'!R60="","", 'I NILAI SEKOLAH'!R60)</f>
        <v/>
      </c>
      <c r="AV60" s="37" t="str">
        <f>IF('I NILAI SEKOLAH'!S60="","", 'I NILAI SEKOLAH'!S60)</f>
        <v/>
      </c>
      <c r="AW60" s="37" t="str">
        <f>IF('I NILAI SEKOLAH'!T60="","", 'I NILAI SEKOLAH'!T60)</f>
        <v/>
      </c>
      <c r="AX60" s="37" t="str">
        <f>IF('I NILAI SEKOLAH'!U60="","", 'I NILAI SEKOLAH'!U60)</f>
        <v/>
      </c>
      <c r="AY60" s="38" t="str">
        <f t="shared" si="9"/>
        <v xml:space="preserve">  </v>
      </c>
      <c r="AZ60" s="38" t="str">
        <f t="shared" si="10"/>
        <v/>
      </c>
      <c r="BA60" s="296" t="str">
        <f>IF(AZ60="","",RANK(AZ60,$AZ$10:$AZ$209)+COUNTIF(AZ$10:AZ60,AZ60)-1)</f>
        <v/>
      </c>
      <c r="BB60" s="109"/>
      <c r="BC60" s="25"/>
    </row>
    <row r="61" spans="1:55" ht="15.75" customHeight="1">
      <c r="A61" s="101"/>
      <c r="B61" s="34">
        <f>IF(BIODATA!B61="","", BIODATA!B61)</f>
        <v>52</v>
      </c>
      <c r="C61" s="32" t="str">
        <f>IF(BIODATA!D61="","", BIODATA!D61)</f>
        <v/>
      </c>
      <c r="D61" s="32" t="str">
        <f>IF(BIODATA!E61="","", BIODATA!E61)</f>
        <v/>
      </c>
      <c r="E61" s="40" t="str">
        <f>IF(BIODATA!F61="","", BIODATA!F61)</f>
        <v/>
      </c>
      <c r="F61" s="32" t="str">
        <f>IF(BIODATA!I61="","", BIODATA!I61)</f>
        <v/>
      </c>
      <c r="G61" s="39" t="str">
        <f>IF('I NILAI UN'!F61="","",'I NILAI UN'!F61)</f>
        <v/>
      </c>
      <c r="H61" s="39" t="str">
        <f>IF('I NILAI UN'!G61="","",'I NILAI UN'!G61)</f>
        <v/>
      </c>
      <c r="I61" s="39" t="str">
        <f>IF('I NILAI UN'!H61="","",'I NILAI UN'!H61)</f>
        <v/>
      </c>
      <c r="J61" s="39" t="str">
        <f>IF('I NILAI UN'!I61="","",'I NILAI UN'!I61)</f>
        <v/>
      </c>
      <c r="K61" s="33">
        <f t="shared" si="3"/>
        <v>0</v>
      </c>
      <c r="L61" s="41" t="str">
        <f t="shared" si="4"/>
        <v/>
      </c>
      <c r="M61" s="41" t="str">
        <f t="shared" si="5"/>
        <v/>
      </c>
      <c r="N61" s="41" t="str">
        <f t="shared" si="6"/>
        <v/>
      </c>
      <c r="O61" s="41" t="str">
        <f t="shared" si="7"/>
        <v/>
      </c>
      <c r="P61" s="35" t="str">
        <f>'A1'!K61</f>
        <v xml:space="preserve">  </v>
      </c>
      <c r="Q61" s="35" t="str">
        <f>'A2'!K61</f>
        <v xml:space="preserve">  </v>
      </c>
      <c r="R61" s="35" t="str">
        <f>'A3'!K61</f>
        <v xml:space="preserve">  </v>
      </c>
      <c r="S61" s="35" t="str">
        <f>'A4'!K61</f>
        <v xml:space="preserve">  </v>
      </c>
      <c r="T61" s="35" t="str">
        <f>'A5'!K61</f>
        <v xml:space="preserve">  </v>
      </c>
      <c r="U61" s="35" t="str">
        <f>'A6'!K61</f>
        <v xml:space="preserve">  </v>
      </c>
      <c r="V61" s="35" t="str">
        <f>'B1'!K61</f>
        <v xml:space="preserve">  </v>
      </c>
      <c r="W61" s="35" t="str">
        <f>'B2'!K61</f>
        <v xml:space="preserve">  </v>
      </c>
      <c r="X61" s="35" t="str">
        <f>'B3'!K61</f>
        <v xml:space="preserve">  </v>
      </c>
      <c r="Y61" s="35" t="str">
        <f>'B4'!K61</f>
        <v xml:space="preserve">  </v>
      </c>
      <c r="Z61" s="35" t="str">
        <f>'B5'!K61</f>
        <v xml:space="preserve">  </v>
      </c>
      <c r="AA61" s="35" t="str">
        <f>'C1'!K61</f>
        <v xml:space="preserve">  </v>
      </c>
      <c r="AB61" s="35" t="str">
        <f>'C2'!K61</f>
        <v xml:space="preserve">  </v>
      </c>
      <c r="AC61" s="35" t="str">
        <f>'C3'!K61</f>
        <v xml:space="preserve">  </v>
      </c>
      <c r="AD61" s="35" t="str">
        <f>'C4'!K61</f>
        <v xml:space="preserve">  </v>
      </c>
      <c r="AE61" s="35" t="str">
        <f>'C5'!K61</f>
        <v xml:space="preserve">  </v>
      </c>
      <c r="AF61" s="35" t="str">
        <f>'C6'!K61</f>
        <v xml:space="preserve">  </v>
      </c>
      <c r="AG61" s="36" t="str">
        <f t="shared" si="8"/>
        <v xml:space="preserve">  </v>
      </c>
      <c r="AH61" s="37" t="str">
        <f>IF('I NILAI SEKOLAH'!E61="","", 'I NILAI SEKOLAH'!E61)</f>
        <v/>
      </c>
      <c r="AI61" s="37" t="str">
        <f>IF('I NILAI SEKOLAH'!F61="","", 'I NILAI SEKOLAH'!F61)</f>
        <v/>
      </c>
      <c r="AJ61" s="37" t="str">
        <f>IF('I NILAI SEKOLAH'!G61="","", 'I NILAI SEKOLAH'!G61)</f>
        <v/>
      </c>
      <c r="AK61" s="37" t="str">
        <f>IF('I NILAI SEKOLAH'!H61="","", 'I NILAI SEKOLAH'!H61)</f>
        <v/>
      </c>
      <c r="AL61" s="37" t="str">
        <f>IF('I NILAI SEKOLAH'!I61="","", 'I NILAI SEKOLAH'!I61)</f>
        <v/>
      </c>
      <c r="AM61" s="37" t="str">
        <f>IF('I NILAI SEKOLAH'!J61="","", 'I NILAI SEKOLAH'!J61)</f>
        <v/>
      </c>
      <c r="AN61" s="37" t="str">
        <f>IF('I NILAI SEKOLAH'!K61="","", 'I NILAI SEKOLAH'!K61)</f>
        <v/>
      </c>
      <c r="AO61" s="37" t="str">
        <f>IF('I NILAI SEKOLAH'!L61="","", 'I NILAI SEKOLAH'!L61)</f>
        <v/>
      </c>
      <c r="AP61" s="37" t="str">
        <f>IF('I NILAI SEKOLAH'!M61="","", 'I NILAI SEKOLAH'!M61)</f>
        <v/>
      </c>
      <c r="AQ61" s="37" t="str">
        <f>IF('I NILAI SEKOLAH'!N61="","", 'I NILAI SEKOLAH'!N61)</f>
        <v/>
      </c>
      <c r="AR61" s="37" t="str">
        <f>IF('I NILAI SEKOLAH'!O61="","", 'I NILAI SEKOLAH'!O61)</f>
        <v/>
      </c>
      <c r="AS61" s="37" t="str">
        <f>IF('I NILAI SEKOLAH'!P61="","", 'I NILAI SEKOLAH'!P61)</f>
        <v/>
      </c>
      <c r="AT61" s="37" t="str">
        <f>IF('I NILAI SEKOLAH'!Q61="","", 'I NILAI SEKOLAH'!Q61)</f>
        <v/>
      </c>
      <c r="AU61" s="37" t="str">
        <f>IF('I NILAI SEKOLAH'!R61="","", 'I NILAI SEKOLAH'!R61)</f>
        <v/>
      </c>
      <c r="AV61" s="37" t="str">
        <f>IF('I NILAI SEKOLAH'!S61="","", 'I NILAI SEKOLAH'!S61)</f>
        <v/>
      </c>
      <c r="AW61" s="37" t="str">
        <f>IF('I NILAI SEKOLAH'!T61="","", 'I NILAI SEKOLAH'!T61)</f>
        <v/>
      </c>
      <c r="AX61" s="37" t="str">
        <f>IF('I NILAI SEKOLAH'!U61="","", 'I NILAI SEKOLAH'!U61)</f>
        <v/>
      </c>
      <c r="AY61" s="38" t="str">
        <f t="shared" si="9"/>
        <v xml:space="preserve">  </v>
      </c>
      <c r="AZ61" s="38" t="str">
        <f t="shared" si="10"/>
        <v/>
      </c>
      <c r="BA61" s="296" t="str">
        <f>IF(AZ61="","",RANK(AZ61,$AZ$10:$AZ$209)+COUNTIF(AZ$10:AZ61,AZ61)-1)</f>
        <v/>
      </c>
      <c r="BB61" s="109"/>
      <c r="BC61" s="25"/>
    </row>
    <row r="62" spans="1:55" ht="15.75" customHeight="1">
      <c r="A62" s="101"/>
      <c r="B62" s="34">
        <f>IF(BIODATA!B62="","", BIODATA!B62)</f>
        <v>53</v>
      </c>
      <c r="C62" s="32" t="str">
        <f>IF(BIODATA!D62="","", BIODATA!D62)</f>
        <v/>
      </c>
      <c r="D62" s="32" t="str">
        <f>IF(BIODATA!E62="","", BIODATA!E62)</f>
        <v/>
      </c>
      <c r="E62" s="40" t="str">
        <f>IF(BIODATA!F62="","", BIODATA!F62)</f>
        <v/>
      </c>
      <c r="F62" s="32" t="str">
        <f>IF(BIODATA!I62="","", BIODATA!I62)</f>
        <v/>
      </c>
      <c r="G62" s="39" t="str">
        <f>IF('I NILAI UN'!F62="","",'I NILAI UN'!F62)</f>
        <v/>
      </c>
      <c r="H62" s="39" t="str">
        <f>IF('I NILAI UN'!G62="","",'I NILAI UN'!G62)</f>
        <v/>
      </c>
      <c r="I62" s="39" t="str">
        <f>IF('I NILAI UN'!H62="","",'I NILAI UN'!H62)</f>
        <v/>
      </c>
      <c r="J62" s="39" t="str">
        <f>IF('I NILAI UN'!I62="","",'I NILAI UN'!I62)</f>
        <v/>
      </c>
      <c r="K62" s="33">
        <f t="shared" si="3"/>
        <v>0</v>
      </c>
      <c r="L62" s="41" t="str">
        <f t="shared" si="4"/>
        <v/>
      </c>
      <c r="M62" s="41" t="str">
        <f t="shared" si="5"/>
        <v/>
      </c>
      <c r="N62" s="41" t="str">
        <f t="shared" si="6"/>
        <v/>
      </c>
      <c r="O62" s="41" t="str">
        <f t="shared" si="7"/>
        <v/>
      </c>
      <c r="P62" s="35" t="str">
        <f>'A1'!K62</f>
        <v xml:space="preserve">  </v>
      </c>
      <c r="Q62" s="35" t="str">
        <f>'A2'!K62</f>
        <v xml:space="preserve">  </v>
      </c>
      <c r="R62" s="35" t="str">
        <f>'A3'!K62</f>
        <v xml:space="preserve">  </v>
      </c>
      <c r="S62" s="35" t="str">
        <f>'A4'!K62</f>
        <v xml:space="preserve">  </v>
      </c>
      <c r="T62" s="35" t="str">
        <f>'A5'!K62</f>
        <v xml:space="preserve">  </v>
      </c>
      <c r="U62" s="35" t="str">
        <f>'A6'!K62</f>
        <v xml:space="preserve">  </v>
      </c>
      <c r="V62" s="35" t="str">
        <f>'B1'!K62</f>
        <v xml:space="preserve">  </v>
      </c>
      <c r="W62" s="35" t="str">
        <f>'B2'!K62</f>
        <v xml:space="preserve">  </v>
      </c>
      <c r="X62" s="35" t="str">
        <f>'B3'!K62</f>
        <v xml:space="preserve">  </v>
      </c>
      <c r="Y62" s="35" t="str">
        <f>'B4'!K62</f>
        <v xml:space="preserve">  </v>
      </c>
      <c r="Z62" s="35" t="str">
        <f>'B5'!K62</f>
        <v xml:space="preserve">  </v>
      </c>
      <c r="AA62" s="35" t="str">
        <f>'C1'!K62</f>
        <v xml:space="preserve">  </v>
      </c>
      <c r="AB62" s="35" t="str">
        <f>'C2'!K62</f>
        <v xml:space="preserve">  </v>
      </c>
      <c r="AC62" s="35" t="str">
        <f>'C3'!K62</f>
        <v xml:space="preserve">  </v>
      </c>
      <c r="AD62" s="35" t="str">
        <f>'C4'!K62</f>
        <v xml:space="preserve">  </v>
      </c>
      <c r="AE62" s="35" t="str">
        <f>'C5'!K62</f>
        <v xml:space="preserve">  </v>
      </c>
      <c r="AF62" s="35" t="str">
        <f>'C6'!K62</f>
        <v xml:space="preserve">  </v>
      </c>
      <c r="AG62" s="36" t="str">
        <f t="shared" si="8"/>
        <v xml:space="preserve">  </v>
      </c>
      <c r="AH62" s="37" t="str">
        <f>IF('I NILAI SEKOLAH'!E62="","", 'I NILAI SEKOLAH'!E62)</f>
        <v/>
      </c>
      <c r="AI62" s="37" t="str">
        <f>IF('I NILAI SEKOLAH'!F62="","", 'I NILAI SEKOLAH'!F62)</f>
        <v/>
      </c>
      <c r="AJ62" s="37" t="str">
        <f>IF('I NILAI SEKOLAH'!G62="","", 'I NILAI SEKOLAH'!G62)</f>
        <v/>
      </c>
      <c r="AK62" s="37" t="str">
        <f>IF('I NILAI SEKOLAH'!H62="","", 'I NILAI SEKOLAH'!H62)</f>
        <v/>
      </c>
      <c r="AL62" s="37" t="str">
        <f>IF('I NILAI SEKOLAH'!I62="","", 'I NILAI SEKOLAH'!I62)</f>
        <v/>
      </c>
      <c r="AM62" s="37" t="str">
        <f>IF('I NILAI SEKOLAH'!J62="","", 'I NILAI SEKOLAH'!J62)</f>
        <v/>
      </c>
      <c r="AN62" s="37" t="str">
        <f>IF('I NILAI SEKOLAH'!K62="","", 'I NILAI SEKOLAH'!K62)</f>
        <v/>
      </c>
      <c r="AO62" s="37" t="str">
        <f>IF('I NILAI SEKOLAH'!L62="","", 'I NILAI SEKOLAH'!L62)</f>
        <v/>
      </c>
      <c r="AP62" s="37" t="str">
        <f>IF('I NILAI SEKOLAH'!M62="","", 'I NILAI SEKOLAH'!M62)</f>
        <v/>
      </c>
      <c r="AQ62" s="37" t="str">
        <f>IF('I NILAI SEKOLAH'!N62="","", 'I NILAI SEKOLAH'!N62)</f>
        <v/>
      </c>
      <c r="AR62" s="37" t="str">
        <f>IF('I NILAI SEKOLAH'!O62="","", 'I NILAI SEKOLAH'!O62)</f>
        <v/>
      </c>
      <c r="AS62" s="37" t="str">
        <f>IF('I NILAI SEKOLAH'!P62="","", 'I NILAI SEKOLAH'!P62)</f>
        <v/>
      </c>
      <c r="AT62" s="37" t="str">
        <f>IF('I NILAI SEKOLAH'!Q62="","", 'I NILAI SEKOLAH'!Q62)</f>
        <v/>
      </c>
      <c r="AU62" s="37" t="str">
        <f>IF('I NILAI SEKOLAH'!R62="","", 'I NILAI SEKOLAH'!R62)</f>
        <v/>
      </c>
      <c r="AV62" s="37" t="str">
        <f>IF('I NILAI SEKOLAH'!S62="","", 'I NILAI SEKOLAH'!S62)</f>
        <v/>
      </c>
      <c r="AW62" s="37" t="str">
        <f>IF('I NILAI SEKOLAH'!T62="","", 'I NILAI SEKOLAH'!T62)</f>
        <v/>
      </c>
      <c r="AX62" s="37" t="str">
        <f>IF('I NILAI SEKOLAH'!U62="","", 'I NILAI SEKOLAH'!U62)</f>
        <v/>
      </c>
      <c r="AY62" s="38" t="str">
        <f t="shared" si="9"/>
        <v xml:space="preserve">  </v>
      </c>
      <c r="AZ62" s="38" t="str">
        <f t="shared" si="10"/>
        <v/>
      </c>
      <c r="BA62" s="296" t="str">
        <f>IF(AZ62="","",RANK(AZ62,$AZ$10:$AZ$209)+COUNTIF(AZ$10:AZ62,AZ62)-1)</f>
        <v/>
      </c>
      <c r="BB62" s="109"/>
      <c r="BC62" s="25"/>
    </row>
    <row r="63" spans="1:55" ht="15.75" customHeight="1">
      <c r="A63" s="101"/>
      <c r="B63" s="34">
        <f>IF(BIODATA!B63="","", BIODATA!B63)</f>
        <v>54</v>
      </c>
      <c r="C63" s="32" t="str">
        <f>IF(BIODATA!D63="","", BIODATA!D63)</f>
        <v/>
      </c>
      <c r="D63" s="32" t="str">
        <f>IF(BIODATA!E63="","", BIODATA!E63)</f>
        <v/>
      </c>
      <c r="E63" s="40" t="str">
        <f>IF(BIODATA!F63="","", BIODATA!F63)</f>
        <v/>
      </c>
      <c r="F63" s="32" t="str">
        <f>IF(BIODATA!I63="","", BIODATA!I63)</f>
        <v/>
      </c>
      <c r="G63" s="39" t="str">
        <f>IF('I NILAI UN'!F63="","",'I NILAI UN'!F63)</f>
        <v/>
      </c>
      <c r="H63" s="39" t="str">
        <f>IF('I NILAI UN'!G63="","",'I NILAI UN'!G63)</f>
        <v/>
      </c>
      <c r="I63" s="39" t="str">
        <f>IF('I NILAI UN'!H63="","",'I NILAI UN'!H63)</f>
        <v/>
      </c>
      <c r="J63" s="39" t="str">
        <f>IF('I NILAI UN'!I63="","",'I NILAI UN'!I63)</f>
        <v/>
      </c>
      <c r="K63" s="33">
        <f t="shared" si="3"/>
        <v>0</v>
      </c>
      <c r="L63" s="41" t="str">
        <f t="shared" si="4"/>
        <v/>
      </c>
      <c r="M63" s="41" t="str">
        <f t="shared" si="5"/>
        <v/>
      </c>
      <c r="N63" s="41" t="str">
        <f t="shared" si="6"/>
        <v/>
      </c>
      <c r="O63" s="41" t="str">
        <f t="shared" si="7"/>
        <v/>
      </c>
      <c r="P63" s="35" t="str">
        <f>'A1'!K63</f>
        <v xml:space="preserve">  </v>
      </c>
      <c r="Q63" s="35" t="str">
        <f>'A2'!K63</f>
        <v xml:space="preserve">  </v>
      </c>
      <c r="R63" s="35" t="str">
        <f>'A3'!K63</f>
        <v xml:space="preserve">  </v>
      </c>
      <c r="S63" s="35" t="str">
        <f>'A4'!K63</f>
        <v xml:space="preserve">  </v>
      </c>
      <c r="T63" s="35" t="str">
        <f>'A5'!K63</f>
        <v xml:space="preserve">  </v>
      </c>
      <c r="U63" s="35" t="str">
        <f>'A6'!K63</f>
        <v xml:space="preserve">  </v>
      </c>
      <c r="V63" s="35" t="str">
        <f>'B1'!K63</f>
        <v xml:space="preserve">  </v>
      </c>
      <c r="W63" s="35" t="str">
        <f>'B2'!K63</f>
        <v xml:space="preserve">  </v>
      </c>
      <c r="X63" s="35" t="str">
        <f>'B3'!K63</f>
        <v xml:space="preserve">  </v>
      </c>
      <c r="Y63" s="35" t="str">
        <f>'B4'!K63</f>
        <v xml:space="preserve">  </v>
      </c>
      <c r="Z63" s="35" t="str">
        <f>'B5'!K63</f>
        <v xml:space="preserve">  </v>
      </c>
      <c r="AA63" s="35" t="str">
        <f>'C1'!K63</f>
        <v xml:space="preserve">  </v>
      </c>
      <c r="AB63" s="35" t="str">
        <f>'C2'!K63</f>
        <v xml:space="preserve">  </v>
      </c>
      <c r="AC63" s="35" t="str">
        <f>'C3'!K63</f>
        <v xml:space="preserve">  </v>
      </c>
      <c r="AD63" s="35" t="str">
        <f>'C4'!K63</f>
        <v xml:space="preserve">  </v>
      </c>
      <c r="AE63" s="35" t="str">
        <f>'C5'!K63</f>
        <v xml:space="preserve">  </v>
      </c>
      <c r="AF63" s="35" t="str">
        <f>'C6'!K63</f>
        <v xml:space="preserve">  </v>
      </c>
      <c r="AG63" s="36" t="str">
        <f t="shared" si="8"/>
        <v xml:space="preserve">  </v>
      </c>
      <c r="AH63" s="37" t="str">
        <f>IF('I NILAI SEKOLAH'!E63="","", 'I NILAI SEKOLAH'!E63)</f>
        <v/>
      </c>
      <c r="AI63" s="37" t="str">
        <f>IF('I NILAI SEKOLAH'!F63="","", 'I NILAI SEKOLAH'!F63)</f>
        <v/>
      </c>
      <c r="AJ63" s="37" t="str">
        <f>IF('I NILAI SEKOLAH'!G63="","", 'I NILAI SEKOLAH'!G63)</f>
        <v/>
      </c>
      <c r="AK63" s="37" t="str">
        <f>IF('I NILAI SEKOLAH'!H63="","", 'I NILAI SEKOLAH'!H63)</f>
        <v/>
      </c>
      <c r="AL63" s="37" t="str">
        <f>IF('I NILAI SEKOLAH'!I63="","", 'I NILAI SEKOLAH'!I63)</f>
        <v/>
      </c>
      <c r="AM63" s="37" t="str">
        <f>IF('I NILAI SEKOLAH'!J63="","", 'I NILAI SEKOLAH'!J63)</f>
        <v/>
      </c>
      <c r="AN63" s="37" t="str">
        <f>IF('I NILAI SEKOLAH'!K63="","", 'I NILAI SEKOLAH'!K63)</f>
        <v/>
      </c>
      <c r="AO63" s="37" t="str">
        <f>IF('I NILAI SEKOLAH'!L63="","", 'I NILAI SEKOLAH'!L63)</f>
        <v/>
      </c>
      <c r="AP63" s="37" t="str">
        <f>IF('I NILAI SEKOLAH'!M63="","", 'I NILAI SEKOLAH'!M63)</f>
        <v/>
      </c>
      <c r="AQ63" s="37" t="str">
        <f>IF('I NILAI SEKOLAH'!N63="","", 'I NILAI SEKOLAH'!N63)</f>
        <v/>
      </c>
      <c r="AR63" s="37" t="str">
        <f>IF('I NILAI SEKOLAH'!O63="","", 'I NILAI SEKOLAH'!O63)</f>
        <v/>
      </c>
      <c r="AS63" s="37" t="str">
        <f>IF('I NILAI SEKOLAH'!P63="","", 'I NILAI SEKOLAH'!P63)</f>
        <v/>
      </c>
      <c r="AT63" s="37" t="str">
        <f>IF('I NILAI SEKOLAH'!Q63="","", 'I NILAI SEKOLAH'!Q63)</f>
        <v/>
      </c>
      <c r="AU63" s="37" t="str">
        <f>IF('I NILAI SEKOLAH'!R63="","", 'I NILAI SEKOLAH'!R63)</f>
        <v/>
      </c>
      <c r="AV63" s="37" t="str">
        <f>IF('I NILAI SEKOLAH'!S63="","", 'I NILAI SEKOLAH'!S63)</f>
        <v/>
      </c>
      <c r="AW63" s="37" t="str">
        <f>IF('I NILAI SEKOLAH'!T63="","", 'I NILAI SEKOLAH'!T63)</f>
        <v/>
      </c>
      <c r="AX63" s="37" t="str">
        <f>IF('I NILAI SEKOLAH'!U63="","", 'I NILAI SEKOLAH'!U63)</f>
        <v/>
      </c>
      <c r="AY63" s="38" t="str">
        <f t="shared" si="9"/>
        <v xml:space="preserve">  </v>
      </c>
      <c r="AZ63" s="38" t="str">
        <f t="shared" si="10"/>
        <v/>
      </c>
      <c r="BA63" s="296" t="str">
        <f>IF(AZ63="","",RANK(AZ63,$AZ$10:$AZ$209)+COUNTIF(AZ$10:AZ63,AZ63)-1)</f>
        <v/>
      </c>
      <c r="BB63" s="109"/>
      <c r="BC63" s="25"/>
    </row>
    <row r="64" spans="1:55" ht="15.75" customHeight="1">
      <c r="A64" s="101"/>
      <c r="B64" s="34">
        <f>IF(BIODATA!B64="","", BIODATA!B64)</f>
        <v>55</v>
      </c>
      <c r="C64" s="32" t="str">
        <f>IF(BIODATA!D64="","", BIODATA!D64)</f>
        <v/>
      </c>
      <c r="D64" s="32" t="str">
        <f>IF(BIODATA!E64="","", BIODATA!E64)</f>
        <v/>
      </c>
      <c r="E64" s="40" t="str">
        <f>IF(BIODATA!F64="","", BIODATA!F64)</f>
        <v/>
      </c>
      <c r="F64" s="32" t="str">
        <f>IF(BIODATA!I64="","", BIODATA!I64)</f>
        <v/>
      </c>
      <c r="G64" s="39" t="str">
        <f>IF('I NILAI UN'!F64="","",'I NILAI UN'!F64)</f>
        <v/>
      </c>
      <c r="H64" s="39" t="str">
        <f>IF('I NILAI UN'!G64="","",'I NILAI UN'!G64)</f>
        <v/>
      </c>
      <c r="I64" s="39" t="str">
        <f>IF('I NILAI UN'!H64="","",'I NILAI UN'!H64)</f>
        <v/>
      </c>
      <c r="J64" s="39" t="str">
        <f>IF('I NILAI UN'!I64="","",'I NILAI UN'!I64)</f>
        <v/>
      </c>
      <c r="K64" s="33">
        <f t="shared" si="3"/>
        <v>0</v>
      </c>
      <c r="L64" s="41" t="str">
        <f t="shared" si="4"/>
        <v/>
      </c>
      <c r="M64" s="41" t="str">
        <f t="shared" si="5"/>
        <v/>
      </c>
      <c r="N64" s="41" t="str">
        <f t="shared" si="6"/>
        <v/>
      </c>
      <c r="O64" s="41" t="str">
        <f t="shared" si="7"/>
        <v/>
      </c>
      <c r="P64" s="35" t="str">
        <f>'A1'!K64</f>
        <v xml:space="preserve">  </v>
      </c>
      <c r="Q64" s="35" t="str">
        <f>'A2'!K64</f>
        <v xml:space="preserve">  </v>
      </c>
      <c r="R64" s="35" t="str">
        <f>'A3'!K64</f>
        <v xml:space="preserve">  </v>
      </c>
      <c r="S64" s="35" t="str">
        <f>'A4'!K64</f>
        <v xml:space="preserve">  </v>
      </c>
      <c r="T64" s="35" t="str">
        <f>'A5'!K64</f>
        <v xml:space="preserve">  </v>
      </c>
      <c r="U64" s="35" t="str">
        <f>'A6'!K64</f>
        <v xml:space="preserve">  </v>
      </c>
      <c r="V64" s="35" t="str">
        <f>'B1'!K64</f>
        <v xml:space="preserve">  </v>
      </c>
      <c r="W64" s="35" t="str">
        <f>'B2'!K64</f>
        <v xml:space="preserve">  </v>
      </c>
      <c r="X64" s="35" t="str">
        <f>'B3'!K64</f>
        <v xml:space="preserve">  </v>
      </c>
      <c r="Y64" s="35" t="str">
        <f>'B4'!K64</f>
        <v xml:space="preserve">  </v>
      </c>
      <c r="Z64" s="35" t="str">
        <f>'B5'!K64</f>
        <v xml:space="preserve">  </v>
      </c>
      <c r="AA64" s="35" t="str">
        <f>'C1'!K64</f>
        <v xml:space="preserve">  </v>
      </c>
      <c r="AB64" s="35" t="str">
        <f>'C2'!K64</f>
        <v xml:space="preserve">  </v>
      </c>
      <c r="AC64" s="35" t="str">
        <f>'C3'!K64</f>
        <v xml:space="preserve">  </v>
      </c>
      <c r="AD64" s="35" t="str">
        <f>'C4'!K64</f>
        <v xml:space="preserve">  </v>
      </c>
      <c r="AE64" s="35" t="str">
        <f>'C5'!K64</f>
        <v xml:space="preserve">  </v>
      </c>
      <c r="AF64" s="35" t="str">
        <f>'C6'!K64</f>
        <v xml:space="preserve">  </v>
      </c>
      <c r="AG64" s="36" t="str">
        <f t="shared" si="8"/>
        <v xml:space="preserve">  </v>
      </c>
      <c r="AH64" s="37" t="str">
        <f>IF('I NILAI SEKOLAH'!E64="","", 'I NILAI SEKOLAH'!E64)</f>
        <v/>
      </c>
      <c r="AI64" s="37" t="str">
        <f>IF('I NILAI SEKOLAH'!F64="","", 'I NILAI SEKOLAH'!F64)</f>
        <v/>
      </c>
      <c r="AJ64" s="37" t="str">
        <f>IF('I NILAI SEKOLAH'!G64="","", 'I NILAI SEKOLAH'!G64)</f>
        <v/>
      </c>
      <c r="AK64" s="37" t="str">
        <f>IF('I NILAI SEKOLAH'!H64="","", 'I NILAI SEKOLAH'!H64)</f>
        <v/>
      </c>
      <c r="AL64" s="37" t="str">
        <f>IF('I NILAI SEKOLAH'!I64="","", 'I NILAI SEKOLAH'!I64)</f>
        <v/>
      </c>
      <c r="AM64" s="37" t="str">
        <f>IF('I NILAI SEKOLAH'!J64="","", 'I NILAI SEKOLAH'!J64)</f>
        <v/>
      </c>
      <c r="AN64" s="37" t="str">
        <f>IF('I NILAI SEKOLAH'!K64="","", 'I NILAI SEKOLAH'!K64)</f>
        <v/>
      </c>
      <c r="AO64" s="37" t="str">
        <f>IF('I NILAI SEKOLAH'!L64="","", 'I NILAI SEKOLAH'!L64)</f>
        <v/>
      </c>
      <c r="AP64" s="37" t="str">
        <f>IF('I NILAI SEKOLAH'!M64="","", 'I NILAI SEKOLAH'!M64)</f>
        <v/>
      </c>
      <c r="AQ64" s="37" t="str">
        <f>IF('I NILAI SEKOLAH'!N64="","", 'I NILAI SEKOLAH'!N64)</f>
        <v/>
      </c>
      <c r="AR64" s="37" t="str">
        <f>IF('I NILAI SEKOLAH'!O64="","", 'I NILAI SEKOLAH'!O64)</f>
        <v/>
      </c>
      <c r="AS64" s="37" t="str">
        <f>IF('I NILAI SEKOLAH'!P64="","", 'I NILAI SEKOLAH'!P64)</f>
        <v/>
      </c>
      <c r="AT64" s="37" t="str">
        <f>IF('I NILAI SEKOLAH'!Q64="","", 'I NILAI SEKOLAH'!Q64)</f>
        <v/>
      </c>
      <c r="AU64" s="37" t="str">
        <f>IF('I NILAI SEKOLAH'!R64="","", 'I NILAI SEKOLAH'!R64)</f>
        <v/>
      </c>
      <c r="AV64" s="37" t="str">
        <f>IF('I NILAI SEKOLAH'!S64="","", 'I NILAI SEKOLAH'!S64)</f>
        <v/>
      </c>
      <c r="AW64" s="37" t="str">
        <f>IF('I NILAI SEKOLAH'!T64="","", 'I NILAI SEKOLAH'!T64)</f>
        <v/>
      </c>
      <c r="AX64" s="37" t="str">
        <f>IF('I NILAI SEKOLAH'!U64="","", 'I NILAI SEKOLAH'!U64)</f>
        <v/>
      </c>
      <c r="AY64" s="38" t="str">
        <f t="shared" si="9"/>
        <v xml:space="preserve">  </v>
      </c>
      <c r="AZ64" s="38" t="str">
        <f t="shared" si="10"/>
        <v/>
      </c>
      <c r="BA64" s="296" t="str">
        <f>IF(AZ64="","",RANK(AZ64,$AZ$10:$AZ$209)+COUNTIF(AZ$10:AZ64,AZ64)-1)</f>
        <v/>
      </c>
      <c r="BB64" s="109"/>
      <c r="BC64" s="25"/>
    </row>
    <row r="65" spans="1:55" ht="15.75" customHeight="1">
      <c r="A65" s="101"/>
      <c r="B65" s="34">
        <f>IF(BIODATA!B65="","", BIODATA!B65)</f>
        <v>56</v>
      </c>
      <c r="C65" s="32" t="str">
        <f>IF(BIODATA!D65="","", BIODATA!D65)</f>
        <v/>
      </c>
      <c r="D65" s="32" t="str">
        <f>IF(BIODATA!E65="","", BIODATA!E65)</f>
        <v/>
      </c>
      <c r="E65" s="40" t="str">
        <f>IF(BIODATA!F65="","", BIODATA!F65)</f>
        <v/>
      </c>
      <c r="F65" s="32" t="str">
        <f>IF(BIODATA!I65="","", BIODATA!I65)</f>
        <v/>
      </c>
      <c r="G65" s="39" t="str">
        <f>IF('I NILAI UN'!F65="","",'I NILAI UN'!F65)</f>
        <v/>
      </c>
      <c r="H65" s="39" t="str">
        <f>IF('I NILAI UN'!G65="","",'I NILAI UN'!G65)</f>
        <v/>
      </c>
      <c r="I65" s="39" t="str">
        <f>IF('I NILAI UN'!H65="","",'I NILAI UN'!H65)</f>
        <v/>
      </c>
      <c r="J65" s="39" t="str">
        <f>IF('I NILAI UN'!I65="","",'I NILAI UN'!I65)</f>
        <v/>
      </c>
      <c r="K65" s="33">
        <f t="shared" si="3"/>
        <v>0</v>
      </c>
      <c r="L65" s="41" t="str">
        <f t="shared" si="4"/>
        <v/>
      </c>
      <c r="M65" s="41" t="str">
        <f t="shared" si="5"/>
        <v/>
      </c>
      <c r="N65" s="41" t="str">
        <f t="shared" si="6"/>
        <v/>
      </c>
      <c r="O65" s="41" t="str">
        <f t="shared" si="7"/>
        <v/>
      </c>
      <c r="P65" s="35" t="str">
        <f>'A1'!K65</f>
        <v xml:space="preserve">  </v>
      </c>
      <c r="Q65" s="35" t="str">
        <f>'A2'!K65</f>
        <v xml:space="preserve">  </v>
      </c>
      <c r="R65" s="35" t="str">
        <f>'A3'!K65</f>
        <v xml:space="preserve">  </v>
      </c>
      <c r="S65" s="35" t="str">
        <f>'A4'!K65</f>
        <v xml:space="preserve">  </v>
      </c>
      <c r="T65" s="35" t="str">
        <f>'A5'!K65</f>
        <v xml:space="preserve">  </v>
      </c>
      <c r="U65" s="35" t="str">
        <f>'A6'!K65</f>
        <v xml:space="preserve">  </v>
      </c>
      <c r="V65" s="35" t="str">
        <f>'B1'!K65</f>
        <v xml:space="preserve">  </v>
      </c>
      <c r="W65" s="35" t="str">
        <f>'B2'!K65</f>
        <v xml:space="preserve">  </v>
      </c>
      <c r="X65" s="35" t="str">
        <f>'B3'!K65</f>
        <v xml:space="preserve">  </v>
      </c>
      <c r="Y65" s="35" t="str">
        <f>'B4'!K65</f>
        <v xml:space="preserve">  </v>
      </c>
      <c r="Z65" s="35" t="str">
        <f>'B5'!K65</f>
        <v xml:space="preserve">  </v>
      </c>
      <c r="AA65" s="35" t="str">
        <f>'C1'!K65</f>
        <v xml:space="preserve">  </v>
      </c>
      <c r="AB65" s="35" t="str">
        <f>'C2'!K65</f>
        <v xml:space="preserve">  </v>
      </c>
      <c r="AC65" s="35" t="str">
        <f>'C3'!K65</f>
        <v xml:space="preserve">  </v>
      </c>
      <c r="AD65" s="35" t="str">
        <f>'C4'!K65</f>
        <v xml:space="preserve">  </v>
      </c>
      <c r="AE65" s="35" t="str">
        <f>'C5'!K65</f>
        <v xml:space="preserve">  </v>
      </c>
      <c r="AF65" s="35" t="str">
        <f>'C6'!K65</f>
        <v xml:space="preserve">  </v>
      </c>
      <c r="AG65" s="36" t="str">
        <f t="shared" si="8"/>
        <v xml:space="preserve">  </v>
      </c>
      <c r="AH65" s="37" t="str">
        <f>IF('I NILAI SEKOLAH'!E65="","", 'I NILAI SEKOLAH'!E65)</f>
        <v/>
      </c>
      <c r="AI65" s="37" t="str">
        <f>IF('I NILAI SEKOLAH'!F65="","", 'I NILAI SEKOLAH'!F65)</f>
        <v/>
      </c>
      <c r="AJ65" s="37" t="str">
        <f>IF('I NILAI SEKOLAH'!G65="","", 'I NILAI SEKOLAH'!G65)</f>
        <v/>
      </c>
      <c r="AK65" s="37" t="str">
        <f>IF('I NILAI SEKOLAH'!H65="","", 'I NILAI SEKOLAH'!H65)</f>
        <v/>
      </c>
      <c r="AL65" s="37" t="str">
        <f>IF('I NILAI SEKOLAH'!I65="","", 'I NILAI SEKOLAH'!I65)</f>
        <v/>
      </c>
      <c r="AM65" s="37" t="str">
        <f>IF('I NILAI SEKOLAH'!J65="","", 'I NILAI SEKOLAH'!J65)</f>
        <v/>
      </c>
      <c r="AN65" s="37" t="str">
        <f>IF('I NILAI SEKOLAH'!K65="","", 'I NILAI SEKOLAH'!K65)</f>
        <v/>
      </c>
      <c r="AO65" s="37" t="str">
        <f>IF('I NILAI SEKOLAH'!L65="","", 'I NILAI SEKOLAH'!L65)</f>
        <v/>
      </c>
      <c r="AP65" s="37" t="str">
        <f>IF('I NILAI SEKOLAH'!M65="","", 'I NILAI SEKOLAH'!M65)</f>
        <v/>
      </c>
      <c r="AQ65" s="37" t="str">
        <f>IF('I NILAI SEKOLAH'!N65="","", 'I NILAI SEKOLAH'!N65)</f>
        <v/>
      </c>
      <c r="AR65" s="37" t="str">
        <f>IF('I NILAI SEKOLAH'!O65="","", 'I NILAI SEKOLAH'!O65)</f>
        <v/>
      </c>
      <c r="AS65" s="37" t="str">
        <f>IF('I NILAI SEKOLAH'!P65="","", 'I NILAI SEKOLAH'!P65)</f>
        <v/>
      </c>
      <c r="AT65" s="37" t="str">
        <f>IF('I NILAI SEKOLAH'!Q65="","", 'I NILAI SEKOLAH'!Q65)</f>
        <v/>
      </c>
      <c r="AU65" s="37" t="str">
        <f>IF('I NILAI SEKOLAH'!R65="","", 'I NILAI SEKOLAH'!R65)</f>
        <v/>
      </c>
      <c r="AV65" s="37" t="str">
        <f>IF('I NILAI SEKOLAH'!S65="","", 'I NILAI SEKOLAH'!S65)</f>
        <v/>
      </c>
      <c r="AW65" s="37" t="str">
        <f>IF('I NILAI SEKOLAH'!T65="","", 'I NILAI SEKOLAH'!T65)</f>
        <v/>
      </c>
      <c r="AX65" s="37" t="str">
        <f>IF('I NILAI SEKOLAH'!U65="","", 'I NILAI SEKOLAH'!U65)</f>
        <v/>
      </c>
      <c r="AY65" s="38" t="str">
        <f t="shared" si="9"/>
        <v xml:space="preserve">  </v>
      </c>
      <c r="AZ65" s="38" t="str">
        <f t="shared" si="10"/>
        <v/>
      </c>
      <c r="BA65" s="296" t="str">
        <f>IF(AZ65="","",RANK(AZ65,$AZ$10:$AZ$209)+COUNTIF(AZ$10:AZ65,AZ65)-1)</f>
        <v/>
      </c>
      <c r="BB65" s="109"/>
      <c r="BC65" s="25"/>
    </row>
    <row r="66" spans="1:55" ht="15.75" customHeight="1">
      <c r="A66" s="101"/>
      <c r="B66" s="34">
        <f>IF(BIODATA!B66="","", BIODATA!B66)</f>
        <v>57</v>
      </c>
      <c r="C66" s="32" t="str">
        <f>IF(BIODATA!D66="","", BIODATA!D66)</f>
        <v/>
      </c>
      <c r="D66" s="32" t="str">
        <f>IF(BIODATA!E66="","", BIODATA!E66)</f>
        <v/>
      </c>
      <c r="E66" s="40" t="str">
        <f>IF(BIODATA!F66="","", BIODATA!F66)</f>
        <v/>
      </c>
      <c r="F66" s="32" t="str">
        <f>IF(BIODATA!I66="","", BIODATA!I66)</f>
        <v/>
      </c>
      <c r="G66" s="39" t="str">
        <f>IF('I NILAI UN'!F66="","",'I NILAI UN'!F66)</f>
        <v/>
      </c>
      <c r="H66" s="39" t="str">
        <f>IF('I NILAI UN'!G66="","",'I NILAI UN'!G66)</f>
        <v/>
      </c>
      <c r="I66" s="39" t="str">
        <f>IF('I NILAI UN'!H66="","",'I NILAI UN'!H66)</f>
        <v/>
      </c>
      <c r="J66" s="39" t="str">
        <f>IF('I NILAI UN'!I66="","",'I NILAI UN'!I66)</f>
        <v/>
      </c>
      <c r="K66" s="33">
        <f t="shared" si="3"/>
        <v>0</v>
      </c>
      <c r="L66" s="41" t="str">
        <f t="shared" si="4"/>
        <v/>
      </c>
      <c r="M66" s="41" t="str">
        <f t="shared" si="5"/>
        <v/>
      </c>
      <c r="N66" s="41" t="str">
        <f t="shared" si="6"/>
        <v/>
      </c>
      <c r="O66" s="41" t="str">
        <f t="shared" si="7"/>
        <v/>
      </c>
      <c r="P66" s="35" t="str">
        <f>'A1'!K66</f>
        <v xml:space="preserve">  </v>
      </c>
      <c r="Q66" s="35" t="str">
        <f>'A2'!K66</f>
        <v xml:space="preserve">  </v>
      </c>
      <c r="R66" s="35" t="str">
        <f>'A3'!K66</f>
        <v xml:space="preserve">  </v>
      </c>
      <c r="S66" s="35" t="str">
        <f>'A4'!K66</f>
        <v xml:space="preserve">  </v>
      </c>
      <c r="T66" s="35" t="str">
        <f>'A5'!K66</f>
        <v xml:space="preserve">  </v>
      </c>
      <c r="U66" s="35" t="str">
        <f>'A6'!K66</f>
        <v xml:space="preserve">  </v>
      </c>
      <c r="V66" s="35" t="str">
        <f>'B1'!K66</f>
        <v xml:space="preserve">  </v>
      </c>
      <c r="W66" s="35" t="str">
        <f>'B2'!K66</f>
        <v xml:space="preserve">  </v>
      </c>
      <c r="X66" s="35" t="str">
        <f>'B3'!K66</f>
        <v xml:space="preserve">  </v>
      </c>
      <c r="Y66" s="35" t="str">
        <f>'B4'!K66</f>
        <v xml:space="preserve">  </v>
      </c>
      <c r="Z66" s="35" t="str">
        <f>'B5'!K66</f>
        <v xml:space="preserve">  </v>
      </c>
      <c r="AA66" s="35" t="str">
        <f>'C1'!K66</f>
        <v xml:space="preserve">  </v>
      </c>
      <c r="AB66" s="35" t="str">
        <f>'C2'!K66</f>
        <v xml:space="preserve">  </v>
      </c>
      <c r="AC66" s="35" t="str">
        <f>'C3'!K66</f>
        <v xml:space="preserve">  </v>
      </c>
      <c r="AD66" s="35" t="str">
        <f>'C4'!K66</f>
        <v xml:space="preserve">  </v>
      </c>
      <c r="AE66" s="35" t="str">
        <f>'C5'!K66</f>
        <v xml:space="preserve">  </v>
      </c>
      <c r="AF66" s="35" t="str">
        <f>'C6'!K66</f>
        <v xml:space="preserve">  </v>
      </c>
      <c r="AG66" s="36" t="str">
        <f t="shared" si="8"/>
        <v xml:space="preserve">  </v>
      </c>
      <c r="AH66" s="37" t="str">
        <f>IF('I NILAI SEKOLAH'!E66="","", 'I NILAI SEKOLAH'!E66)</f>
        <v/>
      </c>
      <c r="AI66" s="37" t="str">
        <f>IF('I NILAI SEKOLAH'!F66="","", 'I NILAI SEKOLAH'!F66)</f>
        <v/>
      </c>
      <c r="AJ66" s="37" t="str">
        <f>IF('I NILAI SEKOLAH'!G66="","", 'I NILAI SEKOLAH'!G66)</f>
        <v/>
      </c>
      <c r="AK66" s="37" t="str">
        <f>IF('I NILAI SEKOLAH'!H66="","", 'I NILAI SEKOLAH'!H66)</f>
        <v/>
      </c>
      <c r="AL66" s="37" t="str">
        <f>IF('I NILAI SEKOLAH'!I66="","", 'I NILAI SEKOLAH'!I66)</f>
        <v/>
      </c>
      <c r="AM66" s="37" t="str">
        <f>IF('I NILAI SEKOLAH'!J66="","", 'I NILAI SEKOLAH'!J66)</f>
        <v/>
      </c>
      <c r="AN66" s="37" t="str">
        <f>IF('I NILAI SEKOLAH'!K66="","", 'I NILAI SEKOLAH'!K66)</f>
        <v/>
      </c>
      <c r="AO66" s="37" t="str">
        <f>IF('I NILAI SEKOLAH'!L66="","", 'I NILAI SEKOLAH'!L66)</f>
        <v/>
      </c>
      <c r="AP66" s="37" t="str">
        <f>IF('I NILAI SEKOLAH'!M66="","", 'I NILAI SEKOLAH'!M66)</f>
        <v/>
      </c>
      <c r="AQ66" s="37" t="str">
        <f>IF('I NILAI SEKOLAH'!N66="","", 'I NILAI SEKOLAH'!N66)</f>
        <v/>
      </c>
      <c r="AR66" s="37" t="str">
        <f>IF('I NILAI SEKOLAH'!O66="","", 'I NILAI SEKOLAH'!O66)</f>
        <v/>
      </c>
      <c r="AS66" s="37" t="str">
        <f>IF('I NILAI SEKOLAH'!P66="","", 'I NILAI SEKOLAH'!P66)</f>
        <v/>
      </c>
      <c r="AT66" s="37" t="str">
        <f>IF('I NILAI SEKOLAH'!Q66="","", 'I NILAI SEKOLAH'!Q66)</f>
        <v/>
      </c>
      <c r="AU66" s="37" t="str">
        <f>IF('I NILAI SEKOLAH'!R66="","", 'I NILAI SEKOLAH'!R66)</f>
        <v/>
      </c>
      <c r="AV66" s="37" t="str">
        <f>IF('I NILAI SEKOLAH'!S66="","", 'I NILAI SEKOLAH'!S66)</f>
        <v/>
      </c>
      <c r="AW66" s="37" t="str">
        <f>IF('I NILAI SEKOLAH'!T66="","", 'I NILAI SEKOLAH'!T66)</f>
        <v/>
      </c>
      <c r="AX66" s="37" t="str">
        <f>IF('I NILAI SEKOLAH'!U66="","", 'I NILAI SEKOLAH'!U66)</f>
        <v/>
      </c>
      <c r="AY66" s="38" t="str">
        <f t="shared" si="9"/>
        <v xml:space="preserve">  </v>
      </c>
      <c r="AZ66" s="38" t="str">
        <f t="shared" si="10"/>
        <v/>
      </c>
      <c r="BA66" s="296" t="str">
        <f>IF(AZ66="","",RANK(AZ66,$AZ$10:$AZ$209)+COUNTIF(AZ$10:AZ66,AZ66)-1)</f>
        <v/>
      </c>
      <c r="BB66" s="109"/>
      <c r="BC66" s="25"/>
    </row>
    <row r="67" spans="1:55" ht="15.75" customHeight="1">
      <c r="A67" s="101"/>
      <c r="B67" s="34">
        <f>IF(BIODATA!B67="","", BIODATA!B67)</f>
        <v>58</v>
      </c>
      <c r="C67" s="32" t="str">
        <f>IF(BIODATA!D67="","", BIODATA!D67)</f>
        <v/>
      </c>
      <c r="D67" s="32" t="str">
        <f>IF(BIODATA!E67="","", BIODATA!E67)</f>
        <v/>
      </c>
      <c r="E67" s="40" t="str">
        <f>IF(BIODATA!F67="","", BIODATA!F67)</f>
        <v/>
      </c>
      <c r="F67" s="32" t="str">
        <f>IF(BIODATA!I67="","", BIODATA!I67)</f>
        <v/>
      </c>
      <c r="G67" s="39" t="str">
        <f>IF('I NILAI UN'!F67="","",'I NILAI UN'!F67)</f>
        <v/>
      </c>
      <c r="H67" s="39" t="str">
        <f>IF('I NILAI UN'!G67="","",'I NILAI UN'!G67)</f>
        <v/>
      </c>
      <c r="I67" s="39" t="str">
        <f>IF('I NILAI UN'!H67="","",'I NILAI UN'!H67)</f>
        <v/>
      </c>
      <c r="J67" s="39" t="str">
        <f>IF('I NILAI UN'!I67="","",'I NILAI UN'!I67)</f>
        <v/>
      </c>
      <c r="K67" s="33">
        <f t="shared" si="3"/>
        <v>0</v>
      </c>
      <c r="L67" s="41" t="str">
        <f t="shared" si="4"/>
        <v/>
      </c>
      <c r="M67" s="41" t="str">
        <f t="shared" si="5"/>
        <v/>
      </c>
      <c r="N67" s="41" t="str">
        <f t="shared" si="6"/>
        <v/>
      </c>
      <c r="O67" s="41" t="str">
        <f t="shared" si="7"/>
        <v/>
      </c>
      <c r="P67" s="35" t="str">
        <f>'A1'!K67</f>
        <v xml:space="preserve">  </v>
      </c>
      <c r="Q67" s="35" t="str">
        <f>'A2'!K67</f>
        <v xml:space="preserve">  </v>
      </c>
      <c r="R67" s="35" t="str">
        <f>'A3'!K67</f>
        <v xml:space="preserve">  </v>
      </c>
      <c r="S67" s="35" t="str">
        <f>'A4'!K67</f>
        <v xml:space="preserve">  </v>
      </c>
      <c r="T67" s="35" t="str">
        <f>'A5'!K67</f>
        <v xml:space="preserve">  </v>
      </c>
      <c r="U67" s="35" t="str">
        <f>'A6'!K67</f>
        <v xml:space="preserve">  </v>
      </c>
      <c r="V67" s="35" t="str">
        <f>'B1'!K67</f>
        <v xml:space="preserve">  </v>
      </c>
      <c r="W67" s="35" t="str">
        <f>'B2'!K67</f>
        <v xml:space="preserve">  </v>
      </c>
      <c r="X67" s="35" t="str">
        <f>'B3'!K67</f>
        <v xml:space="preserve">  </v>
      </c>
      <c r="Y67" s="35" t="str">
        <f>'B4'!K67</f>
        <v xml:space="preserve">  </v>
      </c>
      <c r="Z67" s="35" t="str">
        <f>'B5'!K67</f>
        <v xml:space="preserve">  </v>
      </c>
      <c r="AA67" s="35" t="str">
        <f>'C1'!K67</f>
        <v xml:space="preserve">  </v>
      </c>
      <c r="AB67" s="35" t="str">
        <f>'C2'!K67</f>
        <v xml:space="preserve">  </v>
      </c>
      <c r="AC67" s="35" t="str">
        <f>'C3'!K67</f>
        <v xml:space="preserve">  </v>
      </c>
      <c r="AD67" s="35" t="str">
        <f>'C4'!K67</f>
        <v xml:space="preserve">  </v>
      </c>
      <c r="AE67" s="35" t="str">
        <f>'C5'!K67</f>
        <v xml:space="preserve">  </v>
      </c>
      <c r="AF67" s="35" t="str">
        <f>'C6'!K67</f>
        <v xml:space="preserve">  </v>
      </c>
      <c r="AG67" s="36" t="str">
        <f t="shared" si="8"/>
        <v xml:space="preserve">  </v>
      </c>
      <c r="AH67" s="37" t="str">
        <f>IF('I NILAI SEKOLAH'!E67="","", 'I NILAI SEKOLAH'!E67)</f>
        <v/>
      </c>
      <c r="AI67" s="37" t="str">
        <f>IF('I NILAI SEKOLAH'!F67="","", 'I NILAI SEKOLAH'!F67)</f>
        <v/>
      </c>
      <c r="AJ67" s="37" t="str">
        <f>IF('I NILAI SEKOLAH'!G67="","", 'I NILAI SEKOLAH'!G67)</f>
        <v/>
      </c>
      <c r="AK67" s="37" t="str">
        <f>IF('I NILAI SEKOLAH'!H67="","", 'I NILAI SEKOLAH'!H67)</f>
        <v/>
      </c>
      <c r="AL67" s="37" t="str">
        <f>IF('I NILAI SEKOLAH'!I67="","", 'I NILAI SEKOLAH'!I67)</f>
        <v/>
      </c>
      <c r="AM67" s="37" t="str">
        <f>IF('I NILAI SEKOLAH'!J67="","", 'I NILAI SEKOLAH'!J67)</f>
        <v/>
      </c>
      <c r="AN67" s="37" t="str">
        <f>IF('I NILAI SEKOLAH'!K67="","", 'I NILAI SEKOLAH'!K67)</f>
        <v/>
      </c>
      <c r="AO67" s="37" t="str">
        <f>IF('I NILAI SEKOLAH'!L67="","", 'I NILAI SEKOLAH'!L67)</f>
        <v/>
      </c>
      <c r="AP67" s="37" t="str">
        <f>IF('I NILAI SEKOLAH'!M67="","", 'I NILAI SEKOLAH'!M67)</f>
        <v/>
      </c>
      <c r="AQ67" s="37" t="str">
        <f>IF('I NILAI SEKOLAH'!N67="","", 'I NILAI SEKOLAH'!N67)</f>
        <v/>
      </c>
      <c r="AR67" s="37" t="str">
        <f>IF('I NILAI SEKOLAH'!O67="","", 'I NILAI SEKOLAH'!O67)</f>
        <v/>
      </c>
      <c r="AS67" s="37" t="str">
        <f>IF('I NILAI SEKOLAH'!P67="","", 'I NILAI SEKOLAH'!P67)</f>
        <v/>
      </c>
      <c r="AT67" s="37" t="str">
        <f>IF('I NILAI SEKOLAH'!Q67="","", 'I NILAI SEKOLAH'!Q67)</f>
        <v/>
      </c>
      <c r="AU67" s="37" t="str">
        <f>IF('I NILAI SEKOLAH'!R67="","", 'I NILAI SEKOLAH'!R67)</f>
        <v/>
      </c>
      <c r="AV67" s="37" t="str">
        <f>IF('I NILAI SEKOLAH'!S67="","", 'I NILAI SEKOLAH'!S67)</f>
        <v/>
      </c>
      <c r="AW67" s="37" t="str">
        <f>IF('I NILAI SEKOLAH'!T67="","", 'I NILAI SEKOLAH'!T67)</f>
        <v/>
      </c>
      <c r="AX67" s="37" t="str">
        <f>IF('I NILAI SEKOLAH'!U67="","", 'I NILAI SEKOLAH'!U67)</f>
        <v/>
      </c>
      <c r="AY67" s="38" t="str">
        <f t="shared" si="9"/>
        <v xml:space="preserve">  </v>
      </c>
      <c r="AZ67" s="38" t="str">
        <f t="shared" si="10"/>
        <v/>
      </c>
      <c r="BA67" s="296" t="str">
        <f>IF(AZ67="","",RANK(AZ67,$AZ$10:$AZ$209)+COUNTIF(AZ$10:AZ67,AZ67)-1)</f>
        <v/>
      </c>
      <c r="BB67" s="109"/>
      <c r="BC67" s="25"/>
    </row>
    <row r="68" spans="1:55" ht="15.75" customHeight="1">
      <c r="A68" s="101"/>
      <c r="B68" s="34">
        <f>IF(BIODATA!B68="","", BIODATA!B68)</f>
        <v>59</v>
      </c>
      <c r="C68" s="32" t="str">
        <f>IF(BIODATA!D68="","", BIODATA!D68)</f>
        <v/>
      </c>
      <c r="D68" s="32" t="str">
        <f>IF(BIODATA!E68="","", BIODATA!E68)</f>
        <v/>
      </c>
      <c r="E68" s="40" t="str">
        <f>IF(BIODATA!F68="","", BIODATA!F68)</f>
        <v/>
      </c>
      <c r="F68" s="32" t="str">
        <f>IF(BIODATA!I68="","", BIODATA!I68)</f>
        <v/>
      </c>
      <c r="G68" s="39" t="str">
        <f>IF('I NILAI UN'!F68="","",'I NILAI UN'!F68)</f>
        <v/>
      </c>
      <c r="H68" s="39" t="str">
        <f>IF('I NILAI UN'!G68="","",'I NILAI UN'!G68)</f>
        <v/>
      </c>
      <c r="I68" s="39" t="str">
        <f>IF('I NILAI UN'!H68="","",'I NILAI UN'!H68)</f>
        <v/>
      </c>
      <c r="J68" s="39" t="str">
        <f>IF('I NILAI UN'!I68="","",'I NILAI UN'!I68)</f>
        <v/>
      </c>
      <c r="K68" s="33">
        <f t="shared" si="3"/>
        <v>0</v>
      </c>
      <c r="L68" s="41" t="str">
        <f t="shared" si="4"/>
        <v/>
      </c>
      <c r="M68" s="41" t="str">
        <f t="shared" si="5"/>
        <v/>
      </c>
      <c r="N68" s="41" t="str">
        <f t="shared" si="6"/>
        <v/>
      </c>
      <c r="O68" s="41" t="str">
        <f t="shared" si="7"/>
        <v/>
      </c>
      <c r="P68" s="35" t="str">
        <f>'A1'!K68</f>
        <v xml:space="preserve">  </v>
      </c>
      <c r="Q68" s="35" t="str">
        <f>'A2'!K68</f>
        <v xml:space="preserve">  </v>
      </c>
      <c r="R68" s="35" t="str">
        <f>'A3'!K68</f>
        <v xml:space="preserve">  </v>
      </c>
      <c r="S68" s="35" t="str">
        <f>'A4'!K68</f>
        <v xml:space="preserve">  </v>
      </c>
      <c r="T68" s="35" t="str">
        <f>'A5'!K68</f>
        <v xml:space="preserve">  </v>
      </c>
      <c r="U68" s="35" t="str">
        <f>'A6'!K68</f>
        <v xml:space="preserve">  </v>
      </c>
      <c r="V68" s="35" t="str">
        <f>'B1'!K68</f>
        <v xml:space="preserve">  </v>
      </c>
      <c r="W68" s="35" t="str">
        <f>'B2'!K68</f>
        <v xml:space="preserve">  </v>
      </c>
      <c r="X68" s="35" t="str">
        <f>'B3'!K68</f>
        <v xml:space="preserve">  </v>
      </c>
      <c r="Y68" s="35" t="str">
        <f>'B4'!K68</f>
        <v xml:space="preserve">  </v>
      </c>
      <c r="Z68" s="35" t="str">
        <f>'B5'!K68</f>
        <v xml:space="preserve">  </v>
      </c>
      <c r="AA68" s="35" t="str">
        <f>'C1'!K68</f>
        <v xml:space="preserve">  </v>
      </c>
      <c r="AB68" s="35" t="str">
        <f>'C2'!K68</f>
        <v xml:space="preserve">  </v>
      </c>
      <c r="AC68" s="35" t="str">
        <f>'C3'!K68</f>
        <v xml:space="preserve">  </v>
      </c>
      <c r="AD68" s="35" t="str">
        <f>'C4'!K68</f>
        <v xml:space="preserve">  </v>
      </c>
      <c r="AE68" s="35" t="str">
        <f>'C5'!K68</f>
        <v xml:space="preserve">  </v>
      </c>
      <c r="AF68" s="35" t="str">
        <f>'C6'!K68</f>
        <v xml:space="preserve">  </v>
      </c>
      <c r="AG68" s="36" t="str">
        <f t="shared" si="8"/>
        <v xml:space="preserve">  </v>
      </c>
      <c r="AH68" s="37" t="str">
        <f>IF('I NILAI SEKOLAH'!E68="","", 'I NILAI SEKOLAH'!E68)</f>
        <v/>
      </c>
      <c r="AI68" s="37" t="str">
        <f>IF('I NILAI SEKOLAH'!F68="","", 'I NILAI SEKOLAH'!F68)</f>
        <v/>
      </c>
      <c r="AJ68" s="37" t="str">
        <f>IF('I NILAI SEKOLAH'!G68="","", 'I NILAI SEKOLAH'!G68)</f>
        <v/>
      </c>
      <c r="AK68" s="37" t="str">
        <f>IF('I NILAI SEKOLAH'!H68="","", 'I NILAI SEKOLAH'!H68)</f>
        <v/>
      </c>
      <c r="AL68" s="37" t="str">
        <f>IF('I NILAI SEKOLAH'!I68="","", 'I NILAI SEKOLAH'!I68)</f>
        <v/>
      </c>
      <c r="AM68" s="37" t="str">
        <f>IF('I NILAI SEKOLAH'!J68="","", 'I NILAI SEKOLAH'!J68)</f>
        <v/>
      </c>
      <c r="AN68" s="37" t="str">
        <f>IF('I NILAI SEKOLAH'!K68="","", 'I NILAI SEKOLAH'!K68)</f>
        <v/>
      </c>
      <c r="AO68" s="37" t="str">
        <f>IF('I NILAI SEKOLAH'!L68="","", 'I NILAI SEKOLAH'!L68)</f>
        <v/>
      </c>
      <c r="AP68" s="37" t="str">
        <f>IF('I NILAI SEKOLAH'!M68="","", 'I NILAI SEKOLAH'!M68)</f>
        <v/>
      </c>
      <c r="AQ68" s="37" t="str">
        <f>IF('I NILAI SEKOLAH'!N68="","", 'I NILAI SEKOLAH'!N68)</f>
        <v/>
      </c>
      <c r="AR68" s="37" t="str">
        <f>IF('I NILAI SEKOLAH'!O68="","", 'I NILAI SEKOLAH'!O68)</f>
        <v/>
      </c>
      <c r="AS68" s="37" t="str">
        <f>IF('I NILAI SEKOLAH'!P68="","", 'I NILAI SEKOLAH'!P68)</f>
        <v/>
      </c>
      <c r="AT68" s="37" t="str">
        <f>IF('I NILAI SEKOLAH'!Q68="","", 'I NILAI SEKOLAH'!Q68)</f>
        <v/>
      </c>
      <c r="AU68" s="37" t="str">
        <f>IF('I NILAI SEKOLAH'!R68="","", 'I NILAI SEKOLAH'!R68)</f>
        <v/>
      </c>
      <c r="AV68" s="37" t="str">
        <f>IF('I NILAI SEKOLAH'!S68="","", 'I NILAI SEKOLAH'!S68)</f>
        <v/>
      </c>
      <c r="AW68" s="37" t="str">
        <f>IF('I NILAI SEKOLAH'!T68="","", 'I NILAI SEKOLAH'!T68)</f>
        <v/>
      </c>
      <c r="AX68" s="37" t="str">
        <f>IF('I NILAI SEKOLAH'!U68="","", 'I NILAI SEKOLAH'!U68)</f>
        <v/>
      </c>
      <c r="AY68" s="38" t="str">
        <f t="shared" si="9"/>
        <v xml:space="preserve">  </v>
      </c>
      <c r="AZ68" s="38" t="str">
        <f t="shared" si="10"/>
        <v/>
      </c>
      <c r="BA68" s="296" t="str">
        <f>IF(AZ68="","",RANK(AZ68,$AZ$10:$AZ$209)+COUNTIF(AZ$10:AZ68,AZ68)-1)</f>
        <v/>
      </c>
      <c r="BB68" s="109"/>
      <c r="BC68" s="25"/>
    </row>
    <row r="69" spans="1:55" ht="15.75" customHeight="1">
      <c r="A69" s="101"/>
      <c r="B69" s="34">
        <f>IF(BIODATA!B69="","", BIODATA!B69)</f>
        <v>60</v>
      </c>
      <c r="C69" s="32" t="str">
        <f>IF(BIODATA!D69="","", BIODATA!D69)</f>
        <v/>
      </c>
      <c r="D69" s="32" t="str">
        <f>IF(BIODATA!E69="","", BIODATA!E69)</f>
        <v/>
      </c>
      <c r="E69" s="40" t="str">
        <f>IF(BIODATA!F69="","", BIODATA!F69)</f>
        <v/>
      </c>
      <c r="F69" s="32" t="str">
        <f>IF(BIODATA!I69="","", BIODATA!I69)</f>
        <v/>
      </c>
      <c r="G69" s="39" t="str">
        <f>IF('I NILAI UN'!F69="","",'I NILAI UN'!F69)</f>
        <v/>
      </c>
      <c r="H69" s="39" t="str">
        <f>IF('I NILAI UN'!G69="","",'I NILAI UN'!G69)</f>
        <v/>
      </c>
      <c r="I69" s="39" t="str">
        <f>IF('I NILAI UN'!H69="","",'I NILAI UN'!H69)</f>
        <v/>
      </c>
      <c r="J69" s="39" t="str">
        <f>IF('I NILAI UN'!I69="","",'I NILAI UN'!I69)</f>
        <v/>
      </c>
      <c r="K69" s="33">
        <f t="shared" si="3"/>
        <v>0</v>
      </c>
      <c r="L69" s="41" t="str">
        <f t="shared" si="4"/>
        <v/>
      </c>
      <c r="M69" s="41" t="str">
        <f t="shared" si="5"/>
        <v/>
      </c>
      <c r="N69" s="41" t="str">
        <f t="shared" si="6"/>
        <v/>
      </c>
      <c r="O69" s="41" t="str">
        <f t="shared" si="7"/>
        <v/>
      </c>
      <c r="P69" s="35" t="str">
        <f>'A1'!K69</f>
        <v xml:space="preserve">  </v>
      </c>
      <c r="Q69" s="35" t="str">
        <f>'A2'!K69</f>
        <v xml:space="preserve">  </v>
      </c>
      <c r="R69" s="35" t="str">
        <f>'A3'!K69</f>
        <v xml:space="preserve">  </v>
      </c>
      <c r="S69" s="35" t="str">
        <f>'A4'!K69</f>
        <v xml:space="preserve">  </v>
      </c>
      <c r="T69" s="35" t="str">
        <f>'A5'!K69</f>
        <v xml:space="preserve">  </v>
      </c>
      <c r="U69" s="35" t="str">
        <f>'A6'!K69</f>
        <v xml:space="preserve">  </v>
      </c>
      <c r="V69" s="35" t="str">
        <f>'B1'!K69</f>
        <v xml:space="preserve">  </v>
      </c>
      <c r="W69" s="35" t="str">
        <f>'B2'!K69</f>
        <v xml:space="preserve">  </v>
      </c>
      <c r="X69" s="35" t="str">
        <f>'B3'!K69</f>
        <v xml:space="preserve">  </v>
      </c>
      <c r="Y69" s="35" t="str">
        <f>'B4'!K69</f>
        <v xml:space="preserve">  </v>
      </c>
      <c r="Z69" s="35" t="str">
        <f>'B5'!K69</f>
        <v xml:space="preserve">  </v>
      </c>
      <c r="AA69" s="35" t="str">
        <f>'C1'!K69</f>
        <v xml:space="preserve">  </v>
      </c>
      <c r="AB69" s="35" t="str">
        <f>'C2'!K69</f>
        <v xml:space="preserve">  </v>
      </c>
      <c r="AC69" s="35" t="str">
        <f>'C3'!K69</f>
        <v xml:space="preserve">  </v>
      </c>
      <c r="AD69" s="35" t="str">
        <f>'C4'!K69</f>
        <v xml:space="preserve">  </v>
      </c>
      <c r="AE69" s="35" t="str">
        <f>'C5'!K69</f>
        <v xml:space="preserve">  </v>
      </c>
      <c r="AF69" s="35" t="str">
        <f>'C6'!K69</f>
        <v xml:space="preserve">  </v>
      </c>
      <c r="AG69" s="36" t="str">
        <f t="shared" si="8"/>
        <v xml:space="preserve">  </v>
      </c>
      <c r="AH69" s="37" t="str">
        <f>IF('I NILAI SEKOLAH'!E69="","", 'I NILAI SEKOLAH'!E69)</f>
        <v/>
      </c>
      <c r="AI69" s="37" t="str">
        <f>IF('I NILAI SEKOLAH'!F69="","", 'I NILAI SEKOLAH'!F69)</f>
        <v/>
      </c>
      <c r="AJ69" s="37" t="str">
        <f>IF('I NILAI SEKOLAH'!G69="","", 'I NILAI SEKOLAH'!G69)</f>
        <v/>
      </c>
      <c r="AK69" s="37" t="str">
        <f>IF('I NILAI SEKOLAH'!H69="","", 'I NILAI SEKOLAH'!H69)</f>
        <v/>
      </c>
      <c r="AL69" s="37" t="str">
        <f>IF('I NILAI SEKOLAH'!I69="","", 'I NILAI SEKOLAH'!I69)</f>
        <v/>
      </c>
      <c r="AM69" s="37" t="str">
        <f>IF('I NILAI SEKOLAH'!J69="","", 'I NILAI SEKOLAH'!J69)</f>
        <v/>
      </c>
      <c r="AN69" s="37" t="str">
        <f>IF('I NILAI SEKOLAH'!K69="","", 'I NILAI SEKOLAH'!K69)</f>
        <v/>
      </c>
      <c r="AO69" s="37" t="str">
        <f>IF('I NILAI SEKOLAH'!L69="","", 'I NILAI SEKOLAH'!L69)</f>
        <v/>
      </c>
      <c r="AP69" s="37" t="str">
        <f>IF('I NILAI SEKOLAH'!M69="","", 'I NILAI SEKOLAH'!M69)</f>
        <v/>
      </c>
      <c r="AQ69" s="37" t="str">
        <f>IF('I NILAI SEKOLAH'!N69="","", 'I NILAI SEKOLAH'!N69)</f>
        <v/>
      </c>
      <c r="AR69" s="37" t="str">
        <f>IF('I NILAI SEKOLAH'!O69="","", 'I NILAI SEKOLAH'!O69)</f>
        <v/>
      </c>
      <c r="AS69" s="37" t="str">
        <f>IF('I NILAI SEKOLAH'!P69="","", 'I NILAI SEKOLAH'!P69)</f>
        <v/>
      </c>
      <c r="AT69" s="37" t="str">
        <f>IF('I NILAI SEKOLAH'!Q69="","", 'I NILAI SEKOLAH'!Q69)</f>
        <v/>
      </c>
      <c r="AU69" s="37" t="str">
        <f>IF('I NILAI SEKOLAH'!R69="","", 'I NILAI SEKOLAH'!R69)</f>
        <v/>
      </c>
      <c r="AV69" s="37" t="str">
        <f>IF('I NILAI SEKOLAH'!S69="","", 'I NILAI SEKOLAH'!S69)</f>
        <v/>
      </c>
      <c r="AW69" s="37" t="str">
        <f>IF('I NILAI SEKOLAH'!T69="","", 'I NILAI SEKOLAH'!T69)</f>
        <v/>
      </c>
      <c r="AX69" s="37" t="str">
        <f>IF('I NILAI SEKOLAH'!U69="","", 'I NILAI SEKOLAH'!U69)</f>
        <v/>
      </c>
      <c r="AY69" s="38" t="str">
        <f t="shared" si="9"/>
        <v xml:space="preserve">  </v>
      </c>
      <c r="AZ69" s="38" t="str">
        <f t="shared" si="10"/>
        <v/>
      </c>
      <c r="BA69" s="296" t="str">
        <f>IF(AZ69="","",RANK(AZ69,$AZ$10:$AZ$209)+COUNTIF(AZ$10:AZ69,AZ69)-1)</f>
        <v/>
      </c>
      <c r="BB69" s="109"/>
      <c r="BC69" s="25"/>
    </row>
    <row r="70" spans="1:55" ht="15.75" customHeight="1">
      <c r="A70" s="101"/>
      <c r="B70" s="34">
        <f>IF(BIODATA!B70="","", BIODATA!B70)</f>
        <v>61</v>
      </c>
      <c r="C70" s="32" t="str">
        <f>IF(BIODATA!D70="","", BIODATA!D70)</f>
        <v/>
      </c>
      <c r="D70" s="32" t="str">
        <f>IF(BIODATA!E70="","", BIODATA!E70)</f>
        <v/>
      </c>
      <c r="E70" s="40" t="str">
        <f>IF(BIODATA!F70="","", BIODATA!F70)</f>
        <v/>
      </c>
      <c r="F70" s="32" t="str">
        <f>IF(BIODATA!I70="","", BIODATA!I70)</f>
        <v/>
      </c>
      <c r="G70" s="39" t="str">
        <f>IF('I NILAI UN'!F70="","",'I NILAI UN'!F70)</f>
        <v/>
      </c>
      <c r="H70" s="39" t="str">
        <f>IF('I NILAI UN'!G70="","",'I NILAI UN'!G70)</f>
        <v/>
      </c>
      <c r="I70" s="39" t="str">
        <f>IF('I NILAI UN'!H70="","",'I NILAI UN'!H70)</f>
        <v/>
      </c>
      <c r="J70" s="39" t="str">
        <f>IF('I NILAI UN'!I70="","",'I NILAI UN'!I70)</f>
        <v/>
      </c>
      <c r="K70" s="33">
        <f t="shared" si="3"/>
        <v>0</v>
      </c>
      <c r="L70" s="41" t="str">
        <f t="shared" si="4"/>
        <v/>
      </c>
      <c r="M70" s="41" t="str">
        <f t="shared" si="5"/>
        <v/>
      </c>
      <c r="N70" s="41" t="str">
        <f t="shared" si="6"/>
        <v/>
      </c>
      <c r="O70" s="41" t="str">
        <f t="shared" si="7"/>
        <v/>
      </c>
      <c r="P70" s="35" t="str">
        <f>'A1'!K70</f>
        <v xml:space="preserve">  </v>
      </c>
      <c r="Q70" s="35" t="str">
        <f>'A2'!K70</f>
        <v xml:space="preserve">  </v>
      </c>
      <c r="R70" s="35" t="str">
        <f>'A3'!K70</f>
        <v xml:space="preserve">  </v>
      </c>
      <c r="S70" s="35" t="str">
        <f>'A4'!K70</f>
        <v xml:space="preserve">  </v>
      </c>
      <c r="T70" s="35" t="str">
        <f>'A5'!K70</f>
        <v xml:space="preserve">  </v>
      </c>
      <c r="U70" s="35" t="str">
        <f>'A6'!K70</f>
        <v xml:space="preserve">  </v>
      </c>
      <c r="V70" s="35" t="str">
        <f>'B1'!K70</f>
        <v xml:space="preserve">  </v>
      </c>
      <c r="W70" s="35" t="str">
        <f>'B2'!K70</f>
        <v xml:space="preserve">  </v>
      </c>
      <c r="X70" s="35" t="str">
        <f>'B3'!K70</f>
        <v xml:space="preserve">  </v>
      </c>
      <c r="Y70" s="35" t="str">
        <f>'B4'!K70</f>
        <v xml:space="preserve">  </v>
      </c>
      <c r="Z70" s="35" t="str">
        <f>'B5'!K70</f>
        <v xml:space="preserve">  </v>
      </c>
      <c r="AA70" s="35" t="str">
        <f>'C1'!K70</f>
        <v xml:space="preserve">  </v>
      </c>
      <c r="AB70" s="35" t="str">
        <f>'C2'!K70</f>
        <v xml:space="preserve">  </v>
      </c>
      <c r="AC70" s="35" t="str">
        <f>'C3'!K70</f>
        <v xml:space="preserve">  </v>
      </c>
      <c r="AD70" s="35" t="str">
        <f>'C4'!K70</f>
        <v xml:space="preserve">  </v>
      </c>
      <c r="AE70" s="35" t="str">
        <f>'C5'!K70</f>
        <v xml:space="preserve">  </v>
      </c>
      <c r="AF70" s="35" t="str">
        <f>'C6'!K70</f>
        <v xml:space="preserve">  </v>
      </c>
      <c r="AG70" s="36" t="str">
        <f t="shared" si="8"/>
        <v xml:space="preserve">  </v>
      </c>
      <c r="AH70" s="37" t="str">
        <f>IF('I NILAI SEKOLAH'!E70="","", 'I NILAI SEKOLAH'!E70)</f>
        <v/>
      </c>
      <c r="AI70" s="37" t="str">
        <f>IF('I NILAI SEKOLAH'!F70="","", 'I NILAI SEKOLAH'!F70)</f>
        <v/>
      </c>
      <c r="AJ70" s="37" t="str">
        <f>IF('I NILAI SEKOLAH'!G70="","", 'I NILAI SEKOLAH'!G70)</f>
        <v/>
      </c>
      <c r="AK70" s="37" t="str">
        <f>IF('I NILAI SEKOLAH'!H70="","", 'I NILAI SEKOLAH'!H70)</f>
        <v/>
      </c>
      <c r="AL70" s="37" t="str">
        <f>IF('I NILAI SEKOLAH'!I70="","", 'I NILAI SEKOLAH'!I70)</f>
        <v/>
      </c>
      <c r="AM70" s="37" t="str">
        <f>IF('I NILAI SEKOLAH'!J70="","", 'I NILAI SEKOLAH'!J70)</f>
        <v/>
      </c>
      <c r="AN70" s="37" t="str">
        <f>IF('I NILAI SEKOLAH'!K70="","", 'I NILAI SEKOLAH'!K70)</f>
        <v/>
      </c>
      <c r="AO70" s="37" t="str">
        <f>IF('I NILAI SEKOLAH'!L70="","", 'I NILAI SEKOLAH'!L70)</f>
        <v/>
      </c>
      <c r="AP70" s="37" t="str">
        <f>IF('I NILAI SEKOLAH'!M70="","", 'I NILAI SEKOLAH'!M70)</f>
        <v/>
      </c>
      <c r="AQ70" s="37" t="str">
        <f>IF('I NILAI SEKOLAH'!N70="","", 'I NILAI SEKOLAH'!N70)</f>
        <v/>
      </c>
      <c r="AR70" s="37" t="str">
        <f>IF('I NILAI SEKOLAH'!O70="","", 'I NILAI SEKOLAH'!O70)</f>
        <v/>
      </c>
      <c r="AS70" s="37" t="str">
        <f>IF('I NILAI SEKOLAH'!P70="","", 'I NILAI SEKOLAH'!P70)</f>
        <v/>
      </c>
      <c r="AT70" s="37" t="str">
        <f>IF('I NILAI SEKOLAH'!Q70="","", 'I NILAI SEKOLAH'!Q70)</f>
        <v/>
      </c>
      <c r="AU70" s="37" t="str">
        <f>IF('I NILAI SEKOLAH'!R70="","", 'I NILAI SEKOLAH'!R70)</f>
        <v/>
      </c>
      <c r="AV70" s="37" t="str">
        <f>IF('I NILAI SEKOLAH'!S70="","", 'I NILAI SEKOLAH'!S70)</f>
        <v/>
      </c>
      <c r="AW70" s="37" t="str">
        <f>IF('I NILAI SEKOLAH'!T70="","", 'I NILAI SEKOLAH'!T70)</f>
        <v/>
      </c>
      <c r="AX70" s="37" t="str">
        <f>IF('I NILAI SEKOLAH'!U70="","", 'I NILAI SEKOLAH'!U70)</f>
        <v/>
      </c>
      <c r="AY70" s="38" t="str">
        <f t="shared" si="9"/>
        <v xml:space="preserve">  </v>
      </c>
      <c r="AZ70" s="38" t="str">
        <f t="shared" si="10"/>
        <v/>
      </c>
      <c r="BA70" s="296" t="str">
        <f>IF(AZ70="","",RANK(AZ70,$AZ$10:$AZ$209)+COUNTIF(AZ$10:AZ70,AZ70)-1)</f>
        <v/>
      </c>
      <c r="BB70" s="109"/>
      <c r="BC70" s="25"/>
    </row>
    <row r="71" spans="1:55" ht="15.75" customHeight="1">
      <c r="A71" s="101"/>
      <c r="B71" s="34">
        <f>IF(BIODATA!B71="","", BIODATA!B71)</f>
        <v>62</v>
      </c>
      <c r="C71" s="32" t="str">
        <f>IF(BIODATA!D71="","", BIODATA!D71)</f>
        <v/>
      </c>
      <c r="D71" s="32" t="str">
        <f>IF(BIODATA!E71="","", BIODATA!E71)</f>
        <v/>
      </c>
      <c r="E71" s="40" t="str">
        <f>IF(BIODATA!F71="","", BIODATA!F71)</f>
        <v/>
      </c>
      <c r="F71" s="32" t="str">
        <f>IF(BIODATA!I71="","", BIODATA!I71)</f>
        <v/>
      </c>
      <c r="G71" s="39" t="str">
        <f>IF('I NILAI UN'!F71="","",'I NILAI UN'!F71)</f>
        <v/>
      </c>
      <c r="H71" s="39" t="str">
        <f>IF('I NILAI UN'!G71="","",'I NILAI UN'!G71)</f>
        <v/>
      </c>
      <c r="I71" s="39" t="str">
        <f>IF('I NILAI UN'!H71="","",'I NILAI UN'!H71)</f>
        <v/>
      </c>
      <c r="J71" s="39" t="str">
        <f>IF('I NILAI UN'!I71="","",'I NILAI UN'!I71)</f>
        <v/>
      </c>
      <c r="K71" s="33">
        <f t="shared" si="3"/>
        <v>0</v>
      </c>
      <c r="L71" s="41" t="str">
        <f t="shared" si="4"/>
        <v/>
      </c>
      <c r="M71" s="41" t="str">
        <f t="shared" si="5"/>
        <v/>
      </c>
      <c r="N71" s="41" t="str">
        <f t="shared" si="6"/>
        <v/>
      </c>
      <c r="O71" s="41" t="str">
        <f t="shared" si="7"/>
        <v/>
      </c>
      <c r="P71" s="35" t="str">
        <f>'A1'!K71</f>
        <v xml:space="preserve">  </v>
      </c>
      <c r="Q71" s="35" t="str">
        <f>'A2'!K71</f>
        <v xml:space="preserve">  </v>
      </c>
      <c r="R71" s="35" t="str">
        <f>'A3'!K71</f>
        <v xml:space="preserve">  </v>
      </c>
      <c r="S71" s="35" t="str">
        <f>'A4'!K71</f>
        <v xml:space="preserve">  </v>
      </c>
      <c r="T71" s="35" t="str">
        <f>'A5'!K71</f>
        <v xml:space="preserve">  </v>
      </c>
      <c r="U71" s="35" t="str">
        <f>'A6'!K71</f>
        <v xml:space="preserve">  </v>
      </c>
      <c r="V71" s="35" t="str">
        <f>'B1'!K71</f>
        <v xml:space="preserve">  </v>
      </c>
      <c r="W71" s="35" t="str">
        <f>'B2'!K71</f>
        <v xml:space="preserve">  </v>
      </c>
      <c r="X71" s="35" t="str">
        <f>'B3'!K71</f>
        <v xml:space="preserve">  </v>
      </c>
      <c r="Y71" s="35" t="str">
        <f>'B4'!K71</f>
        <v xml:space="preserve">  </v>
      </c>
      <c r="Z71" s="35" t="str">
        <f>'B5'!K71</f>
        <v xml:space="preserve">  </v>
      </c>
      <c r="AA71" s="35" t="str">
        <f>'C1'!K71</f>
        <v xml:space="preserve">  </v>
      </c>
      <c r="AB71" s="35" t="str">
        <f>'C2'!K71</f>
        <v xml:space="preserve">  </v>
      </c>
      <c r="AC71" s="35" t="str">
        <f>'C3'!K71</f>
        <v xml:space="preserve">  </v>
      </c>
      <c r="AD71" s="35" t="str">
        <f>'C4'!K71</f>
        <v xml:space="preserve">  </v>
      </c>
      <c r="AE71" s="35" t="str">
        <f>'C5'!K71</f>
        <v xml:space="preserve">  </v>
      </c>
      <c r="AF71" s="35" t="str">
        <f>'C6'!K71</f>
        <v xml:space="preserve">  </v>
      </c>
      <c r="AG71" s="36" t="str">
        <f t="shared" si="8"/>
        <v xml:space="preserve">  </v>
      </c>
      <c r="AH71" s="37" t="str">
        <f>IF('I NILAI SEKOLAH'!E71="","", 'I NILAI SEKOLAH'!E71)</f>
        <v/>
      </c>
      <c r="AI71" s="37" t="str">
        <f>IF('I NILAI SEKOLAH'!F71="","", 'I NILAI SEKOLAH'!F71)</f>
        <v/>
      </c>
      <c r="AJ71" s="37" t="str">
        <f>IF('I NILAI SEKOLAH'!G71="","", 'I NILAI SEKOLAH'!G71)</f>
        <v/>
      </c>
      <c r="AK71" s="37" t="str">
        <f>IF('I NILAI SEKOLAH'!H71="","", 'I NILAI SEKOLAH'!H71)</f>
        <v/>
      </c>
      <c r="AL71" s="37" t="str">
        <f>IF('I NILAI SEKOLAH'!I71="","", 'I NILAI SEKOLAH'!I71)</f>
        <v/>
      </c>
      <c r="AM71" s="37" t="str">
        <f>IF('I NILAI SEKOLAH'!J71="","", 'I NILAI SEKOLAH'!J71)</f>
        <v/>
      </c>
      <c r="AN71" s="37" t="str">
        <f>IF('I NILAI SEKOLAH'!K71="","", 'I NILAI SEKOLAH'!K71)</f>
        <v/>
      </c>
      <c r="AO71" s="37" t="str">
        <f>IF('I NILAI SEKOLAH'!L71="","", 'I NILAI SEKOLAH'!L71)</f>
        <v/>
      </c>
      <c r="AP71" s="37" t="str">
        <f>IF('I NILAI SEKOLAH'!M71="","", 'I NILAI SEKOLAH'!M71)</f>
        <v/>
      </c>
      <c r="AQ71" s="37" t="str">
        <f>IF('I NILAI SEKOLAH'!N71="","", 'I NILAI SEKOLAH'!N71)</f>
        <v/>
      </c>
      <c r="AR71" s="37" t="str">
        <f>IF('I NILAI SEKOLAH'!O71="","", 'I NILAI SEKOLAH'!O71)</f>
        <v/>
      </c>
      <c r="AS71" s="37" t="str">
        <f>IF('I NILAI SEKOLAH'!P71="","", 'I NILAI SEKOLAH'!P71)</f>
        <v/>
      </c>
      <c r="AT71" s="37" t="str">
        <f>IF('I NILAI SEKOLAH'!Q71="","", 'I NILAI SEKOLAH'!Q71)</f>
        <v/>
      </c>
      <c r="AU71" s="37" t="str">
        <f>IF('I NILAI SEKOLAH'!R71="","", 'I NILAI SEKOLAH'!R71)</f>
        <v/>
      </c>
      <c r="AV71" s="37" t="str">
        <f>IF('I NILAI SEKOLAH'!S71="","", 'I NILAI SEKOLAH'!S71)</f>
        <v/>
      </c>
      <c r="AW71" s="37" t="str">
        <f>IF('I NILAI SEKOLAH'!T71="","", 'I NILAI SEKOLAH'!T71)</f>
        <v/>
      </c>
      <c r="AX71" s="37" t="str">
        <f>IF('I NILAI SEKOLAH'!U71="","", 'I NILAI SEKOLAH'!U71)</f>
        <v/>
      </c>
      <c r="AY71" s="38" t="str">
        <f t="shared" si="9"/>
        <v xml:space="preserve">  </v>
      </c>
      <c r="AZ71" s="38" t="str">
        <f t="shared" si="10"/>
        <v/>
      </c>
      <c r="BA71" s="296" t="str">
        <f>IF(AZ71="","",RANK(AZ71,$AZ$10:$AZ$209)+COUNTIF(AZ$10:AZ71,AZ71)-1)</f>
        <v/>
      </c>
      <c r="BB71" s="109"/>
      <c r="BC71" s="25"/>
    </row>
    <row r="72" spans="1:55" ht="15.75" customHeight="1">
      <c r="A72" s="101"/>
      <c r="B72" s="34">
        <f>IF(BIODATA!B72="","", BIODATA!B72)</f>
        <v>63</v>
      </c>
      <c r="C72" s="32" t="str">
        <f>IF(BIODATA!D72="","", BIODATA!D72)</f>
        <v/>
      </c>
      <c r="D72" s="32" t="str">
        <f>IF(BIODATA!E72="","", BIODATA!E72)</f>
        <v/>
      </c>
      <c r="E72" s="40" t="str">
        <f>IF(BIODATA!F72="","", BIODATA!F72)</f>
        <v/>
      </c>
      <c r="F72" s="32" t="str">
        <f>IF(BIODATA!I72="","", BIODATA!I72)</f>
        <v/>
      </c>
      <c r="G72" s="39" t="str">
        <f>IF('I NILAI UN'!F72="","",'I NILAI UN'!F72)</f>
        <v/>
      </c>
      <c r="H72" s="39" t="str">
        <f>IF('I NILAI UN'!G72="","",'I NILAI UN'!G72)</f>
        <v/>
      </c>
      <c r="I72" s="39" t="str">
        <f>IF('I NILAI UN'!H72="","",'I NILAI UN'!H72)</f>
        <v/>
      </c>
      <c r="J72" s="39" t="str">
        <f>IF('I NILAI UN'!I72="","",'I NILAI UN'!I72)</f>
        <v/>
      </c>
      <c r="K72" s="33">
        <f t="shared" si="3"/>
        <v>0</v>
      </c>
      <c r="L72" s="41" t="str">
        <f t="shared" si="4"/>
        <v/>
      </c>
      <c r="M72" s="41" t="str">
        <f t="shared" si="5"/>
        <v/>
      </c>
      <c r="N72" s="41" t="str">
        <f t="shared" si="6"/>
        <v/>
      </c>
      <c r="O72" s="41" t="str">
        <f t="shared" si="7"/>
        <v/>
      </c>
      <c r="P72" s="35" t="str">
        <f>'A1'!K72</f>
        <v xml:space="preserve">  </v>
      </c>
      <c r="Q72" s="35" t="str">
        <f>'A2'!K72</f>
        <v xml:space="preserve">  </v>
      </c>
      <c r="R72" s="35" t="str">
        <f>'A3'!K72</f>
        <v xml:space="preserve">  </v>
      </c>
      <c r="S72" s="35" t="str">
        <f>'A4'!K72</f>
        <v xml:space="preserve">  </v>
      </c>
      <c r="T72" s="35" t="str">
        <f>'A5'!K72</f>
        <v xml:space="preserve">  </v>
      </c>
      <c r="U72" s="35" t="str">
        <f>'A6'!K72</f>
        <v xml:space="preserve">  </v>
      </c>
      <c r="V72" s="35" t="str">
        <f>'B1'!K72</f>
        <v xml:space="preserve">  </v>
      </c>
      <c r="W72" s="35" t="str">
        <f>'B2'!K72</f>
        <v xml:space="preserve">  </v>
      </c>
      <c r="X72" s="35" t="str">
        <f>'B3'!K72</f>
        <v xml:space="preserve">  </v>
      </c>
      <c r="Y72" s="35" t="str">
        <f>'B4'!K72</f>
        <v xml:space="preserve">  </v>
      </c>
      <c r="Z72" s="35" t="str">
        <f>'B5'!K72</f>
        <v xml:space="preserve">  </v>
      </c>
      <c r="AA72" s="35" t="str">
        <f>'C1'!K72</f>
        <v xml:space="preserve">  </v>
      </c>
      <c r="AB72" s="35" t="str">
        <f>'C2'!K72</f>
        <v xml:space="preserve">  </v>
      </c>
      <c r="AC72" s="35" t="str">
        <f>'C3'!K72</f>
        <v xml:space="preserve">  </v>
      </c>
      <c r="AD72" s="35" t="str">
        <f>'C4'!K72</f>
        <v xml:space="preserve">  </v>
      </c>
      <c r="AE72" s="35" t="str">
        <f>'C5'!K72</f>
        <v xml:space="preserve">  </v>
      </c>
      <c r="AF72" s="35" t="str">
        <f>'C6'!K72</f>
        <v xml:space="preserve">  </v>
      </c>
      <c r="AG72" s="36" t="str">
        <f t="shared" si="8"/>
        <v xml:space="preserve">  </v>
      </c>
      <c r="AH72" s="37" t="str">
        <f>IF('I NILAI SEKOLAH'!E72="","", 'I NILAI SEKOLAH'!E72)</f>
        <v/>
      </c>
      <c r="AI72" s="37" t="str">
        <f>IF('I NILAI SEKOLAH'!F72="","", 'I NILAI SEKOLAH'!F72)</f>
        <v/>
      </c>
      <c r="AJ72" s="37" t="str">
        <f>IF('I NILAI SEKOLAH'!G72="","", 'I NILAI SEKOLAH'!G72)</f>
        <v/>
      </c>
      <c r="AK72" s="37" t="str">
        <f>IF('I NILAI SEKOLAH'!H72="","", 'I NILAI SEKOLAH'!H72)</f>
        <v/>
      </c>
      <c r="AL72" s="37" t="str">
        <f>IF('I NILAI SEKOLAH'!I72="","", 'I NILAI SEKOLAH'!I72)</f>
        <v/>
      </c>
      <c r="AM72" s="37" t="str">
        <f>IF('I NILAI SEKOLAH'!J72="","", 'I NILAI SEKOLAH'!J72)</f>
        <v/>
      </c>
      <c r="AN72" s="37" t="str">
        <f>IF('I NILAI SEKOLAH'!K72="","", 'I NILAI SEKOLAH'!K72)</f>
        <v/>
      </c>
      <c r="AO72" s="37" t="str">
        <f>IF('I NILAI SEKOLAH'!L72="","", 'I NILAI SEKOLAH'!L72)</f>
        <v/>
      </c>
      <c r="AP72" s="37" t="str">
        <f>IF('I NILAI SEKOLAH'!M72="","", 'I NILAI SEKOLAH'!M72)</f>
        <v/>
      </c>
      <c r="AQ72" s="37" t="str">
        <f>IF('I NILAI SEKOLAH'!N72="","", 'I NILAI SEKOLAH'!N72)</f>
        <v/>
      </c>
      <c r="AR72" s="37" t="str">
        <f>IF('I NILAI SEKOLAH'!O72="","", 'I NILAI SEKOLAH'!O72)</f>
        <v/>
      </c>
      <c r="AS72" s="37" t="str">
        <f>IF('I NILAI SEKOLAH'!P72="","", 'I NILAI SEKOLAH'!P72)</f>
        <v/>
      </c>
      <c r="AT72" s="37" t="str">
        <f>IF('I NILAI SEKOLAH'!Q72="","", 'I NILAI SEKOLAH'!Q72)</f>
        <v/>
      </c>
      <c r="AU72" s="37" t="str">
        <f>IF('I NILAI SEKOLAH'!R72="","", 'I NILAI SEKOLAH'!R72)</f>
        <v/>
      </c>
      <c r="AV72" s="37" t="str">
        <f>IF('I NILAI SEKOLAH'!S72="","", 'I NILAI SEKOLAH'!S72)</f>
        <v/>
      </c>
      <c r="AW72" s="37" t="str">
        <f>IF('I NILAI SEKOLAH'!T72="","", 'I NILAI SEKOLAH'!T72)</f>
        <v/>
      </c>
      <c r="AX72" s="37" t="str">
        <f>IF('I NILAI SEKOLAH'!U72="","", 'I NILAI SEKOLAH'!U72)</f>
        <v/>
      </c>
      <c r="AY72" s="38" t="str">
        <f t="shared" si="9"/>
        <v xml:space="preserve">  </v>
      </c>
      <c r="AZ72" s="38" t="str">
        <f t="shared" si="10"/>
        <v/>
      </c>
      <c r="BA72" s="296" t="str">
        <f>IF(AZ72="","",RANK(AZ72,$AZ$10:$AZ$209)+COUNTIF(AZ$10:AZ72,AZ72)-1)</f>
        <v/>
      </c>
      <c r="BB72" s="109"/>
      <c r="BC72" s="25"/>
    </row>
    <row r="73" spans="1:55" ht="15.75" customHeight="1">
      <c r="A73" s="101"/>
      <c r="B73" s="34">
        <f>IF(BIODATA!B73="","", BIODATA!B73)</f>
        <v>64</v>
      </c>
      <c r="C73" s="32" t="str">
        <f>IF(BIODATA!D73="","", BIODATA!D73)</f>
        <v/>
      </c>
      <c r="D73" s="32" t="str">
        <f>IF(BIODATA!E73="","", BIODATA!E73)</f>
        <v/>
      </c>
      <c r="E73" s="40" t="str">
        <f>IF(BIODATA!F73="","", BIODATA!F73)</f>
        <v/>
      </c>
      <c r="F73" s="32" t="str">
        <f>IF(BIODATA!I73="","", BIODATA!I73)</f>
        <v/>
      </c>
      <c r="G73" s="39" t="str">
        <f>IF('I NILAI UN'!F73="","",'I NILAI UN'!F73)</f>
        <v/>
      </c>
      <c r="H73" s="39" t="str">
        <f>IF('I NILAI UN'!G73="","",'I NILAI UN'!G73)</f>
        <v/>
      </c>
      <c r="I73" s="39" t="str">
        <f>IF('I NILAI UN'!H73="","",'I NILAI UN'!H73)</f>
        <v/>
      </c>
      <c r="J73" s="39" t="str">
        <f>IF('I NILAI UN'!I73="","",'I NILAI UN'!I73)</f>
        <v/>
      </c>
      <c r="K73" s="33">
        <f t="shared" si="3"/>
        <v>0</v>
      </c>
      <c r="L73" s="41" t="str">
        <f t="shared" si="4"/>
        <v/>
      </c>
      <c r="M73" s="41" t="str">
        <f t="shared" si="5"/>
        <v/>
      </c>
      <c r="N73" s="41" t="str">
        <f t="shared" si="6"/>
        <v/>
      </c>
      <c r="O73" s="41" t="str">
        <f t="shared" si="7"/>
        <v/>
      </c>
      <c r="P73" s="35" t="str">
        <f>'A1'!K73</f>
        <v xml:space="preserve">  </v>
      </c>
      <c r="Q73" s="35" t="str">
        <f>'A2'!K73</f>
        <v xml:space="preserve">  </v>
      </c>
      <c r="R73" s="35" t="str">
        <f>'A3'!K73</f>
        <v xml:space="preserve">  </v>
      </c>
      <c r="S73" s="35" t="str">
        <f>'A4'!K73</f>
        <v xml:space="preserve">  </v>
      </c>
      <c r="T73" s="35" t="str">
        <f>'A5'!K73</f>
        <v xml:space="preserve">  </v>
      </c>
      <c r="U73" s="35" t="str">
        <f>'A6'!K73</f>
        <v xml:space="preserve">  </v>
      </c>
      <c r="V73" s="35" t="str">
        <f>'B1'!K73</f>
        <v xml:space="preserve">  </v>
      </c>
      <c r="W73" s="35" t="str">
        <f>'B2'!K73</f>
        <v xml:space="preserve">  </v>
      </c>
      <c r="X73" s="35" t="str">
        <f>'B3'!K73</f>
        <v xml:space="preserve">  </v>
      </c>
      <c r="Y73" s="35" t="str">
        <f>'B4'!K73</f>
        <v xml:space="preserve">  </v>
      </c>
      <c r="Z73" s="35" t="str">
        <f>'B5'!K73</f>
        <v xml:space="preserve">  </v>
      </c>
      <c r="AA73" s="35" t="str">
        <f>'C1'!K73</f>
        <v xml:space="preserve">  </v>
      </c>
      <c r="AB73" s="35" t="str">
        <f>'C2'!K73</f>
        <v xml:space="preserve">  </v>
      </c>
      <c r="AC73" s="35" t="str">
        <f>'C3'!K73</f>
        <v xml:space="preserve">  </v>
      </c>
      <c r="AD73" s="35" t="str">
        <f>'C4'!K73</f>
        <v xml:space="preserve">  </v>
      </c>
      <c r="AE73" s="35" t="str">
        <f>'C5'!K73</f>
        <v xml:space="preserve">  </v>
      </c>
      <c r="AF73" s="35" t="str">
        <f>'C6'!K73</f>
        <v xml:space="preserve">  </v>
      </c>
      <c r="AG73" s="36" t="str">
        <f t="shared" si="8"/>
        <v xml:space="preserve">  </v>
      </c>
      <c r="AH73" s="37" t="str">
        <f>IF('I NILAI SEKOLAH'!E73="","", 'I NILAI SEKOLAH'!E73)</f>
        <v/>
      </c>
      <c r="AI73" s="37" t="str">
        <f>IF('I NILAI SEKOLAH'!F73="","", 'I NILAI SEKOLAH'!F73)</f>
        <v/>
      </c>
      <c r="AJ73" s="37" t="str">
        <f>IF('I NILAI SEKOLAH'!G73="","", 'I NILAI SEKOLAH'!G73)</f>
        <v/>
      </c>
      <c r="AK73" s="37" t="str">
        <f>IF('I NILAI SEKOLAH'!H73="","", 'I NILAI SEKOLAH'!H73)</f>
        <v/>
      </c>
      <c r="AL73" s="37" t="str">
        <f>IF('I NILAI SEKOLAH'!I73="","", 'I NILAI SEKOLAH'!I73)</f>
        <v/>
      </c>
      <c r="AM73" s="37" t="str">
        <f>IF('I NILAI SEKOLAH'!J73="","", 'I NILAI SEKOLAH'!J73)</f>
        <v/>
      </c>
      <c r="AN73" s="37" t="str">
        <f>IF('I NILAI SEKOLAH'!K73="","", 'I NILAI SEKOLAH'!K73)</f>
        <v/>
      </c>
      <c r="AO73" s="37" t="str">
        <f>IF('I NILAI SEKOLAH'!L73="","", 'I NILAI SEKOLAH'!L73)</f>
        <v/>
      </c>
      <c r="AP73" s="37" t="str">
        <f>IF('I NILAI SEKOLAH'!M73="","", 'I NILAI SEKOLAH'!M73)</f>
        <v/>
      </c>
      <c r="AQ73" s="37" t="str">
        <f>IF('I NILAI SEKOLAH'!N73="","", 'I NILAI SEKOLAH'!N73)</f>
        <v/>
      </c>
      <c r="AR73" s="37" t="str">
        <f>IF('I NILAI SEKOLAH'!O73="","", 'I NILAI SEKOLAH'!O73)</f>
        <v/>
      </c>
      <c r="AS73" s="37" t="str">
        <f>IF('I NILAI SEKOLAH'!P73="","", 'I NILAI SEKOLAH'!P73)</f>
        <v/>
      </c>
      <c r="AT73" s="37" t="str">
        <f>IF('I NILAI SEKOLAH'!Q73="","", 'I NILAI SEKOLAH'!Q73)</f>
        <v/>
      </c>
      <c r="AU73" s="37" t="str">
        <f>IF('I NILAI SEKOLAH'!R73="","", 'I NILAI SEKOLAH'!R73)</f>
        <v/>
      </c>
      <c r="AV73" s="37" t="str">
        <f>IF('I NILAI SEKOLAH'!S73="","", 'I NILAI SEKOLAH'!S73)</f>
        <v/>
      </c>
      <c r="AW73" s="37" t="str">
        <f>IF('I NILAI SEKOLAH'!T73="","", 'I NILAI SEKOLAH'!T73)</f>
        <v/>
      </c>
      <c r="AX73" s="37" t="str">
        <f>IF('I NILAI SEKOLAH'!U73="","", 'I NILAI SEKOLAH'!U73)</f>
        <v/>
      </c>
      <c r="AY73" s="38" t="str">
        <f t="shared" si="9"/>
        <v xml:space="preserve">  </v>
      </c>
      <c r="AZ73" s="38" t="str">
        <f t="shared" si="10"/>
        <v/>
      </c>
      <c r="BA73" s="296" t="str">
        <f>IF(AZ73="","",RANK(AZ73,$AZ$10:$AZ$209)+COUNTIF(AZ$10:AZ73,AZ73)-1)</f>
        <v/>
      </c>
      <c r="BB73" s="109"/>
      <c r="BC73" s="25"/>
    </row>
    <row r="74" spans="1:55" ht="15.75" customHeight="1">
      <c r="A74" s="101"/>
      <c r="B74" s="34">
        <f>IF(BIODATA!B74="","", BIODATA!B74)</f>
        <v>65</v>
      </c>
      <c r="C74" s="32" t="str">
        <f>IF(BIODATA!D74="","", BIODATA!D74)</f>
        <v/>
      </c>
      <c r="D74" s="32" t="str">
        <f>IF(BIODATA!E74="","", BIODATA!E74)</f>
        <v/>
      </c>
      <c r="E74" s="40" t="str">
        <f>IF(BIODATA!F74="","", BIODATA!F74)</f>
        <v/>
      </c>
      <c r="F74" s="32" t="str">
        <f>IF(BIODATA!I74="","", BIODATA!I74)</f>
        <v/>
      </c>
      <c r="G74" s="39" t="str">
        <f>IF('I NILAI UN'!F74="","",'I NILAI UN'!F74)</f>
        <v/>
      </c>
      <c r="H74" s="39" t="str">
        <f>IF('I NILAI UN'!G74="","",'I NILAI UN'!G74)</f>
        <v/>
      </c>
      <c r="I74" s="39" t="str">
        <f>IF('I NILAI UN'!H74="","",'I NILAI UN'!H74)</f>
        <v/>
      </c>
      <c r="J74" s="39" t="str">
        <f>IF('I NILAI UN'!I74="","",'I NILAI UN'!I74)</f>
        <v/>
      </c>
      <c r="K74" s="33">
        <f t="shared" si="3"/>
        <v>0</v>
      </c>
      <c r="L74" s="41" t="str">
        <f t="shared" si="4"/>
        <v/>
      </c>
      <c r="M74" s="41" t="str">
        <f t="shared" si="5"/>
        <v/>
      </c>
      <c r="N74" s="41" t="str">
        <f t="shared" si="6"/>
        <v/>
      </c>
      <c r="O74" s="41" t="str">
        <f t="shared" si="7"/>
        <v/>
      </c>
      <c r="P74" s="35" t="str">
        <f>'A1'!K74</f>
        <v xml:space="preserve">  </v>
      </c>
      <c r="Q74" s="35" t="str">
        <f>'A2'!K74</f>
        <v xml:space="preserve">  </v>
      </c>
      <c r="R74" s="35" t="str">
        <f>'A3'!K74</f>
        <v xml:space="preserve">  </v>
      </c>
      <c r="S74" s="35" t="str">
        <f>'A4'!K74</f>
        <v xml:space="preserve">  </v>
      </c>
      <c r="T74" s="35" t="str">
        <f>'A5'!K74</f>
        <v xml:space="preserve">  </v>
      </c>
      <c r="U74" s="35" t="str">
        <f>'A6'!K74</f>
        <v xml:space="preserve">  </v>
      </c>
      <c r="V74" s="35" t="str">
        <f>'B1'!K74</f>
        <v xml:space="preserve">  </v>
      </c>
      <c r="W74" s="35" t="str">
        <f>'B2'!K74</f>
        <v xml:space="preserve">  </v>
      </c>
      <c r="X74" s="35" t="str">
        <f>'B3'!K74</f>
        <v xml:space="preserve">  </v>
      </c>
      <c r="Y74" s="35" t="str">
        <f>'B4'!K74</f>
        <v xml:space="preserve">  </v>
      </c>
      <c r="Z74" s="35" t="str">
        <f>'B5'!K74</f>
        <v xml:space="preserve">  </v>
      </c>
      <c r="AA74" s="35" t="str">
        <f>'C1'!K74</f>
        <v xml:space="preserve">  </v>
      </c>
      <c r="AB74" s="35" t="str">
        <f>'C2'!K74</f>
        <v xml:space="preserve">  </v>
      </c>
      <c r="AC74" s="35" t="str">
        <f>'C3'!K74</f>
        <v xml:space="preserve">  </v>
      </c>
      <c r="AD74" s="35" t="str">
        <f>'C4'!K74</f>
        <v xml:space="preserve">  </v>
      </c>
      <c r="AE74" s="35" t="str">
        <f>'C5'!K74</f>
        <v xml:space="preserve">  </v>
      </c>
      <c r="AF74" s="35" t="str">
        <f>'C6'!K74</f>
        <v xml:space="preserve">  </v>
      </c>
      <c r="AG74" s="36" t="str">
        <f t="shared" si="8"/>
        <v xml:space="preserve">  </v>
      </c>
      <c r="AH74" s="37" t="str">
        <f>IF('I NILAI SEKOLAH'!E74="","", 'I NILAI SEKOLAH'!E74)</f>
        <v/>
      </c>
      <c r="AI74" s="37" t="str">
        <f>IF('I NILAI SEKOLAH'!F74="","", 'I NILAI SEKOLAH'!F74)</f>
        <v/>
      </c>
      <c r="AJ74" s="37" t="str">
        <f>IF('I NILAI SEKOLAH'!G74="","", 'I NILAI SEKOLAH'!G74)</f>
        <v/>
      </c>
      <c r="AK74" s="37" t="str">
        <f>IF('I NILAI SEKOLAH'!H74="","", 'I NILAI SEKOLAH'!H74)</f>
        <v/>
      </c>
      <c r="AL74" s="37" t="str">
        <f>IF('I NILAI SEKOLAH'!I74="","", 'I NILAI SEKOLAH'!I74)</f>
        <v/>
      </c>
      <c r="AM74" s="37" t="str">
        <f>IF('I NILAI SEKOLAH'!J74="","", 'I NILAI SEKOLAH'!J74)</f>
        <v/>
      </c>
      <c r="AN74" s="37" t="str">
        <f>IF('I NILAI SEKOLAH'!K74="","", 'I NILAI SEKOLAH'!K74)</f>
        <v/>
      </c>
      <c r="AO74" s="37" t="str">
        <f>IF('I NILAI SEKOLAH'!L74="","", 'I NILAI SEKOLAH'!L74)</f>
        <v/>
      </c>
      <c r="AP74" s="37" t="str">
        <f>IF('I NILAI SEKOLAH'!M74="","", 'I NILAI SEKOLAH'!M74)</f>
        <v/>
      </c>
      <c r="AQ74" s="37" t="str">
        <f>IF('I NILAI SEKOLAH'!N74="","", 'I NILAI SEKOLAH'!N74)</f>
        <v/>
      </c>
      <c r="AR74" s="37" t="str">
        <f>IF('I NILAI SEKOLAH'!O74="","", 'I NILAI SEKOLAH'!O74)</f>
        <v/>
      </c>
      <c r="AS74" s="37" t="str">
        <f>IF('I NILAI SEKOLAH'!P74="","", 'I NILAI SEKOLAH'!P74)</f>
        <v/>
      </c>
      <c r="AT74" s="37" t="str">
        <f>IF('I NILAI SEKOLAH'!Q74="","", 'I NILAI SEKOLAH'!Q74)</f>
        <v/>
      </c>
      <c r="AU74" s="37" t="str">
        <f>IF('I NILAI SEKOLAH'!R74="","", 'I NILAI SEKOLAH'!R74)</f>
        <v/>
      </c>
      <c r="AV74" s="37" t="str">
        <f>IF('I NILAI SEKOLAH'!S74="","", 'I NILAI SEKOLAH'!S74)</f>
        <v/>
      </c>
      <c r="AW74" s="37" t="str">
        <f>IF('I NILAI SEKOLAH'!T74="","", 'I NILAI SEKOLAH'!T74)</f>
        <v/>
      </c>
      <c r="AX74" s="37" t="str">
        <f>IF('I NILAI SEKOLAH'!U74="","", 'I NILAI SEKOLAH'!U74)</f>
        <v/>
      </c>
      <c r="AY74" s="38" t="str">
        <f t="shared" si="9"/>
        <v xml:space="preserve">  </v>
      </c>
      <c r="AZ74" s="38" t="str">
        <f t="shared" si="10"/>
        <v/>
      </c>
      <c r="BA74" s="296" t="str">
        <f>IF(AZ74="","",RANK(AZ74,$AZ$10:$AZ$209)+COUNTIF(AZ$10:AZ74,AZ74)-1)</f>
        <v/>
      </c>
      <c r="BB74" s="109"/>
      <c r="BC74" s="25"/>
    </row>
    <row r="75" spans="1:55" ht="15.75" customHeight="1">
      <c r="A75" s="101"/>
      <c r="B75" s="34">
        <f>IF(BIODATA!B75="","", BIODATA!B75)</f>
        <v>66</v>
      </c>
      <c r="C75" s="32" t="str">
        <f>IF(BIODATA!D75="","", BIODATA!D75)</f>
        <v/>
      </c>
      <c r="D75" s="32" t="str">
        <f>IF(BIODATA!E75="","", BIODATA!E75)</f>
        <v/>
      </c>
      <c r="E75" s="40" t="str">
        <f>IF(BIODATA!F75="","", BIODATA!F75)</f>
        <v/>
      </c>
      <c r="F75" s="32" t="str">
        <f>IF(BIODATA!I75="","", BIODATA!I75)</f>
        <v/>
      </c>
      <c r="G75" s="39" t="str">
        <f>IF('I NILAI UN'!F75="","",'I NILAI UN'!F75)</f>
        <v/>
      </c>
      <c r="H75" s="39" t="str">
        <f>IF('I NILAI UN'!G75="","",'I NILAI UN'!G75)</f>
        <v/>
      </c>
      <c r="I75" s="39" t="str">
        <f>IF('I NILAI UN'!H75="","",'I NILAI UN'!H75)</f>
        <v/>
      </c>
      <c r="J75" s="39" t="str">
        <f>IF('I NILAI UN'!I75="","",'I NILAI UN'!I75)</f>
        <v/>
      </c>
      <c r="K75" s="33">
        <f t="shared" ref="K75:K138" si="11">SUM(G75:J75)</f>
        <v>0</v>
      </c>
      <c r="L75" s="41" t="str">
        <f t="shared" ref="L75:L138" si="12">IF(G75="","",IF(G75&gt;=85.1,"Sangat Baik",IF(G75&gt;=70.1,"Baik",IF(G75&gt;=55.1,"Cukup","Kurang"))))</f>
        <v/>
      </c>
      <c r="M75" s="41" t="str">
        <f t="shared" ref="M75:M138" si="13">IF(H75="","",IF(H75&gt;=85.1,"Sangat Baik",IF(H75&gt;=70.1,"Baik",IF(H75&gt;=55.1,"Cukup","Kurang"))))</f>
        <v/>
      </c>
      <c r="N75" s="41" t="str">
        <f t="shared" ref="N75:N138" si="14">IF(I75="","",IF(I75&gt;=85.1,"Sangat Baik",IF(I75&gt;=70.1,"Baik",IF(I75&gt;=55.1,"Cukup","Kurang"))))</f>
        <v/>
      </c>
      <c r="O75" s="41" t="str">
        <f t="shared" ref="O75:O138" si="15">IF(J75="","",IF(J75&gt;=85.1,"Sangat Baik",IF(J75&gt;=70.1,"Baik",IF(J75&gt;=55.1,"Cukup","Kurang"))))</f>
        <v/>
      </c>
      <c r="P75" s="35" t="str">
        <f>'A1'!K75</f>
        <v xml:space="preserve">  </v>
      </c>
      <c r="Q75" s="35" t="str">
        <f>'A2'!K75</f>
        <v xml:space="preserve">  </v>
      </c>
      <c r="R75" s="35" t="str">
        <f>'A3'!K75</f>
        <v xml:space="preserve">  </v>
      </c>
      <c r="S75" s="35" t="str">
        <f>'A4'!K75</f>
        <v xml:space="preserve">  </v>
      </c>
      <c r="T75" s="35" t="str">
        <f>'A5'!K75</f>
        <v xml:space="preserve">  </v>
      </c>
      <c r="U75" s="35" t="str">
        <f>'A6'!K75</f>
        <v xml:space="preserve">  </v>
      </c>
      <c r="V75" s="35" t="str">
        <f>'B1'!K75</f>
        <v xml:space="preserve">  </v>
      </c>
      <c r="W75" s="35" t="str">
        <f>'B2'!K75</f>
        <v xml:space="preserve">  </v>
      </c>
      <c r="X75" s="35" t="str">
        <f>'B3'!K75</f>
        <v xml:space="preserve">  </v>
      </c>
      <c r="Y75" s="35" t="str">
        <f>'B4'!K75</f>
        <v xml:space="preserve">  </v>
      </c>
      <c r="Z75" s="35" t="str">
        <f>'B5'!K75</f>
        <v xml:space="preserve">  </v>
      </c>
      <c r="AA75" s="35" t="str">
        <f>'C1'!K75</f>
        <v xml:space="preserve">  </v>
      </c>
      <c r="AB75" s="35" t="str">
        <f>'C2'!K75</f>
        <v xml:space="preserve">  </v>
      </c>
      <c r="AC75" s="35" t="str">
        <f>'C3'!K75</f>
        <v xml:space="preserve">  </v>
      </c>
      <c r="AD75" s="35" t="str">
        <f>'C4'!K75</f>
        <v xml:space="preserve">  </v>
      </c>
      <c r="AE75" s="35" t="str">
        <f>'C5'!K75</f>
        <v xml:space="preserve">  </v>
      </c>
      <c r="AF75" s="35" t="str">
        <f>'C6'!K75</f>
        <v xml:space="preserve">  </v>
      </c>
      <c r="AG75" s="36" t="str">
        <f t="shared" ref="AG75:AG138" si="16">IFERROR(AVERAGE(P75:AF75),"  ")</f>
        <v xml:space="preserve">  </v>
      </c>
      <c r="AH75" s="37" t="str">
        <f>IF('I NILAI SEKOLAH'!E75="","", 'I NILAI SEKOLAH'!E75)</f>
        <v/>
      </c>
      <c r="AI75" s="37" t="str">
        <f>IF('I NILAI SEKOLAH'!F75="","", 'I NILAI SEKOLAH'!F75)</f>
        <v/>
      </c>
      <c r="AJ75" s="37" t="str">
        <f>IF('I NILAI SEKOLAH'!G75="","", 'I NILAI SEKOLAH'!G75)</f>
        <v/>
      </c>
      <c r="AK75" s="37" t="str">
        <f>IF('I NILAI SEKOLAH'!H75="","", 'I NILAI SEKOLAH'!H75)</f>
        <v/>
      </c>
      <c r="AL75" s="37" t="str">
        <f>IF('I NILAI SEKOLAH'!I75="","", 'I NILAI SEKOLAH'!I75)</f>
        <v/>
      </c>
      <c r="AM75" s="37" t="str">
        <f>IF('I NILAI SEKOLAH'!J75="","", 'I NILAI SEKOLAH'!J75)</f>
        <v/>
      </c>
      <c r="AN75" s="37" t="str">
        <f>IF('I NILAI SEKOLAH'!K75="","", 'I NILAI SEKOLAH'!K75)</f>
        <v/>
      </c>
      <c r="AO75" s="37" t="str">
        <f>IF('I NILAI SEKOLAH'!L75="","", 'I NILAI SEKOLAH'!L75)</f>
        <v/>
      </c>
      <c r="AP75" s="37" t="str">
        <f>IF('I NILAI SEKOLAH'!M75="","", 'I NILAI SEKOLAH'!M75)</f>
        <v/>
      </c>
      <c r="AQ75" s="37" t="str">
        <f>IF('I NILAI SEKOLAH'!N75="","", 'I NILAI SEKOLAH'!N75)</f>
        <v/>
      </c>
      <c r="AR75" s="37" t="str">
        <f>IF('I NILAI SEKOLAH'!O75="","", 'I NILAI SEKOLAH'!O75)</f>
        <v/>
      </c>
      <c r="AS75" s="37" t="str">
        <f>IF('I NILAI SEKOLAH'!P75="","", 'I NILAI SEKOLAH'!P75)</f>
        <v/>
      </c>
      <c r="AT75" s="37" t="str">
        <f>IF('I NILAI SEKOLAH'!Q75="","", 'I NILAI SEKOLAH'!Q75)</f>
        <v/>
      </c>
      <c r="AU75" s="37" t="str">
        <f>IF('I NILAI SEKOLAH'!R75="","", 'I NILAI SEKOLAH'!R75)</f>
        <v/>
      </c>
      <c r="AV75" s="37" t="str">
        <f>IF('I NILAI SEKOLAH'!S75="","", 'I NILAI SEKOLAH'!S75)</f>
        <v/>
      </c>
      <c r="AW75" s="37" t="str">
        <f>IF('I NILAI SEKOLAH'!T75="","", 'I NILAI SEKOLAH'!T75)</f>
        <v/>
      </c>
      <c r="AX75" s="37" t="str">
        <f>IF('I NILAI SEKOLAH'!U75="","", 'I NILAI SEKOLAH'!U75)</f>
        <v/>
      </c>
      <c r="AY75" s="38" t="str">
        <f t="shared" ref="AY75:AY138" si="17">IFERROR(AVERAGE(AH75:AX75),"  ")</f>
        <v xml:space="preserve">  </v>
      </c>
      <c r="AZ75" s="38" t="str">
        <f t="shared" ref="AZ75:AZ138" si="18">IF(E75="","",SUM(K75,P75,Q75,R75,S75,T75,U75,V75,W75,X75,Y75,Z75,AA75,AB75,AC75,AD75,AE75,AF75,AH75,AI75,AJ75,AK75,AL75,AM75,AN75,AO75,AP75,AQ75,AR75,AS75,AT75,AU75,AV75,AW75,AX75))</f>
        <v/>
      </c>
      <c r="BA75" s="296" t="str">
        <f>IF(AZ75="","",RANK(AZ75,$AZ$10:$AZ$209)+COUNTIF(AZ$10:AZ75,AZ75)-1)</f>
        <v/>
      </c>
      <c r="BB75" s="109"/>
      <c r="BC75" s="25"/>
    </row>
    <row r="76" spans="1:55" ht="15.75" customHeight="1">
      <c r="A76" s="101"/>
      <c r="B76" s="34">
        <f>IF(BIODATA!B76="","", BIODATA!B76)</f>
        <v>67</v>
      </c>
      <c r="C76" s="32" t="str">
        <f>IF(BIODATA!D76="","", BIODATA!D76)</f>
        <v/>
      </c>
      <c r="D76" s="32" t="str">
        <f>IF(BIODATA!E76="","", BIODATA!E76)</f>
        <v/>
      </c>
      <c r="E76" s="40" t="str">
        <f>IF(BIODATA!F76="","", BIODATA!F76)</f>
        <v/>
      </c>
      <c r="F76" s="32" t="str">
        <f>IF(BIODATA!I76="","", BIODATA!I76)</f>
        <v/>
      </c>
      <c r="G76" s="39" t="str">
        <f>IF('I NILAI UN'!F76="","",'I NILAI UN'!F76)</f>
        <v/>
      </c>
      <c r="H76" s="39" t="str">
        <f>IF('I NILAI UN'!G76="","",'I NILAI UN'!G76)</f>
        <v/>
      </c>
      <c r="I76" s="39" t="str">
        <f>IF('I NILAI UN'!H76="","",'I NILAI UN'!H76)</f>
        <v/>
      </c>
      <c r="J76" s="39" t="str">
        <f>IF('I NILAI UN'!I76="","",'I NILAI UN'!I76)</f>
        <v/>
      </c>
      <c r="K76" s="33">
        <f t="shared" si="11"/>
        <v>0</v>
      </c>
      <c r="L76" s="41" t="str">
        <f t="shared" si="12"/>
        <v/>
      </c>
      <c r="M76" s="41" t="str">
        <f t="shared" si="13"/>
        <v/>
      </c>
      <c r="N76" s="41" t="str">
        <f t="shared" si="14"/>
        <v/>
      </c>
      <c r="O76" s="41" t="str">
        <f t="shared" si="15"/>
        <v/>
      </c>
      <c r="P76" s="35" t="str">
        <f>'A1'!K76</f>
        <v xml:space="preserve">  </v>
      </c>
      <c r="Q76" s="35" t="str">
        <f>'A2'!K76</f>
        <v xml:space="preserve">  </v>
      </c>
      <c r="R76" s="35" t="str">
        <f>'A3'!K76</f>
        <v xml:space="preserve">  </v>
      </c>
      <c r="S76" s="35" t="str">
        <f>'A4'!K76</f>
        <v xml:space="preserve">  </v>
      </c>
      <c r="T76" s="35" t="str">
        <f>'A5'!K76</f>
        <v xml:space="preserve">  </v>
      </c>
      <c r="U76" s="35" t="str">
        <f>'A6'!K76</f>
        <v xml:space="preserve">  </v>
      </c>
      <c r="V76" s="35" t="str">
        <f>'B1'!K76</f>
        <v xml:space="preserve">  </v>
      </c>
      <c r="W76" s="35" t="str">
        <f>'B2'!K76</f>
        <v xml:space="preserve">  </v>
      </c>
      <c r="X76" s="35" t="str">
        <f>'B3'!K76</f>
        <v xml:space="preserve">  </v>
      </c>
      <c r="Y76" s="35" t="str">
        <f>'B4'!K76</f>
        <v xml:space="preserve">  </v>
      </c>
      <c r="Z76" s="35" t="str">
        <f>'B5'!K76</f>
        <v xml:space="preserve">  </v>
      </c>
      <c r="AA76" s="35" t="str">
        <f>'C1'!K76</f>
        <v xml:space="preserve">  </v>
      </c>
      <c r="AB76" s="35" t="str">
        <f>'C2'!K76</f>
        <v xml:space="preserve">  </v>
      </c>
      <c r="AC76" s="35" t="str">
        <f>'C3'!K76</f>
        <v xml:space="preserve">  </v>
      </c>
      <c r="AD76" s="35" t="str">
        <f>'C4'!K76</f>
        <v xml:space="preserve">  </v>
      </c>
      <c r="AE76" s="35" t="str">
        <f>'C5'!K76</f>
        <v xml:space="preserve">  </v>
      </c>
      <c r="AF76" s="35" t="str">
        <f>'C6'!K76</f>
        <v xml:space="preserve">  </v>
      </c>
      <c r="AG76" s="36" t="str">
        <f t="shared" si="16"/>
        <v xml:space="preserve">  </v>
      </c>
      <c r="AH76" s="37" t="str">
        <f>IF('I NILAI SEKOLAH'!E76="","", 'I NILAI SEKOLAH'!E76)</f>
        <v/>
      </c>
      <c r="AI76" s="37" t="str">
        <f>IF('I NILAI SEKOLAH'!F76="","", 'I NILAI SEKOLAH'!F76)</f>
        <v/>
      </c>
      <c r="AJ76" s="37" t="str">
        <f>IF('I NILAI SEKOLAH'!G76="","", 'I NILAI SEKOLAH'!G76)</f>
        <v/>
      </c>
      <c r="AK76" s="37" t="str">
        <f>IF('I NILAI SEKOLAH'!H76="","", 'I NILAI SEKOLAH'!H76)</f>
        <v/>
      </c>
      <c r="AL76" s="37" t="str">
        <f>IF('I NILAI SEKOLAH'!I76="","", 'I NILAI SEKOLAH'!I76)</f>
        <v/>
      </c>
      <c r="AM76" s="37" t="str">
        <f>IF('I NILAI SEKOLAH'!J76="","", 'I NILAI SEKOLAH'!J76)</f>
        <v/>
      </c>
      <c r="AN76" s="37" t="str">
        <f>IF('I NILAI SEKOLAH'!K76="","", 'I NILAI SEKOLAH'!K76)</f>
        <v/>
      </c>
      <c r="AO76" s="37" t="str">
        <f>IF('I NILAI SEKOLAH'!L76="","", 'I NILAI SEKOLAH'!L76)</f>
        <v/>
      </c>
      <c r="AP76" s="37" t="str">
        <f>IF('I NILAI SEKOLAH'!M76="","", 'I NILAI SEKOLAH'!M76)</f>
        <v/>
      </c>
      <c r="AQ76" s="37" t="str">
        <f>IF('I NILAI SEKOLAH'!N76="","", 'I NILAI SEKOLAH'!N76)</f>
        <v/>
      </c>
      <c r="AR76" s="37" t="str">
        <f>IF('I NILAI SEKOLAH'!O76="","", 'I NILAI SEKOLAH'!O76)</f>
        <v/>
      </c>
      <c r="AS76" s="37" t="str">
        <f>IF('I NILAI SEKOLAH'!P76="","", 'I NILAI SEKOLAH'!P76)</f>
        <v/>
      </c>
      <c r="AT76" s="37" t="str">
        <f>IF('I NILAI SEKOLAH'!Q76="","", 'I NILAI SEKOLAH'!Q76)</f>
        <v/>
      </c>
      <c r="AU76" s="37" t="str">
        <f>IF('I NILAI SEKOLAH'!R76="","", 'I NILAI SEKOLAH'!R76)</f>
        <v/>
      </c>
      <c r="AV76" s="37" t="str">
        <f>IF('I NILAI SEKOLAH'!S76="","", 'I NILAI SEKOLAH'!S76)</f>
        <v/>
      </c>
      <c r="AW76" s="37" t="str">
        <f>IF('I NILAI SEKOLAH'!T76="","", 'I NILAI SEKOLAH'!T76)</f>
        <v/>
      </c>
      <c r="AX76" s="37" t="str">
        <f>IF('I NILAI SEKOLAH'!U76="","", 'I NILAI SEKOLAH'!U76)</f>
        <v/>
      </c>
      <c r="AY76" s="38" t="str">
        <f t="shared" si="17"/>
        <v xml:space="preserve">  </v>
      </c>
      <c r="AZ76" s="38" t="str">
        <f t="shared" si="18"/>
        <v/>
      </c>
      <c r="BA76" s="296" t="str">
        <f>IF(AZ76="","",RANK(AZ76,$AZ$10:$AZ$209)+COUNTIF(AZ$10:AZ76,AZ76)-1)</f>
        <v/>
      </c>
      <c r="BB76" s="109"/>
      <c r="BC76" s="25"/>
    </row>
    <row r="77" spans="1:55" ht="15.75" customHeight="1">
      <c r="A77" s="101"/>
      <c r="B77" s="34">
        <f>IF(BIODATA!B77="","", BIODATA!B77)</f>
        <v>68</v>
      </c>
      <c r="C77" s="32" t="str">
        <f>IF(BIODATA!D77="","", BIODATA!D77)</f>
        <v/>
      </c>
      <c r="D77" s="32" t="str">
        <f>IF(BIODATA!E77="","", BIODATA!E77)</f>
        <v/>
      </c>
      <c r="E77" s="40" t="str">
        <f>IF(BIODATA!F77="","", BIODATA!F77)</f>
        <v/>
      </c>
      <c r="F77" s="32" t="str">
        <f>IF(BIODATA!I77="","", BIODATA!I77)</f>
        <v/>
      </c>
      <c r="G77" s="39" t="str">
        <f>IF('I NILAI UN'!F77="","",'I NILAI UN'!F77)</f>
        <v/>
      </c>
      <c r="H77" s="39" t="str">
        <f>IF('I NILAI UN'!G77="","",'I NILAI UN'!G77)</f>
        <v/>
      </c>
      <c r="I77" s="39" t="str">
        <f>IF('I NILAI UN'!H77="","",'I NILAI UN'!H77)</f>
        <v/>
      </c>
      <c r="J77" s="39" t="str">
        <f>IF('I NILAI UN'!I77="","",'I NILAI UN'!I77)</f>
        <v/>
      </c>
      <c r="K77" s="33">
        <f t="shared" si="11"/>
        <v>0</v>
      </c>
      <c r="L77" s="41" t="str">
        <f t="shared" si="12"/>
        <v/>
      </c>
      <c r="M77" s="41" t="str">
        <f t="shared" si="13"/>
        <v/>
      </c>
      <c r="N77" s="41" t="str">
        <f t="shared" si="14"/>
        <v/>
      </c>
      <c r="O77" s="41" t="str">
        <f t="shared" si="15"/>
        <v/>
      </c>
      <c r="P77" s="35" t="str">
        <f>'A1'!K77</f>
        <v xml:space="preserve">  </v>
      </c>
      <c r="Q77" s="35" t="str">
        <f>'A2'!K77</f>
        <v xml:space="preserve">  </v>
      </c>
      <c r="R77" s="35" t="str">
        <f>'A3'!K77</f>
        <v xml:space="preserve">  </v>
      </c>
      <c r="S77" s="35" t="str">
        <f>'A4'!K77</f>
        <v xml:space="preserve">  </v>
      </c>
      <c r="T77" s="35" t="str">
        <f>'A5'!K77</f>
        <v xml:space="preserve">  </v>
      </c>
      <c r="U77" s="35" t="str">
        <f>'A6'!K77</f>
        <v xml:space="preserve">  </v>
      </c>
      <c r="V77" s="35" t="str">
        <f>'B1'!K77</f>
        <v xml:space="preserve">  </v>
      </c>
      <c r="W77" s="35" t="str">
        <f>'B2'!K77</f>
        <v xml:space="preserve">  </v>
      </c>
      <c r="X77" s="35" t="str">
        <f>'B3'!K77</f>
        <v xml:space="preserve">  </v>
      </c>
      <c r="Y77" s="35" t="str">
        <f>'B4'!K77</f>
        <v xml:space="preserve">  </v>
      </c>
      <c r="Z77" s="35" t="str">
        <f>'B5'!K77</f>
        <v xml:space="preserve">  </v>
      </c>
      <c r="AA77" s="35" t="str">
        <f>'C1'!K77</f>
        <v xml:space="preserve">  </v>
      </c>
      <c r="AB77" s="35" t="str">
        <f>'C2'!K77</f>
        <v xml:space="preserve">  </v>
      </c>
      <c r="AC77" s="35" t="str">
        <f>'C3'!K77</f>
        <v xml:space="preserve">  </v>
      </c>
      <c r="AD77" s="35" t="str">
        <f>'C4'!K77</f>
        <v xml:space="preserve">  </v>
      </c>
      <c r="AE77" s="35" t="str">
        <f>'C5'!K77</f>
        <v xml:space="preserve">  </v>
      </c>
      <c r="AF77" s="35" t="str">
        <f>'C6'!K77</f>
        <v xml:space="preserve">  </v>
      </c>
      <c r="AG77" s="36" t="str">
        <f t="shared" si="16"/>
        <v xml:space="preserve">  </v>
      </c>
      <c r="AH77" s="37" t="str">
        <f>IF('I NILAI SEKOLAH'!E77="","", 'I NILAI SEKOLAH'!E77)</f>
        <v/>
      </c>
      <c r="AI77" s="37" t="str">
        <f>IF('I NILAI SEKOLAH'!F77="","", 'I NILAI SEKOLAH'!F77)</f>
        <v/>
      </c>
      <c r="AJ77" s="37" t="str">
        <f>IF('I NILAI SEKOLAH'!G77="","", 'I NILAI SEKOLAH'!G77)</f>
        <v/>
      </c>
      <c r="AK77" s="37" t="str">
        <f>IF('I NILAI SEKOLAH'!H77="","", 'I NILAI SEKOLAH'!H77)</f>
        <v/>
      </c>
      <c r="AL77" s="37" t="str">
        <f>IF('I NILAI SEKOLAH'!I77="","", 'I NILAI SEKOLAH'!I77)</f>
        <v/>
      </c>
      <c r="AM77" s="37" t="str">
        <f>IF('I NILAI SEKOLAH'!J77="","", 'I NILAI SEKOLAH'!J77)</f>
        <v/>
      </c>
      <c r="AN77" s="37" t="str">
        <f>IF('I NILAI SEKOLAH'!K77="","", 'I NILAI SEKOLAH'!K77)</f>
        <v/>
      </c>
      <c r="AO77" s="37" t="str">
        <f>IF('I NILAI SEKOLAH'!L77="","", 'I NILAI SEKOLAH'!L77)</f>
        <v/>
      </c>
      <c r="AP77" s="37" t="str">
        <f>IF('I NILAI SEKOLAH'!M77="","", 'I NILAI SEKOLAH'!M77)</f>
        <v/>
      </c>
      <c r="AQ77" s="37" t="str">
        <f>IF('I NILAI SEKOLAH'!N77="","", 'I NILAI SEKOLAH'!N77)</f>
        <v/>
      </c>
      <c r="AR77" s="37" t="str">
        <f>IF('I NILAI SEKOLAH'!O77="","", 'I NILAI SEKOLAH'!O77)</f>
        <v/>
      </c>
      <c r="AS77" s="37" t="str">
        <f>IF('I NILAI SEKOLAH'!P77="","", 'I NILAI SEKOLAH'!P77)</f>
        <v/>
      </c>
      <c r="AT77" s="37" t="str">
        <f>IF('I NILAI SEKOLAH'!Q77="","", 'I NILAI SEKOLAH'!Q77)</f>
        <v/>
      </c>
      <c r="AU77" s="37" t="str">
        <f>IF('I NILAI SEKOLAH'!R77="","", 'I NILAI SEKOLAH'!R77)</f>
        <v/>
      </c>
      <c r="AV77" s="37" t="str">
        <f>IF('I NILAI SEKOLAH'!S77="","", 'I NILAI SEKOLAH'!S77)</f>
        <v/>
      </c>
      <c r="AW77" s="37" t="str">
        <f>IF('I NILAI SEKOLAH'!T77="","", 'I NILAI SEKOLAH'!T77)</f>
        <v/>
      </c>
      <c r="AX77" s="37" t="str">
        <f>IF('I NILAI SEKOLAH'!U77="","", 'I NILAI SEKOLAH'!U77)</f>
        <v/>
      </c>
      <c r="AY77" s="38" t="str">
        <f t="shared" si="17"/>
        <v xml:space="preserve">  </v>
      </c>
      <c r="AZ77" s="38" t="str">
        <f t="shared" si="18"/>
        <v/>
      </c>
      <c r="BA77" s="296" t="str">
        <f>IF(AZ77="","",RANK(AZ77,$AZ$10:$AZ$209)+COUNTIF(AZ$10:AZ77,AZ77)-1)</f>
        <v/>
      </c>
      <c r="BB77" s="109"/>
      <c r="BC77" s="25"/>
    </row>
    <row r="78" spans="1:55" ht="15.75" customHeight="1">
      <c r="A78" s="101"/>
      <c r="B78" s="34">
        <f>IF(BIODATA!B78="","", BIODATA!B78)</f>
        <v>69</v>
      </c>
      <c r="C78" s="32" t="str">
        <f>IF(BIODATA!D78="","", BIODATA!D78)</f>
        <v/>
      </c>
      <c r="D78" s="32" t="str">
        <f>IF(BIODATA!E78="","", BIODATA!E78)</f>
        <v/>
      </c>
      <c r="E78" s="40" t="str">
        <f>IF(BIODATA!F78="","", BIODATA!F78)</f>
        <v/>
      </c>
      <c r="F78" s="32" t="str">
        <f>IF(BIODATA!I78="","", BIODATA!I78)</f>
        <v/>
      </c>
      <c r="G78" s="39" t="str">
        <f>IF('I NILAI UN'!F78="","",'I NILAI UN'!F78)</f>
        <v/>
      </c>
      <c r="H78" s="39" t="str">
        <f>IF('I NILAI UN'!G78="","",'I NILAI UN'!G78)</f>
        <v/>
      </c>
      <c r="I78" s="39" t="str">
        <f>IF('I NILAI UN'!H78="","",'I NILAI UN'!H78)</f>
        <v/>
      </c>
      <c r="J78" s="39" t="str">
        <f>IF('I NILAI UN'!I78="","",'I NILAI UN'!I78)</f>
        <v/>
      </c>
      <c r="K78" s="33">
        <f t="shared" si="11"/>
        <v>0</v>
      </c>
      <c r="L78" s="41" t="str">
        <f t="shared" si="12"/>
        <v/>
      </c>
      <c r="M78" s="41" t="str">
        <f t="shared" si="13"/>
        <v/>
      </c>
      <c r="N78" s="41" t="str">
        <f t="shared" si="14"/>
        <v/>
      </c>
      <c r="O78" s="41" t="str">
        <f t="shared" si="15"/>
        <v/>
      </c>
      <c r="P78" s="35" t="str">
        <f>'A1'!K78</f>
        <v xml:space="preserve">  </v>
      </c>
      <c r="Q78" s="35" t="str">
        <f>'A2'!K78</f>
        <v xml:space="preserve">  </v>
      </c>
      <c r="R78" s="35" t="str">
        <f>'A3'!K78</f>
        <v xml:space="preserve">  </v>
      </c>
      <c r="S78" s="35" t="str">
        <f>'A4'!K78</f>
        <v xml:space="preserve">  </v>
      </c>
      <c r="T78" s="35" t="str">
        <f>'A5'!K78</f>
        <v xml:space="preserve">  </v>
      </c>
      <c r="U78" s="35" t="str">
        <f>'A6'!K78</f>
        <v xml:space="preserve">  </v>
      </c>
      <c r="V78" s="35" t="str">
        <f>'B1'!K78</f>
        <v xml:space="preserve">  </v>
      </c>
      <c r="W78" s="35" t="str">
        <f>'B2'!K78</f>
        <v xml:space="preserve">  </v>
      </c>
      <c r="X78" s="35" t="str">
        <f>'B3'!K78</f>
        <v xml:space="preserve">  </v>
      </c>
      <c r="Y78" s="35" t="str">
        <f>'B4'!K78</f>
        <v xml:space="preserve">  </v>
      </c>
      <c r="Z78" s="35" t="str">
        <f>'B5'!K78</f>
        <v xml:space="preserve">  </v>
      </c>
      <c r="AA78" s="35" t="str">
        <f>'C1'!K78</f>
        <v xml:space="preserve">  </v>
      </c>
      <c r="AB78" s="35" t="str">
        <f>'C2'!K78</f>
        <v xml:space="preserve">  </v>
      </c>
      <c r="AC78" s="35" t="str">
        <f>'C3'!K78</f>
        <v xml:space="preserve">  </v>
      </c>
      <c r="AD78" s="35" t="str">
        <f>'C4'!K78</f>
        <v xml:space="preserve">  </v>
      </c>
      <c r="AE78" s="35" t="str">
        <f>'C5'!K78</f>
        <v xml:space="preserve">  </v>
      </c>
      <c r="AF78" s="35" t="str">
        <f>'C6'!K78</f>
        <v xml:space="preserve">  </v>
      </c>
      <c r="AG78" s="36" t="str">
        <f t="shared" si="16"/>
        <v xml:space="preserve">  </v>
      </c>
      <c r="AH78" s="37" t="str">
        <f>IF('I NILAI SEKOLAH'!E78="","", 'I NILAI SEKOLAH'!E78)</f>
        <v/>
      </c>
      <c r="AI78" s="37" t="str">
        <f>IF('I NILAI SEKOLAH'!F78="","", 'I NILAI SEKOLAH'!F78)</f>
        <v/>
      </c>
      <c r="AJ78" s="37" t="str">
        <f>IF('I NILAI SEKOLAH'!G78="","", 'I NILAI SEKOLAH'!G78)</f>
        <v/>
      </c>
      <c r="AK78" s="37" t="str">
        <f>IF('I NILAI SEKOLAH'!H78="","", 'I NILAI SEKOLAH'!H78)</f>
        <v/>
      </c>
      <c r="AL78" s="37" t="str">
        <f>IF('I NILAI SEKOLAH'!I78="","", 'I NILAI SEKOLAH'!I78)</f>
        <v/>
      </c>
      <c r="AM78" s="37" t="str">
        <f>IF('I NILAI SEKOLAH'!J78="","", 'I NILAI SEKOLAH'!J78)</f>
        <v/>
      </c>
      <c r="AN78" s="37" t="str">
        <f>IF('I NILAI SEKOLAH'!K78="","", 'I NILAI SEKOLAH'!K78)</f>
        <v/>
      </c>
      <c r="AO78" s="37" t="str">
        <f>IF('I NILAI SEKOLAH'!L78="","", 'I NILAI SEKOLAH'!L78)</f>
        <v/>
      </c>
      <c r="AP78" s="37" t="str">
        <f>IF('I NILAI SEKOLAH'!M78="","", 'I NILAI SEKOLAH'!M78)</f>
        <v/>
      </c>
      <c r="AQ78" s="37" t="str">
        <f>IF('I NILAI SEKOLAH'!N78="","", 'I NILAI SEKOLAH'!N78)</f>
        <v/>
      </c>
      <c r="AR78" s="37" t="str">
        <f>IF('I NILAI SEKOLAH'!O78="","", 'I NILAI SEKOLAH'!O78)</f>
        <v/>
      </c>
      <c r="AS78" s="37" t="str">
        <f>IF('I NILAI SEKOLAH'!P78="","", 'I NILAI SEKOLAH'!P78)</f>
        <v/>
      </c>
      <c r="AT78" s="37" t="str">
        <f>IF('I NILAI SEKOLAH'!Q78="","", 'I NILAI SEKOLAH'!Q78)</f>
        <v/>
      </c>
      <c r="AU78" s="37" t="str">
        <f>IF('I NILAI SEKOLAH'!R78="","", 'I NILAI SEKOLAH'!R78)</f>
        <v/>
      </c>
      <c r="AV78" s="37" t="str">
        <f>IF('I NILAI SEKOLAH'!S78="","", 'I NILAI SEKOLAH'!S78)</f>
        <v/>
      </c>
      <c r="AW78" s="37" t="str">
        <f>IF('I NILAI SEKOLAH'!T78="","", 'I NILAI SEKOLAH'!T78)</f>
        <v/>
      </c>
      <c r="AX78" s="37" t="str">
        <f>IF('I NILAI SEKOLAH'!U78="","", 'I NILAI SEKOLAH'!U78)</f>
        <v/>
      </c>
      <c r="AY78" s="38" t="str">
        <f t="shared" si="17"/>
        <v xml:space="preserve">  </v>
      </c>
      <c r="AZ78" s="38" t="str">
        <f t="shared" si="18"/>
        <v/>
      </c>
      <c r="BA78" s="296" t="str">
        <f>IF(AZ78="","",RANK(AZ78,$AZ$10:$AZ$209)+COUNTIF(AZ$10:AZ78,AZ78)-1)</f>
        <v/>
      </c>
      <c r="BB78" s="109"/>
      <c r="BC78" s="25"/>
    </row>
    <row r="79" spans="1:55" ht="15.75" customHeight="1">
      <c r="A79" s="101"/>
      <c r="B79" s="34">
        <f>IF(BIODATA!B79="","", BIODATA!B79)</f>
        <v>70</v>
      </c>
      <c r="C79" s="32" t="str">
        <f>IF(BIODATA!D79="","", BIODATA!D79)</f>
        <v/>
      </c>
      <c r="D79" s="32" t="str">
        <f>IF(BIODATA!E79="","", BIODATA!E79)</f>
        <v/>
      </c>
      <c r="E79" s="40" t="str">
        <f>IF(BIODATA!F79="","", BIODATA!F79)</f>
        <v/>
      </c>
      <c r="F79" s="32" t="str">
        <f>IF(BIODATA!I79="","", BIODATA!I79)</f>
        <v/>
      </c>
      <c r="G79" s="39" t="str">
        <f>IF('I NILAI UN'!F79="","",'I NILAI UN'!F79)</f>
        <v/>
      </c>
      <c r="H79" s="39" t="str">
        <f>IF('I NILAI UN'!G79="","",'I NILAI UN'!G79)</f>
        <v/>
      </c>
      <c r="I79" s="39" t="str">
        <f>IF('I NILAI UN'!H79="","",'I NILAI UN'!H79)</f>
        <v/>
      </c>
      <c r="J79" s="39" t="str">
        <f>IF('I NILAI UN'!I79="","",'I NILAI UN'!I79)</f>
        <v/>
      </c>
      <c r="K79" s="33">
        <f t="shared" si="11"/>
        <v>0</v>
      </c>
      <c r="L79" s="41" t="str">
        <f t="shared" si="12"/>
        <v/>
      </c>
      <c r="M79" s="41" t="str">
        <f t="shared" si="13"/>
        <v/>
      </c>
      <c r="N79" s="41" t="str">
        <f t="shared" si="14"/>
        <v/>
      </c>
      <c r="O79" s="41" t="str">
        <f t="shared" si="15"/>
        <v/>
      </c>
      <c r="P79" s="35" t="str">
        <f>'A1'!K79</f>
        <v xml:space="preserve">  </v>
      </c>
      <c r="Q79" s="35" t="str">
        <f>'A2'!K79</f>
        <v xml:space="preserve">  </v>
      </c>
      <c r="R79" s="35" t="str">
        <f>'A3'!K79</f>
        <v xml:space="preserve">  </v>
      </c>
      <c r="S79" s="35" t="str">
        <f>'A4'!K79</f>
        <v xml:space="preserve">  </v>
      </c>
      <c r="T79" s="35" t="str">
        <f>'A5'!K79</f>
        <v xml:space="preserve">  </v>
      </c>
      <c r="U79" s="35" t="str">
        <f>'A6'!K79</f>
        <v xml:space="preserve">  </v>
      </c>
      <c r="V79" s="35" t="str">
        <f>'B1'!K79</f>
        <v xml:space="preserve">  </v>
      </c>
      <c r="W79" s="35" t="str">
        <f>'B2'!K79</f>
        <v xml:space="preserve">  </v>
      </c>
      <c r="X79" s="35" t="str">
        <f>'B3'!K79</f>
        <v xml:space="preserve">  </v>
      </c>
      <c r="Y79" s="35" t="str">
        <f>'B4'!K79</f>
        <v xml:space="preserve">  </v>
      </c>
      <c r="Z79" s="35" t="str">
        <f>'B5'!K79</f>
        <v xml:space="preserve">  </v>
      </c>
      <c r="AA79" s="35" t="str">
        <f>'C1'!K79</f>
        <v xml:space="preserve">  </v>
      </c>
      <c r="AB79" s="35" t="str">
        <f>'C2'!K79</f>
        <v xml:space="preserve">  </v>
      </c>
      <c r="AC79" s="35" t="str">
        <f>'C3'!K79</f>
        <v xml:space="preserve">  </v>
      </c>
      <c r="AD79" s="35" t="str">
        <f>'C4'!K79</f>
        <v xml:space="preserve">  </v>
      </c>
      <c r="AE79" s="35" t="str">
        <f>'C5'!K79</f>
        <v xml:space="preserve">  </v>
      </c>
      <c r="AF79" s="35" t="str">
        <f>'C6'!K79</f>
        <v xml:space="preserve">  </v>
      </c>
      <c r="AG79" s="36" t="str">
        <f t="shared" si="16"/>
        <v xml:space="preserve">  </v>
      </c>
      <c r="AH79" s="37" t="str">
        <f>IF('I NILAI SEKOLAH'!E79="","", 'I NILAI SEKOLAH'!E79)</f>
        <v/>
      </c>
      <c r="AI79" s="37" t="str">
        <f>IF('I NILAI SEKOLAH'!F79="","", 'I NILAI SEKOLAH'!F79)</f>
        <v/>
      </c>
      <c r="AJ79" s="37" t="str">
        <f>IF('I NILAI SEKOLAH'!G79="","", 'I NILAI SEKOLAH'!G79)</f>
        <v/>
      </c>
      <c r="AK79" s="37" t="str">
        <f>IF('I NILAI SEKOLAH'!H79="","", 'I NILAI SEKOLAH'!H79)</f>
        <v/>
      </c>
      <c r="AL79" s="37" t="str">
        <f>IF('I NILAI SEKOLAH'!I79="","", 'I NILAI SEKOLAH'!I79)</f>
        <v/>
      </c>
      <c r="AM79" s="37" t="str">
        <f>IF('I NILAI SEKOLAH'!J79="","", 'I NILAI SEKOLAH'!J79)</f>
        <v/>
      </c>
      <c r="AN79" s="37" t="str">
        <f>IF('I NILAI SEKOLAH'!K79="","", 'I NILAI SEKOLAH'!K79)</f>
        <v/>
      </c>
      <c r="AO79" s="37" t="str">
        <f>IF('I NILAI SEKOLAH'!L79="","", 'I NILAI SEKOLAH'!L79)</f>
        <v/>
      </c>
      <c r="AP79" s="37" t="str">
        <f>IF('I NILAI SEKOLAH'!M79="","", 'I NILAI SEKOLAH'!M79)</f>
        <v/>
      </c>
      <c r="AQ79" s="37" t="str">
        <f>IF('I NILAI SEKOLAH'!N79="","", 'I NILAI SEKOLAH'!N79)</f>
        <v/>
      </c>
      <c r="AR79" s="37" t="str">
        <f>IF('I NILAI SEKOLAH'!O79="","", 'I NILAI SEKOLAH'!O79)</f>
        <v/>
      </c>
      <c r="AS79" s="37" t="str">
        <f>IF('I NILAI SEKOLAH'!P79="","", 'I NILAI SEKOLAH'!P79)</f>
        <v/>
      </c>
      <c r="AT79" s="37" t="str">
        <f>IF('I NILAI SEKOLAH'!Q79="","", 'I NILAI SEKOLAH'!Q79)</f>
        <v/>
      </c>
      <c r="AU79" s="37" t="str">
        <f>IF('I NILAI SEKOLAH'!R79="","", 'I NILAI SEKOLAH'!R79)</f>
        <v/>
      </c>
      <c r="AV79" s="37" t="str">
        <f>IF('I NILAI SEKOLAH'!S79="","", 'I NILAI SEKOLAH'!S79)</f>
        <v/>
      </c>
      <c r="AW79" s="37" t="str">
        <f>IF('I NILAI SEKOLAH'!T79="","", 'I NILAI SEKOLAH'!T79)</f>
        <v/>
      </c>
      <c r="AX79" s="37" t="str">
        <f>IF('I NILAI SEKOLAH'!U79="","", 'I NILAI SEKOLAH'!U79)</f>
        <v/>
      </c>
      <c r="AY79" s="38" t="str">
        <f t="shared" si="17"/>
        <v xml:space="preserve">  </v>
      </c>
      <c r="AZ79" s="38" t="str">
        <f t="shared" si="18"/>
        <v/>
      </c>
      <c r="BA79" s="296" t="str">
        <f>IF(AZ79="","",RANK(AZ79,$AZ$10:$AZ$209)+COUNTIF(AZ$10:AZ79,AZ79)-1)</f>
        <v/>
      </c>
      <c r="BB79" s="109"/>
      <c r="BC79" s="25"/>
    </row>
    <row r="80" spans="1:55" ht="15.75" customHeight="1">
      <c r="A80" s="101"/>
      <c r="B80" s="34">
        <f>IF(BIODATA!B80="","", BIODATA!B80)</f>
        <v>71</v>
      </c>
      <c r="C80" s="32" t="str">
        <f>IF(BIODATA!D80="","", BIODATA!D80)</f>
        <v/>
      </c>
      <c r="D80" s="32" t="str">
        <f>IF(BIODATA!E80="","", BIODATA!E80)</f>
        <v/>
      </c>
      <c r="E80" s="40" t="str">
        <f>IF(BIODATA!F80="","", BIODATA!F80)</f>
        <v/>
      </c>
      <c r="F80" s="32" t="str">
        <f>IF(BIODATA!I80="","", BIODATA!I80)</f>
        <v/>
      </c>
      <c r="G80" s="39" t="str">
        <f>IF('I NILAI UN'!F80="","",'I NILAI UN'!F80)</f>
        <v/>
      </c>
      <c r="H80" s="39" t="str">
        <f>IF('I NILAI UN'!G80="","",'I NILAI UN'!G80)</f>
        <v/>
      </c>
      <c r="I80" s="39" t="str">
        <f>IF('I NILAI UN'!H80="","",'I NILAI UN'!H80)</f>
        <v/>
      </c>
      <c r="J80" s="39" t="str">
        <f>IF('I NILAI UN'!I80="","",'I NILAI UN'!I80)</f>
        <v/>
      </c>
      <c r="K80" s="33">
        <f t="shared" si="11"/>
        <v>0</v>
      </c>
      <c r="L80" s="41" t="str">
        <f t="shared" si="12"/>
        <v/>
      </c>
      <c r="M80" s="41" t="str">
        <f t="shared" si="13"/>
        <v/>
      </c>
      <c r="N80" s="41" t="str">
        <f t="shared" si="14"/>
        <v/>
      </c>
      <c r="O80" s="41" t="str">
        <f t="shared" si="15"/>
        <v/>
      </c>
      <c r="P80" s="35" t="str">
        <f>'A1'!K80</f>
        <v xml:space="preserve">  </v>
      </c>
      <c r="Q80" s="35" t="str">
        <f>'A2'!K80</f>
        <v xml:space="preserve">  </v>
      </c>
      <c r="R80" s="35" t="str">
        <f>'A3'!K80</f>
        <v xml:space="preserve">  </v>
      </c>
      <c r="S80" s="35" t="str">
        <f>'A4'!K80</f>
        <v xml:space="preserve">  </v>
      </c>
      <c r="T80" s="35" t="str">
        <f>'A5'!K80</f>
        <v xml:space="preserve">  </v>
      </c>
      <c r="U80" s="35" t="str">
        <f>'A6'!K80</f>
        <v xml:space="preserve">  </v>
      </c>
      <c r="V80" s="35" t="str">
        <f>'B1'!K80</f>
        <v xml:space="preserve">  </v>
      </c>
      <c r="W80" s="35" t="str">
        <f>'B2'!K80</f>
        <v xml:space="preserve">  </v>
      </c>
      <c r="X80" s="35" t="str">
        <f>'B3'!K80</f>
        <v xml:space="preserve">  </v>
      </c>
      <c r="Y80" s="35" t="str">
        <f>'B4'!K80</f>
        <v xml:space="preserve">  </v>
      </c>
      <c r="Z80" s="35" t="str">
        <f>'B5'!K80</f>
        <v xml:space="preserve">  </v>
      </c>
      <c r="AA80" s="35" t="str">
        <f>'C1'!K80</f>
        <v xml:space="preserve">  </v>
      </c>
      <c r="AB80" s="35" t="str">
        <f>'C2'!K80</f>
        <v xml:space="preserve">  </v>
      </c>
      <c r="AC80" s="35" t="str">
        <f>'C3'!K80</f>
        <v xml:space="preserve">  </v>
      </c>
      <c r="AD80" s="35" t="str">
        <f>'C4'!K80</f>
        <v xml:space="preserve">  </v>
      </c>
      <c r="AE80" s="35" t="str">
        <f>'C5'!K80</f>
        <v xml:space="preserve">  </v>
      </c>
      <c r="AF80" s="35" t="str">
        <f>'C6'!K80</f>
        <v xml:space="preserve">  </v>
      </c>
      <c r="AG80" s="36" t="str">
        <f t="shared" si="16"/>
        <v xml:space="preserve">  </v>
      </c>
      <c r="AH80" s="37" t="str">
        <f>IF('I NILAI SEKOLAH'!E80="","", 'I NILAI SEKOLAH'!E80)</f>
        <v/>
      </c>
      <c r="AI80" s="37" t="str">
        <f>IF('I NILAI SEKOLAH'!F80="","", 'I NILAI SEKOLAH'!F80)</f>
        <v/>
      </c>
      <c r="AJ80" s="37" t="str">
        <f>IF('I NILAI SEKOLAH'!G80="","", 'I NILAI SEKOLAH'!G80)</f>
        <v/>
      </c>
      <c r="AK80" s="37" t="str">
        <f>IF('I NILAI SEKOLAH'!H80="","", 'I NILAI SEKOLAH'!H80)</f>
        <v/>
      </c>
      <c r="AL80" s="37" t="str">
        <f>IF('I NILAI SEKOLAH'!I80="","", 'I NILAI SEKOLAH'!I80)</f>
        <v/>
      </c>
      <c r="AM80" s="37" t="str">
        <f>IF('I NILAI SEKOLAH'!J80="","", 'I NILAI SEKOLAH'!J80)</f>
        <v/>
      </c>
      <c r="AN80" s="37" t="str">
        <f>IF('I NILAI SEKOLAH'!K80="","", 'I NILAI SEKOLAH'!K80)</f>
        <v/>
      </c>
      <c r="AO80" s="37" t="str">
        <f>IF('I NILAI SEKOLAH'!L80="","", 'I NILAI SEKOLAH'!L80)</f>
        <v/>
      </c>
      <c r="AP80" s="37" t="str">
        <f>IF('I NILAI SEKOLAH'!M80="","", 'I NILAI SEKOLAH'!M80)</f>
        <v/>
      </c>
      <c r="AQ80" s="37" t="str">
        <f>IF('I NILAI SEKOLAH'!N80="","", 'I NILAI SEKOLAH'!N80)</f>
        <v/>
      </c>
      <c r="AR80" s="37" t="str">
        <f>IF('I NILAI SEKOLAH'!O80="","", 'I NILAI SEKOLAH'!O80)</f>
        <v/>
      </c>
      <c r="AS80" s="37" t="str">
        <f>IF('I NILAI SEKOLAH'!P80="","", 'I NILAI SEKOLAH'!P80)</f>
        <v/>
      </c>
      <c r="AT80" s="37" t="str">
        <f>IF('I NILAI SEKOLAH'!Q80="","", 'I NILAI SEKOLAH'!Q80)</f>
        <v/>
      </c>
      <c r="AU80" s="37" t="str">
        <f>IF('I NILAI SEKOLAH'!R80="","", 'I NILAI SEKOLAH'!R80)</f>
        <v/>
      </c>
      <c r="AV80" s="37" t="str">
        <f>IF('I NILAI SEKOLAH'!S80="","", 'I NILAI SEKOLAH'!S80)</f>
        <v/>
      </c>
      <c r="AW80" s="37" t="str">
        <f>IF('I NILAI SEKOLAH'!T80="","", 'I NILAI SEKOLAH'!T80)</f>
        <v/>
      </c>
      <c r="AX80" s="37" t="str">
        <f>IF('I NILAI SEKOLAH'!U80="","", 'I NILAI SEKOLAH'!U80)</f>
        <v/>
      </c>
      <c r="AY80" s="38" t="str">
        <f t="shared" si="17"/>
        <v xml:space="preserve">  </v>
      </c>
      <c r="AZ80" s="38" t="str">
        <f t="shared" si="18"/>
        <v/>
      </c>
      <c r="BA80" s="296" t="str">
        <f>IF(AZ80="","",RANK(AZ80,$AZ$10:$AZ$209)+COUNTIF(AZ$10:AZ80,AZ80)-1)</f>
        <v/>
      </c>
      <c r="BB80" s="109"/>
      <c r="BC80" s="25"/>
    </row>
    <row r="81" spans="1:55" ht="15.75" customHeight="1">
      <c r="A81" s="101"/>
      <c r="B81" s="34">
        <f>IF(BIODATA!B81="","", BIODATA!B81)</f>
        <v>72</v>
      </c>
      <c r="C81" s="32" t="str">
        <f>IF(BIODATA!D81="","", BIODATA!D81)</f>
        <v/>
      </c>
      <c r="D81" s="32" t="str">
        <f>IF(BIODATA!E81="","", BIODATA!E81)</f>
        <v/>
      </c>
      <c r="E81" s="40" t="str">
        <f>IF(BIODATA!F81="","", BIODATA!F81)</f>
        <v/>
      </c>
      <c r="F81" s="32" t="str">
        <f>IF(BIODATA!I81="","", BIODATA!I81)</f>
        <v/>
      </c>
      <c r="G81" s="39" t="str">
        <f>IF('I NILAI UN'!F81="","",'I NILAI UN'!F81)</f>
        <v/>
      </c>
      <c r="H81" s="39" t="str">
        <f>IF('I NILAI UN'!G81="","",'I NILAI UN'!G81)</f>
        <v/>
      </c>
      <c r="I81" s="39" t="str">
        <f>IF('I NILAI UN'!H81="","",'I NILAI UN'!H81)</f>
        <v/>
      </c>
      <c r="J81" s="39" t="str">
        <f>IF('I NILAI UN'!I81="","",'I NILAI UN'!I81)</f>
        <v/>
      </c>
      <c r="K81" s="33">
        <f t="shared" si="11"/>
        <v>0</v>
      </c>
      <c r="L81" s="41" t="str">
        <f t="shared" si="12"/>
        <v/>
      </c>
      <c r="M81" s="41" t="str">
        <f t="shared" si="13"/>
        <v/>
      </c>
      <c r="N81" s="41" t="str">
        <f t="shared" si="14"/>
        <v/>
      </c>
      <c r="O81" s="41" t="str">
        <f t="shared" si="15"/>
        <v/>
      </c>
      <c r="P81" s="35" t="str">
        <f>'A1'!K81</f>
        <v xml:space="preserve">  </v>
      </c>
      <c r="Q81" s="35" t="str">
        <f>'A2'!K81</f>
        <v xml:space="preserve">  </v>
      </c>
      <c r="R81" s="35" t="str">
        <f>'A3'!K81</f>
        <v xml:space="preserve">  </v>
      </c>
      <c r="S81" s="35" t="str">
        <f>'A4'!K81</f>
        <v xml:space="preserve">  </v>
      </c>
      <c r="T81" s="35" t="str">
        <f>'A5'!K81</f>
        <v xml:space="preserve">  </v>
      </c>
      <c r="U81" s="35" t="str">
        <f>'A6'!K81</f>
        <v xml:space="preserve">  </v>
      </c>
      <c r="V81" s="35" t="str">
        <f>'B1'!K81</f>
        <v xml:space="preserve">  </v>
      </c>
      <c r="W81" s="35" t="str">
        <f>'B2'!K81</f>
        <v xml:space="preserve">  </v>
      </c>
      <c r="X81" s="35" t="str">
        <f>'B3'!K81</f>
        <v xml:space="preserve">  </v>
      </c>
      <c r="Y81" s="35" t="str">
        <f>'B4'!K81</f>
        <v xml:space="preserve">  </v>
      </c>
      <c r="Z81" s="35" t="str">
        <f>'B5'!K81</f>
        <v xml:space="preserve">  </v>
      </c>
      <c r="AA81" s="35" t="str">
        <f>'C1'!K81</f>
        <v xml:space="preserve">  </v>
      </c>
      <c r="AB81" s="35" t="str">
        <f>'C2'!K81</f>
        <v xml:space="preserve">  </v>
      </c>
      <c r="AC81" s="35" t="str">
        <f>'C3'!K81</f>
        <v xml:space="preserve">  </v>
      </c>
      <c r="AD81" s="35" t="str">
        <f>'C4'!K81</f>
        <v xml:space="preserve">  </v>
      </c>
      <c r="AE81" s="35" t="str">
        <f>'C5'!K81</f>
        <v xml:space="preserve">  </v>
      </c>
      <c r="AF81" s="35" t="str">
        <f>'C6'!K81</f>
        <v xml:space="preserve">  </v>
      </c>
      <c r="AG81" s="36" t="str">
        <f t="shared" si="16"/>
        <v xml:space="preserve">  </v>
      </c>
      <c r="AH81" s="37" t="str">
        <f>IF('I NILAI SEKOLAH'!E81="","", 'I NILAI SEKOLAH'!E81)</f>
        <v/>
      </c>
      <c r="AI81" s="37" t="str">
        <f>IF('I NILAI SEKOLAH'!F81="","", 'I NILAI SEKOLAH'!F81)</f>
        <v/>
      </c>
      <c r="AJ81" s="37" t="str">
        <f>IF('I NILAI SEKOLAH'!G81="","", 'I NILAI SEKOLAH'!G81)</f>
        <v/>
      </c>
      <c r="AK81" s="37" t="str">
        <f>IF('I NILAI SEKOLAH'!H81="","", 'I NILAI SEKOLAH'!H81)</f>
        <v/>
      </c>
      <c r="AL81" s="37" t="str">
        <f>IF('I NILAI SEKOLAH'!I81="","", 'I NILAI SEKOLAH'!I81)</f>
        <v/>
      </c>
      <c r="AM81" s="37" t="str">
        <f>IF('I NILAI SEKOLAH'!J81="","", 'I NILAI SEKOLAH'!J81)</f>
        <v/>
      </c>
      <c r="AN81" s="37" t="str">
        <f>IF('I NILAI SEKOLAH'!K81="","", 'I NILAI SEKOLAH'!K81)</f>
        <v/>
      </c>
      <c r="AO81" s="37" t="str">
        <f>IF('I NILAI SEKOLAH'!L81="","", 'I NILAI SEKOLAH'!L81)</f>
        <v/>
      </c>
      <c r="AP81" s="37" t="str">
        <f>IF('I NILAI SEKOLAH'!M81="","", 'I NILAI SEKOLAH'!M81)</f>
        <v/>
      </c>
      <c r="AQ81" s="37" t="str">
        <f>IF('I NILAI SEKOLAH'!N81="","", 'I NILAI SEKOLAH'!N81)</f>
        <v/>
      </c>
      <c r="AR81" s="37" t="str">
        <f>IF('I NILAI SEKOLAH'!O81="","", 'I NILAI SEKOLAH'!O81)</f>
        <v/>
      </c>
      <c r="AS81" s="37" t="str">
        <f>IF('I NILAI SEKOLAH'!P81="","", 'I NILAI SEKOLAH'!P81)</f>
        <v/>
      </c>
      <c r="AT81" s="37" t="str">
        <f>IF('I NILAI SEKOLAH'!Q81="","", 'I NILAI SEKOLAH'!Q81)</f>
        <v/>
      </c>
      <c r="AU81" s="37" t="str">
        <f>IF('I NILAI SEKOLAH'!R81="","", 'I NILAI SEKOLAH'!R81)</f>
        <v/>
      </c>
      <c r="AV81" s="37" t="str">
        <f>IF('I NILAI SEKOLAH'!S81="","", 'I NILAI SEKOLAH'!S81)</f>
        <v/>
      </c>
      <c r="AW81" s="37" t="str">
        <f>IF('I NILAI SEKOLAH'!T81="","", 'I NILAI SEKOLAH'!T81)</f>
        <v/>
      </c>
      <c r="AX81" s="37" t="str">
        <f>IF('I NILAI SEKOLAH'!U81="","", 'I NILAI SEKOLAH'!U81)</f>
        <v/>
      </c>
      <c r="AY81" s="38" t="str">
        <f t="shared" si="17"/>
        <v xml:space="preserve">  </v>
      </c>
      <c r="AZ81" s="38" t="str">
        <f t="shared" si="18"/>
        <v/>
      </c>
      <c r="BA81" s="296" t="str">
        <f>IF(AZ81="","",RANK(AZ81,$AZ$10:$AZ$209)+COUNTIF(AZ$10:AZ81,AZ81)-1)</f>
        <v/>
      </c>
      <c r="BB81" s="109"/>
      <c r="BC81" s="25"/>
    </row>
    <row r="82" spans="1:55" ht="15.75" customHeight="1">
      <c r="A82" s="101"/>
      <c r="B82" s="34">
        <f>IF(BIODATA!B82="","", BIODATA!B82)</f>
        <v>73</v>
      </c>
      <c r="C82" s="32" t="str">
        <f>IF(BIODATA!D82="","", BIODATA!D82)</f>
        <v/>
      </c>
      <c r="D82" s="32" t="str">
        <f>IF(BIODATA!E82="","", BIODATA!E82)</f>
        <v/>
      </c>
      <c r="E82" s="40" t="str">
        <f>IF(BIODATA!F82="","", BIODATA!F82)</f>
        <v/>
      </c>
      <c r="F82" s="32" t="str">
        <f>IF(BIODATA!I82="","", BIODATA!I82)</f>
        <v/>
      </c>
      <c r="G82" s="39" t="str">
        <f>IF('I NILAI UN'!F82="","",'I NILAI UN'!F82)</f>
        <v/>
      </c>
      <c r="H82" s="39" t="str">
        <f>IF('I NILAI UN'!G82="","",'I NILAI UN'!G82)</f>
        <v/>
      </c>
      <c r="I82" s="39" t="str">
        <f>IF('I NILAI UN'!H82="","",'I NILAI UN'!H82)</f>
        <v/>
      </c>
      <c r="J82" s="39" t="str">
        <f>IF('I NILAI UN'!I82="","",'I NILAI UN'!I82)</f>
        <v/>
      </c>
      <c r="K82" s="33">
        <f t="shared" si="11"/>
        <v>0</v>
      </c>
      <c r="L82" s="41" t="str">
        <f t="shared" si="12"/>
        <v/>
      </c>
      <c r="M82" s="41" t="str">
        <f t="shared" si="13"/>
        <v/>
      </c>
      <c r="N82" s="41" t="str">
        <f t="shared" si="14"/>
        <v/>
      </c>
      <c r="O82" s="41" t="str">
        <f t="shared" si="15"/>
        <v/>
      </c>
      <c r="P82" s="35" t="str">
        <f>'A1'!K82</f>
        <v xml:space="preserve">  </v>
      </c>
      <c r="Q82" s="35" t="str">
        <f>'A2'!K82</f>
        <v xml:space="preserve">  </v>
      </c>
      <c r="R82" s="35" t="str">
        <f>'A3'!K82</f>
        <v xml:space="preserve">  </v>
      </c>
      <c r="S82" s="35" t="str">
        <f>'A4'!K82</f>
        <v xml:space="preserve">  </v>
      </c>
      <c r="T82" s="35" t="str">
        <f>'A5'!K82</f>
        <v xml:space="preserve">  </v>
      </c>
      <c r="U82" s="35" t="str">
        <f>'A6'!K82</f>
        <v xml:space="preserve">  </v>
      </c>
      <c r="V82" s="35" t="str">
        <f>'B1'!K82</f>
        <v xml:space="preserve">  </v>
      </c>
      <c r="W82" s="35" t="str">
        <f>'B2'!K82</f>
        <v xml:space="preserve">  </v>
      </c>
      <c r="X82" s="35" t="str">
        <f>'B3'!K82</f>
        <v xml:space="preserve">  </v>
      </c>
      <c r="Y82" s="35" t="str">
        <f>'B4'!K82</f>
        <v xml:space="preserve">  </v>
      </c>
      <c r="Z82" s="35" t="str">
        <f>'B5'!K82</f>
        <v xml:space="preserve">  </v>
      </c>
      <c r="AA82" s="35" t="str">
        <f>'C1'!K82</f>
        <v xml:space="preserve">  </v>
      </c>
      <c r="AB82" s="35" t="str">
        <f>'C2'!K82</f>
        <v xml:space="preserve">  </v>
      </c>
      <c r="AC82" s="35" t="str">
        <f>'C3'!K82</f>
        <v xml:space="preserve">  </v>
      </c>
      <c r="AD82" s="35" t="str">
        <f>'C4'!K82</f>
        <v xml:space="preserve">  </v>
      </c>
      <c r="AE82" s="35" t="str">
        <f>'C5'!K82</f>
        <v xml:space="preserve">  </v>
      </c>
      <c r="AF82" s="35" t="str">
        <f>'C6'!K82</f>
        <v xml:space="preserve">  </v>
      </c>
      <c r="AG82" s="36" t="str">
        <f t="shared" si="16"/>
        <v xml:space="preserve">  </v>
      </c>
      <c r="AH82" s="37" t="str">
        <f>IF('I NILAI SEKOLAH'!E82="","", 'I NILAI SEKOLAH'!E82)</f>
        <v/>
      </c>
      <c r="AI82" s="37" t="str">
        <f>IF('I NILAI SEKOLAH'!F82="","", 'I NILAI SEKOLAH'!F82)</f>
        <v/>
      </c>
      <c r="AJ82" s="37" t="str">
        <f>IF('I NILAI SEKOLAH'!G82="","", 'I NILAI SEKOLAH'!G82)</f>
        <v/>
      </c>
      <c r="AK82" s="37" t="str">
        <f>IF('I NILAI SEKOLAH'!H82="","", 'I NILAI SEKOLAH'!H82)</f>
        <v/>
      </c>
      <c r="AL82" s="37" t="str">
        <f>IF('I NILAI SEKOLAH'!I82="","", 'I NILAI SEKOLAH'!I82)</f>
        <v/>
      </c>
      <c r="AM82" s="37" t="str">
        <f>IF('I NILAI SEKOLAH'!J82="","", 'I NILAI SEKOLAH'!J82)</f>
        <v/>
      </c>
      <c r="AN82" s="37" t="str">
        <f>IF('I NILAI SEKOLAH'!K82="","", 'I NILAI SEKOLAH'!K82)</f>
        <v/>
      </c>
      <c r="AO82" s="37" t="str">
        <f>IF('I NILAI SEKOLAH'!L82="","", 'I NILAI SEKOLAH'!L82)</f>
        <v/>
      </c>
      <c r="AP82" s="37" t="str">
        <f>IF('I NILAI SEKOLAH'!M82="","", 'I NILAI SEKOLAH'!M82)</f>
        <v/>
      </c>
      <c r="AQ82" s="37" t="str">
        <f>IF('I NILAI SEKOLAH'!N82="","", 'I NILAI SEKOLAH'!N82)</f>
        <v/>
      </c>
      <c r="AR82" s="37" t="str">
        <f>IF('I NILAI SEKOLAH'!O82="","", 'I NILAI SEKOLAH'!O82)</f>
        <v/>
      </c>
      <c r="AS82" s="37" t="str">
        <f>IF('I NILAI SEKOLAH'!P82="","", 'I NILAI SEKOLAH'!P82)</f>
        <v/>
      </c>
      <c r="AT82" s="37" t="str">
        <f>IF('I NILAI SEKOLAH'!Q82="","", 'I NILAI SEKOLAH'!Q82)</f>
        <v/>
      </c>
      <c r="AU82" s="37" t="str">
        <f>IF('I NILAI SEKOLAH'!R82="","", 'I NILAI SEKOLAH'!R82)</f>
        <v/>
      </c>
      <c r="AV82" s="37" t="str">
        <f>IF('I NILAI SEKOLAH'!S82="","", 'I NILAI SEKOLAH'!S82)</f>
        <v/>
      </c>
      <c r="AW82" s="37" t="str">
        <f>IF('I NILAI SEKOLAH'!T82="","", 'I NILAI SEKOLAH'!T82)</f>
        <v/>
      </c>
      <c r="AX82" s="37" t="str">
        <f>IF('I NILAI SEKOLAH'!U82="","", 'I NILAI SEKOLAH'!U82)</f>
        <v/>
      </c>
      <c r="AY82" s="38" t="str">
        <f t="shared" si="17"/>
        <v xml:space="preserve">  </v>
      </c>
      <c r="AZ82" s="38" t="str">
        <f t="shared" si="18"/>
        <v/>
      </c>
      <c r="BA82" s="296" t="str">
        <f>IF(AZ82="","",RANK(AZ82,$AZ$10:$AZ$209)+COUNTIF(AZ$10:AZ82,AZ82)-1)</f>
        <v/>
      </c>
      <c r="BB82" s="109"/>
      <c r="BC82" s="25"/>
    </row>
    <row r="83" spans="1:55" ht="15.75" customHeight="1">
      <c r="A83" s="101"/>
      <c r="B83" s="34">
        <f>IF(BIODATA!B83="","", BIODATA!B83)</f>
        <v>74</v>
      </c>
      <c r="C83" s="32" t="str">
        <f>IF(BIODATA!D83="","", BIODATA!D83)</f>
        <v/>
      </c>
      <c r="D83" s="32" t="str">
        <f>IF(BIODATA!E83="","", BIODATA!E83)</f>
        <v/>
      </c>
      <c r="E83" s="40" t="str">
        <f>IF(BIODATA!F83="","", BIODATA!F83)</f>
        <v/>
      </c>
      <c r="F83" s="32" t="str">
        <f>IF(BIODATA!I83="","", BIODATA!I83)</f>
        <v/>
      </c>
      <c r="G83" s="39" t="str">
        <f>IF('I NILAI UN'!F83="","",'I NILAI UN'!F83)</f>
        <v/>
      </c>
      <c r="H83" s="39" t="str">
        <f>IF('I NILAI UN'!G83="","",'I NILAI UN'!G83)</f>
        <v/>
      </c>
      <c r="I83" s="39" t="str">
        <f>IF('I NILAI UN'!H83="","",'I NILAI UN'!H83)</f>
        <v/>
      </c>
      <c r="J83" s="39" t="str">
        <f>IF('I NILAI UN'!I83="","",'I NILAI UN'!I83)</f>
        <v/>
      </c>
      <c r="K83" s="33">
        <f t="shared" si="11"/>
        <v>0</v>
      </c>
      <c r="L83" s="41" t="str">
        <f t="shared" si="12"/>
        <v/>
      </c>
      <c r="M83" s="41" t="str">
        <f t="shared" si="13"/>
        <v/>
      </c>
      <c r="N83" s="41" t="str">
        <f t="shared" si="14"/>
        <v/>
      </c>
      <c r="O83" s="41" t="str">
        <f t="shared" si="15"/>
        <v/>
      </c>
      <c r="P83" s="35" t="str">
        <f>'A1'!K83</f>
        <v xml:space="preserve">  </v>
      </c>
      <c r="Q83" s="35" t="str">
        <f>'A2'!K83</f>
        <v xml:space="preserve">  </v>
      </c>
      <c r="R83" s="35" t="str">
        <f>'A3'!K83</f>
        <v xml:space="preserve">  </v>
      </c>
      <c r="S83" s="35" t="str">
        <f>'A4'!K83</f>
        <v xml:space="preserve">  </v>
      </c>
      <c r="T83" s="35" t="str">
        <f>'A5'!K83</f>
        <v xml:space="preserve">  </v>
      </c>
      <c r="U83" s="35" t="str">
        <f>'A6'!K83</f>
        <v xml:space="preserve">  </v>
      </c>
      <c r="V83" s="35" t="str">
        <f>'B1'!K83</f>
        <v xml:space="preserve">  </v>
      </c>
      <c r="W83" s="35" t="str">
        <f>'B2'!K83</f>
        <v xml:space="preserve">  </v>
      </c>
      <c r="X83" s="35" t="str">
        <f>'B3'!K83</f>
        <v xml:space="preserve">  </v>
      </c>
      <c r="Y83" s="35" t="str">
        <f>'B4'!K83</f>
        <v xml:space="preserve">  </v>
      </c>
      <c r="Z83" s="35" t="str">
        <f>'B5'!K83</f>
        <v xml:space="preserve">  </v>
      </c>
      <c r="AA83" s="35" t="str">
        <f>'C1'!K83</f>
        <v xml:space="preserve">  </v>
      </c>
      <c r="AB83" s="35" t="str">
        <f>'C2'!K83</f>
        <v xml:space="preserve">  </v>
      </c>
      <c r="AC83" s="35" t="str">
        <f>'C3'!K83</f>
        <v xml:space="preserve">  </v>
      </c>
      <c r="AD83" s="35" t="str">
        <f>'C4'!K83</f>
        <v xml:space="preserve">  </v>
      </c>
      <c r="AE83" s="35" t="str">
        <f>'C5'!K83</f>
        <v xml:space="preserve">  </v>
      </c>
      <c r="AF83" s="35" t="str">
        <f>'C6'!K83</f>
        <v xml:space="preserve">  </v>
      </c>
      <c r="AG83" s="36" t="str">
        <f t="shared" si="16"/>
        <v xml:space="preserve">  </v>
      </c>
      <c r="AH83" s="37" t="str">
        <f>IF('I NILAI SEKOLAH'!E83="","", 'I NILAI SEKOLAH'!E83)</f>
        <v/>
      </c>
      <c r="AI83" s="37" t="str">
        <f>IF('I NILAI SEKOLAH'!F83="","", 'I NILAI SEKOLAH'!F83)</f>
        <v/>
      </c>
      <c r="AJ83" s="37" t="str">
        <f>IF('I NILAI SEKOLAH'!G83="","", 'I NILAI SEKOLAH'!G83)</f>
        <v/>
      </c>
      <c r="AK83" s="37" t="str">
        <f>IF('I NILAI SEKOLAH'!H83="","", 'I NILAI SEKOLAH'!H83)</f>
        <v/>
      </c>
      <c r="AL83" s="37" t="str">
        <f>IF('I NILAI SEKOLAH'!I83="","", 'I NILAI SEKOLAH'!I83)</f>
        <v/>
      </c>
      <c r="AM83" s="37" t="str">
        <f>IF('I NILAI SEKOLAH'!J83="","", 'I NILAI SEKOLAH'!J83)</f>
        <v/>
      </c>
      <c r="AN83" s="37" t="str">
        <f>IF('I NILAI SEKOLAH'!K83="","", 'I NILAI SEKOLAH'!K83)</f>
        <v/>
      </c>
      <c r="AO83" s="37" t="str">
        <f>IF('I NILAI SEKOLAH'!L83="","", 'I NILAI SEKOLAH'!L83)</f>
        <v/>
      </c>
      <c r="AP83" s="37" t="str">
        <f>IF('I NILAI SEKOLAH'!M83="","", 'I NILAI SEKOLAH'!M83)</f>
        <v/>
      </c>
      <c r="AQ83" s="37" t="str">
        <f>IF('I NILAI SEKOLAH'!N83="","", 'I NILAI SEKOLAH'!N83)</f>
        <v/>
      </c>
      <c r="AR83" s="37" t="str">
        <f>IF('I NILAI SEKOLAH'!O83="","", 'I NILAI SEKOLAH'!O83)</f>
        <v/>
      </c>
      <c r="AS83" s="37" t="str">
        <f>IF('I NILAI SEKOLAH'!P83="","", 'I NILAI SEKOLAH'!P83)</f>
        <v/>
      </c>
      <c r="AT83" s="37" t="str">
        <f>IF('I NILAI SEKOLAH'!Q83="","", 'I NILAI SEKOLAH'!Q83)</f>
        <v/>
      </c>
      <c r="AU83" s="37" t="str">
        <f>IF('I NILAI SEKOLAH'!R83="","", 'I NILAI SEKOLAH'!R83)</f>
        <v/>
      </c>
      <c r="AV83" s="37" t="str">
        <f>IF('I NILAI SEKOLAH'!S83="","", 'I NILAI SEKOLAH'!S83)</f>
        <v/>
      </c>
      <c r="AW83" s="37" t="str">
        <f>IF('I NILAI SEKOLAH'!T83="","", 'I NILAI SEKOLAH'!T83)</f>
        <v/>
      </c>
      <c r="AX83" s="37" t="str">
        <f>IF('I NILAI SEKOLAH'!U83="","", 'I NILAI SEKOLAH'!U83)</f>
        <v/>
      </c>
      <c r="AY83" s="38" t="str">
        <f t="shared" si="17"/>
        <v xml:space="preserve">  </v>
      </c>
      <c r="AZ83" s="38" t="str">
        <f t="shared" si="18"/>
        <v/>
      </c>
      <c r="BA83" s="296" t="str">
        <f>IF(AZ83="","",RANK(AZ83,$AZ$10:$AZ$209)+COUNTIF(AZ$10:AZ83,AZ83)-1)</f>
        <v/>
      </c>
      <c r="BB83" s="109"/>
      <c r="BC83" s="25"/>
    </row>
    <row r="84" spans="1:55" ht="15.75" customHeight="1">
      <c r="A84" s="101"/>
      <c r="B84" s="34">
        <f>IF(BIODATA!B84="","", BIODATA!B84)</f>
        <v>75</v>
      </c>
      <c r="C84" s="32" t="str">
        <f>IF(BIODATA!D84="","", BIODATA!D84)</f>
        <v/>
      </c>
      <c r="D84" s="32" t="str">
        <f>IF(BIODATA!E84="","", BIODATA!E84)</f>
        <v/>
      </c>
      <c r="E84" s="40" t="str">
        <f>IF(BIODATA!F84="","", BIODATA!F84)</f>
        <v/>
      </c>
      <c r="F84" s="32" t="str">
        <f>IF(BIODATA!I84="","", BIODATA!I84)</f>
        <v/>
      </c>
      <c r="G84" s="39" t="str">
        <f>IF('I NILAI UN'!F84="","",'I NILAI UN'!F84)</f>
        <v/>
      </c>
      <c r="H84" s="39" t="str">
        <f>IF('I NILAI UN'!G84="","",'I NILAI UN'!G84)</f>
        <v/>
      </c>
      <c r="I84" s="39" t="str">
        <f>IF('I NILAI UN'!H84="","",'I NILAI UN'!H84)</f>
        <v/>
      </c>
      <c r="J84" s="39" t="str">
        <f>IF('I NILAI UN'!I84="","",'I NILAI UN'!I84)</f>
        <v/>
      </c>
      <c r="K84" s="33">
        <f t="shared" si="11"/>
        <v>0</v>
      </c>
      <c r="L84" s="41" t="str">
        <f t="shared" si="12"/>
        <v/>
      </c>
      <c r="M84" s="41" t="str">
        <f t="shared" si="13"/>
        <v/>
      </c>
      <c r="N84" s="41" t="str">
        <f t="shared" si="14"/>
        <v/>
      </c>
      <c r="O84" s="41" t="str">
        <f t="shared" si="15"/>
        <v/>
      </c>
      <c r="P84" s="35" t="str">
        <f>'A1'!K84</f>
        <v xml:space="preserve">  </v>
      </c>
      <c r="Q84" s="35" t="str">
        <f>'A2'!K84</f>
        <v xml:space="preserve">  </v>
      </c>
      <c r="R84" s="35" t="str">
        <f>'A3'!K84</f>
        <v xml:space="preserve">  </v>
      </c>
      <c r="S84" s="35" t="str">
        <f>'A4'!K84</f>
        <v xml:space="preserve">  </v>
      </c>
      <c r="T84" s="35" t="str">
        <f>'A5'!K84</f>
        <v xml:space="preserve">  </v>
      </c>
      <c r="U84" s="35" t="str">
        <f>'A6'!K84</f>
        <v xml:space="preserve">  </v>
      </c>
      <c r="V84" s="35" t="str">
        <f>'B1'!K84</f>
        <v xml:space="preserve">  </v>
      </c>
      <c r="W84" s="35" t="str">
        <f>'B2'!K84</f>
        <v xml:space="preserve">  </v>
      </c>
      <c r="X84" s="35" t="str">
        <f>'B3'!K84</f>
        <v xml:space="preserve">  </v>
      </c>
      <c r="Y84" s="35" t="str">
        <f>'B4'!K84</f>
        <v xml:space="preserve">  </v>
      </c>
      <c r="Z84" s="35" t="str">
        <f>'B5'!K84</f>
        <v xml:space="preserve">  </v>
      </c>
      <c r="AA84" s="35" t="str">
        <f>'C1'!K84</f>
        <v xml:space="preserve">  </v>
      </c>
      <c r="AB84" s="35" t="str">
        <f>'C2'!K84</f>
        <v xml:space="preserve">  </v>
      </c>
      <c r="AC84" s="35" t="str">
        <f>'C3'!K84</f>
        <v xml:space="preserve">  </v>
      </c>
      <c r="AD84" s="35" t="str">
        <f>'C4'!K84</f>
        <v xml:space="preserve">  </v>
      </c>
      <c r="AE84" s="35" t="str">
        <f>'C5'!K84</f>
        <v xml:space="preserve">  </v>
      </c>
      <c r="AF84" s="35" t="str">
        <f>'C6'!K84</f>
        <v xml:space="preserve">  </v>
      </c>
      <c r="AG84" s="36" t="str">
        <f t="shared" si="16"/>
        <v xml:space="preserve">  </v>
      </c>
      <c r="AH84" s="37" t="str">
        <f>IF('I NILAI SEKOLAH'!E84="","", 'I NILAI SEKOLAH'!E84)</f>
        <v/>
      </c>
      <c r="AI84" s="37" t="str">
        <f>IF('I NILAI SEKOLAH'!F84="","", 'I NILAI SEKOLAH'!F84)</f>
        <v/>
      </c>
      <c r="AJ84" s="37" t="str">
        <f>IF('I NILAI SEKOLAH'!G84="","", 'I NILAI SEKOLAH'!G84)</f>
        <v/>
      </c>
      <c r="AK84" s="37" t="str">
        <f>IF('I NILAI SEKOLAH'!H84="","", 'I NILAI SEKOLAH'!H84)</f>
        <v/>
      </c>
      <c r="AL84" s="37" t="str">
        <f>IF('I NILAI SEKOLAH'!I84="","", 'I NILAI SEKOLAH'!I84)</f>
        <v/>
      </c>
      <c r="AM84" s="37" t="str">
        <f>IF('I NILAI SEKOLAH'!J84="","", 'I NILAI SEKOLAH'!J84)</f>
        <v/>
      </c>
      <c r="AN84" s="37" t="str">
        <f>IF('I NILAI SEKOLAH'!K84="","", 'I NILAI SEKOLAH'!K84)</f>
        <v/>
      </c>
      <c r="AO84" s="37" t="str">
        <f>IF('I NILAI SEKOLAH'!L84="","", 'I NILAI SEKOLAH'!L84)</f>
        <v/>
      </c>
      <c r="AP84" s="37" t="str">
        <f>IF('I NILAI SEKOLAH'!M84="","", 'I NILAI SEKOLAH'!M84)</f>
        <v/>
      </c>
      <c r="AQ84" s="37" t="str">
        <f>IF('I NILAI SEKOLAH'!N84="","", 'I NILAI SEKOLAH'!N84)</f>
        <v/>
      </c>
      <c r="AR84" s="37" t="str">
        <f>IF('I NILAI SEKOLAH'!O84="","", 'I NILAI SEKOLAH'!O84)</f>
        <v/>
      </c>
      <c r="AS84" s="37" t="str">
        <f>IF('I NILAI SEKOLAH'!P84="","", 'I NILAI SEKOLAH'!P84)</f>
        <v/>
      </c>
      <c r="AT84" s="37" t="str">
        <f>IF('I NILAI SEKOLAH'!Q84="","", 'I NILAI SEKOLAH'!Q84)</f>
        <v/>
      </c>
      <c r="AU84" s="37" t="str">
        <f>IF('I NILAI SEKOLAH'!R84="","", 'I NILAI SEKOLAH'!R84)</f>
        <v/>
      </c>
      <c r="AV84" s="37" t="str">
        <f>IF('I NILAI SEKOLAH'!S84="","", 'I NILAI SEKOLAH'!S84)</f>
        <v/>
      </c>
      <c r="AW84" s="37" t="str">
        <f>IF('I NILAI SEKOLAH'!T84="","", 'I NILAI SEKOLAH'!T84)</f>
        <v/>
      </c>
      <c r="AX84" s="37" t="str">
        <f>IF('I NILAI SEKOLAH'!U84="","", 'I NILAI SEKOLAH'!U84)</f>
        <v/>
      </c>
      <c r="AY84" s="38" t="str">
        <f t="shared" si="17"/>
        <v xml:space="preserve">  </v>
      </c>
      <c r="AZ84" s="38" t="str">
        <f t="shared" si="18"/>
        <v/>
      </c>
      <c r="BA84" s="296" t="str">
        <f>IF(AZ84="","",RANK(AZ84,$AZ$10:$AZ$209)+COUNTIF(AZ$10:AZ84,AZ84)-1)</f>
        <v/>
      </c>
      <c r="BB84" s="109"/>
      <c r="BC84" s="25"/>
    </row>
    <row r="85" spans="1:55" ht="15.75" customHeight="1">
      <c r="A85" s="101"/>
      <c r="B85" s="34">
        <f>IF(BIODATA!B85="","", BIODATA!B85)</f>
        <v>76</v>
      </c>
      <c r="C85" s="32" t="str">
        <f>IF(BIODATA!D85="","", BIODATA!D85)</f>
        <v/>
      </c>
      <c r="D85" s="32" t="str">
        <f>IF(BIODATA!E85="","", BIODATA!E85)</f>
        <v/>
      </c>
      <c r="E85" s="40" t="str">
        <f>IF(BIODATA!F85="","", BIODATA!F85)</f>
        <v/>
      </c>
      <c r="F85" s="32" t="str">
        <f>IF(BIODATA!I85="","", BIODATA!I85)</f>
        <v/>
      </c>
      <c r="G85" s="39" t="str">
        <f>IF('I NILAI UN'!F85="","",'I NILAI UN'!F85)</f>
        <v/>
      </c>
      <c r="H85" s="39" t="str">
        <f>IF('I NILAI UN'!G85="","",'I NILAI UN'!G85)</f>
        <v/>
      </c>
      <c r="I85" s="39" t="str">
        <f>IF('I NILAI UN'!H85="","",'I NILAI UN'!H85)</f>
        <v/>
      </c>
      <c r="J85" s="39" t="str">
        <f>IF('I NILAI UN'!I85="","",'I NILAI UN'!I85)</f>
        <v/>
      </c>
      <c r="K85" s="33">
        <f t="shared" si="11"/>
        <v>0</v>
      </c>
      <c r="L85" s="41" t="str">
        <f t="shared" si="12"/>
        <v/>
      </c>
      <c r="M85" s="41" t="str">
        <f t="shared" si="13"/>
        <v/>
      </c>
      <c r="N85" s="41" t="str">
        <f t="shared" si="14"/>
        <v/>
      </c>
      <c r="O85" s="41" t="str">
        <f t="shared" si="15"/>
        <v/>
      </c>
      <c r="P85" s="35" t="str">
        <f>'A1'!K85</f>
        <v xml:space="preserve">  </v>
      </c>
      <c r="Q85" s="35" t="str">
        <f>'A2'!K85</f>
        <v xml:space="preserve">  </v>
      </c>
      <c r="R85" s="35" t="str">
        <f>'A3'!K85</f>
        <v xml:space="preserve">  </v>
      </c>
      <c r="S85" s="35" t="str">
        <f>'A4'!K85</f>
        <v xml:space="preserve">  </v>
      </c>
      <c r="T85" s="35" t="str">
        <f>'A5'!K85</f>
        <v xml:space="preserve">  </v>
      </c>
      <c r="U85" s="35" t="str">
        <f>'A6'!K85</f>
        <v xml:space="preserve">  </v>
      </c>
      <c r="V85" s="35" t="str">
        <f>'B1'!K85</f>
        <v xml:space="preserve">  </v>
      </c>
      <c r="W85" s="35" t="str">
        <f>'B2'!K85</f>
        <v xml:space="preserve">  </v>
      </c>
      <c r="X85" s="35" t="str">
        <f>'B3'!K85</f>
        <v xml:space="preserve">  </v>
      </c>
      <c r="Y85" s="35" t="str">
        <f>'B4'!K85</f>
        <v xml:space="preserve">  </v>
      </c>
      <c r="Z85" s="35" t="str">
        <f>'B5'!K85</f>
        <v xml:space="preserve">  </v>
      </c>
      <c r="AA85" s="35" t="str">
        <f>'C1'!K85</f>
        <v xml:space="preserve">  </v>
      </c>
      <c r="AB85" s="35" t="str">
        <f>'C2'!K85</f>
        <v xml:space="preserve">  </v>
      </c>
      <c r="AC85" s="35" t="str">
        <f>'C3'!K85</f>
        <v xml:space="preserve">  </v>
      </c>
      <c r="AD85" s="35" t="str">
        <f>'C4'!K85</f>
        <v xml:space="preserve">  </v>
      </c>
      <c r="AE85" s="35" t="str">
        <f>'C5'!K85</f>
        <v xml:space="preserve">  </v>
      </c>
      <c r="AF85" s="35" t="str">
        <f>'C6'!K85</f>
        <v xml:space="preserve">  </v>
      </c>
      <c r="AG85" s="36" t="str">
        <f t="shared" si="16"/>
        <v xml:space="preserve">  </v>
      </c>
      <c r="AH85" s="37" t="str">
        <f>IF('I NILAI SEKOLAH'!E85="","", 'I NILAI SEKOLAH'!E85)</f>
        <v/>
      </c>
      <c r="AI85" s="37" t="str">
        <f>IF('I NILAI SEKOLAH'!F85="","", 'I NILAI SEKOLAH'!F85)</f>
        <v/>
      </c>
      <c r="AJ85" s="37" t="str">
        <f>IF('I NILAI SEKOLAH'!G85="","", 'I NILAI SEKOLAH'!G85)</f>
        <v/>
      </c>
      <c r="AK85" s="37" t="str">
        <f>IF('I NILAI SEKOLAH'!H85="","", 'I NILAI SEKOLAH'!H85)</f>
        <v/>
      </c>
      <c r="AL85" s="37" t="str">
        <f>IF('I NILAI SEKOLAH'!I85="","", 'I NILAI SEKOLAH'!I85)</f>
        <v/>
      </c>
      <c r="AM85" s="37" t="str">
        <f>IF('I NILAI SEKOLAH'!J85="","", 'I NILAI SEKOLAH'!J85)</f>
        <v/>
      </c>
      <c r="AN85" s="37" t="str">
        <f>IF('I NILAI SEKOLAH'!K85="","", 'I NILAI SEKOLAH'!K85)</f>
        <v/>
      </c>
      <c r="AO85" s="37" t="str">
        <f>IF('I NILAI SEKOLAH'!L85="","", 'I NILAI SEKOLAH'!L85)</f>
        <v/>
      </c>
      <c r="AP85" s="37" t="str">
        <f>IF('I NILAI SEKOLAH'!M85="","", 'I NILAI SEKOLAH'!M85)</f>
        <v/>
      </c>
      <c r="AQ85" s="37" t="str">
        <f>IF('I NILAI SEKOLAH'!N85="","", 'I NILAI SEKOLAH'!N85)</f>
        <v/>
      </c>
      <c r="AR85" s="37" t="str">
        <f>IF('I NILAI SEKOLAH'!O85="","", 'I NILAI SEKOLAH'!O85)</f>
        <v/>
      </c>
      <c r="AS85" s="37" t="str">
        <f>IF('I NILAI SEKOLAH'!P85="","", 'I NILAI SEKOLAH'!P85)</f>
        <v/>
      </c>
      <c r="AT85" s="37" t="str">
        <f>IF('I NILAI SEKOLAH'!Q85="","", 'I NILAI SEKOLAH'!Q85)</f>
        <v/>
      </c>
      <c r="AU85" s="37" t="str">
        <f>IF('I NILAI SEKOLAH'!R85="","", 'I NILAI SEKOLAH'!R85)</f>
        <v/>
      </c>
      <c r="AV85" s="37" t="str">
        <f>IF('I NILAI SEKOLAH'!S85="","", 'I NILAI SEKOLAH'!S85)</f>
        <v/>
      </c>
      <c r="AW85" s="37" t="str">
        <f>IF('I NILAI SEKOLAH'!T85="","", 'I NILAI SEKOLAH'!T85)</f>
        <v/>
      </c>
      <c r="AX85" s="37" t="str">
        <f>IF('I NILAI SEKOLAH'!U85="","", 'I NILAI SEKOLAH'!U85)</f>
        <v/>
      </c>
      <c r="AY85" s="38" t="str">
        <f t="shared" si="17"/>
        <v xml:space="preserve">  </v>
      </c>
      <c r="AZ85" s="38" t="str">
        <f t="shared" si="18"/>
        <v/>
      </c>
      <c r="BA85" s="296" t="str">
        <f>IF(AZ85="","",RANK(AZ85,$AZ$10:$AZ$209)+COUNTIF(AZ$10:AZ85,AZ85)-1)</f>
        <v/>
      </c>
      <c r="BB85" s="109"/>
      <c r="BC85" s="25"/>
    </row>
    <row r="86" spans="1:55" ht="15.75" customHeight="1">
      <c r="A86" s="101"/>
      <c r="B86" s="34">
        <f>IF(BIODATA!B86="","", BIODATA!B86)</f>
        <v>77</v>
      </c>
      <c r="C86" s="32" t="str">
        <f>IF(BIODATA!D86="","", BIODATA!D86)</f>
        <v/>
      </c>
      <c r="D86" s="32" t="str">
        <f>IF(BIODATA!E86="","", BIODATA!E86)</f>
        <v/>
      </c>
      <c r="E86" s="40" t="str">
        <f>IF(BIODATA!F86="","", BIODATA!F86)</f>
        <v/>
      </c>
      <c r="F86" s="32" t="str">
        <f>IF(BIODATA!I86="","", BIODATA!I86)</f>
        <v/>
      </c>
      <c r="G86" s="39" t="str">
        <f>IF('I NILAI UN'!F86="","",'I NILAI UN'!F86)</f>
        <v/>
      </c>
      <c r="H86" s="39" t="str">
        <f>IF('I NILAI UN'!G86="","",'I NILAI UN'!G86)</f>
        <v/>
      </c>
      <c r="I86" s="39" t="str">
        <f>IF('I NILAI UN'!H86="","",'I NILAI UN'!H86)</f>
        <v/>
      </c>
      <c r="J86" s="39" t="str">
        <f>IF('I NILAI UN'!I86="","",'I NILAI UN'!I86)</f>
        <v/>
      </c>
      <c r="K86" s="33">
        <f t="shared" si="11"/>
        <v>0</v>
      </c>
      <c r="L86" s="41" t="str">
        <f t="shared" si="12"/>
        <v/>
      </c>
      <c r="M86" s="41" t="str">
        <f t="shared" si="13"/>
        <v/>
      </c>
      <c r="N86" s="41" t="str">
        <f t="shared" si="14"/>
        <v/>
      </c>
      <c r="O86" s="41" t="str">
        <f t="shared" si="15"/>
        <v/>
      </c>
      <c r="P86" s="35" t="str">
        <f>'A1'!K86</f>
        <v xml:space="preserve">  </v>
      </c>
      <c r="Q86" s="35" t="str">
        <f>'A2'!K86</f>
        <v xml:space="preserve">  </v>
      </c>
      <c r="R86" s="35" t="str">
        <f>'A3'!K86</f>
        <v xml:space="preserve">  </v>
      </c>
      <c r="S86" s="35" t="str">
        <f>'A4'!K86</f>
        <v xml:space="preserve">  </v>
      </c>
      <c r="T86" s="35" t="str">
        <f>'A5'!K86</f>
        <v xml:space="preserve">  </v>
      </c>
      <c r="U86" s="35" t="str">
        <f>'A6'!K86</f>
        <v xml:space="preserve">  </v>
      </c>
      <c r="V86" s="35" t="str">
        <f>'B1'!K86</f>
        <v xml:space="preserve">  </v>
      </c>
      <c r="W86" s="35" t="str">
        <f>'B2'!K86</f>
        <v xml:space="preserve">  </v>
      </c>
      <c r="X86" s="35" t="str">
        <f>'B3'!K86</f>
        <v xml:space="preserve">  </v>
      </c>
      <c r="Y86" s="35" t="str">
        <f>'B4'!K86</f>
        <v xml:space="preserve">  </v>
      </c>
      <c r="Z86" s="35" t="str">
        <f>'B5'!K86</f>
        <v xml:space="preserve">  </v>
      </c>
      <c r="AA86" s="35" t="str">
        <f>'C1'!K86</f>
        <v xml:space="preserve">  </v>
      </c>
      <c r="AB86" s="35" t="str">
        <f>'C2'!K86</f>
        <v xml:space="preserve">  </v>
      </c>
      <c r="AC86" s="35" t="str">
        <f>'C3'!K86</f>
        <v xml:space="preserve">  </v>
      </c>
      <c r="AD86" s="35" t="str">
        <f>'C4'!K86</f>
        <v xml:space="preserve">  </v>
      </c>
      <c r="AE86" s="35" t="str">
        <f>'C5'!K86</f>
        <v xml:space="preserve">  </v>
      </c>
      <c r="AF86" s="35" t="str">
        <f>'C6'!K86</f>
        <v xml:space="preserve">  </v>
      </c>
      <c r="AG86" s="36" t="str">
        <f t="shared" si="16"/>
        <v xml:space="preserve">  </v>
      </c>
      <c r="AH86" s="37" t="str">
        <f>IF('I NILAI SEKOLAH'!E86="","", 'I NILAI SEKOLAH'!E86)</f>
        <v/>
      </c>
      <c r="AI86" s="37" t="str">
        <f>IF('I NILAI SEKOLAH'!F86="","", 'I NILAI SEKOLAH'!F86)</f>
        <v/>
      </c>
      <c r="AJ86" s="37" t="str">
        <f>IF('I NILAI SEKOLAH'!G86="","", 'I NILAI SEKOLAH'!G86)</f>
        <v/>
      </c>
      <c r="AK86" s="37" t="str">
        <f>IF('I NILAI SEKOLAH'!H86="","", 'I NILAI SEKOLAH'!H86)</f>
        <v/>
      </c>
      <c r="AL86" s="37" t="str">
        <f>IF('I NILAI SEKOLAH'!I86="","", 'I NILAI SEKOLAH'!I86)</f>
        <v/>
      </c>
      <c r="AM86" s="37" t="str">
        <f>IF('I NILAI SEKOLAH'!J86="","", 'I NILAI SEKOLAH'!J86)</f>
        <v/>
      </c>
      <c r="AN86" s="37" t="str">
        <f>IF('I NILAI SEKOLAH'!K86="","", 'I NILAI SEKOLAH'!K86)</f>
        <v/>
      </c>
      <c r="AO86" s="37" t="str">
        <f>IF('I NILAI SEKOLAH'!L86="","", 'I NILAI SEKOLAH'!L86)</f>
        <v/>
      </c>
      <c r="AP86" s="37" t="str">
        <f>IF('I NILAI SEKOLAH'!M86="","", 'I NILAI SEKOLAH'!M86)</f>
        <v/>
      </c>
      <c r="AQ86" s="37" t="str">
        <f>IF('I NILAI SEKOLAH'!N86="","", 'I NILAI SEKOLAH'!N86)</f>
        <v/>
      </c>
      <c r="AR86" s="37" t="str">
        <f>IF('I NILAI SEKOLAH'!O86="","", 'I NILAI SEKOLAH'!O86)</f>
        <v/>
      </c>
      <c r="AS86" s="37" t="str">
        <f>IF('I NILAI SEKOLAH'!P86="","", 'I NILAI SEKOLAH'!P86)</f>
        <v/>
      </c>
      <c r="AT86" s="37" t="str">
        <f>IF('I NILAI SEKOLAH'!Q86="","", 'I NILAI SEKOLAH'!Q86)</f>
        <v/>
      </c>
      <c r="AU86" s="37" t="str">
        <f>IF('I NILAI SEKOLAH'!R86="","", 'I NILAI SEKOLAH'!R86)</f>
        <v/>
      </c>
      <c r="AV86" s="37" t="str">
        <f>IF('I NILAI SEKOLAH'!S86="","", 'I NILAI SEKOLAH'!S86)</f>
        <v/>
      </c>
      <c r="AW86" s="37" t="str">
        <f>IF('I NILAI SEKOLAH'!T86="","", 'I NILAI SEKOLAH'!T86)</f>
        <v/>
      </c>
      <c r="AX86" s="37" t="str">
        <f>IF('I NILAI SEKOLAH'!U86="","", 'I NILAI SEKOLAH'!U86)</f>
        <v/>
      </c>
      <c r="AY86" s="38" t="str">
        <f t="shared" si="17"/>
        <v xml:space="preserve">  </v>
      </c>
      <c r="AZ86" s="38" t="str">
        <f t="shared" si="18"/>
        <v/>
      </c>
      <c r="BA86" s="296" t="str">
        <f>IF(AZ86="","",RANK(AZ86,$AZ$10:$AZ$209)+COUNTIF(AZ$10:AZ86,AZ86)-1)</f>
        <v/>
      </c>
      <c r="BB86" s="109"/>
      <c r="BC86" s="25"/>
    </row>
    <row r="87" spans="1:55" ht="15.75" customHeight="1">
      <c r="A87" s="101"/>
      <c r="B87" s="34">
        <f>IF(BIODATA!B87="","", BIODATA!B87)</f>
        <v>78</v>
      </c>
      <c r="C87" s="32" t="str">
        <f>IF(BIODATA!D87="","", BIODATA!D87)</f>
        <v/>
      </c>
      <c r="D87" s="32" t="str">
        <f>IF(BIODATA!E87="","", BIODATA!E87)</f>
        <v/>
      </c>
      <c r="E87" s="40" t="str">
        <f>IF(BIODATA!F87="","", BIODATA!F87)</f>
        <v/>
      </c>
      <c r="F87" s="32" t="str">
        <f>IF(BIODATA!I87="","", BIODATA!I87)</f>
        <v/>
      </c>
      <c r="G87" s="39" t="str">
        <f>IF('I NILAI UN'!F87="","",'I NILAI UN'!F87)</f>
        <v/>
      </c>
      <c r="H87" s="39" t="str">
        <f>IF('I NILAI UN'!G87="","",'I NILAI UN'!G87)</f>
        <v/>
      </c>
      <c r="I87" s="39" t="str">
        <f>IF('I NILAI UN'!H87="","",'I NILAI UN'!H87)</f>
        <v/>
      </c>
      <c r="J87" s="39" t="str">
        <f>IF('I NILAI UN'!I87="","",'I NILAI UN'!I87)</f>
        <v/>
      </c>
      <c r="K87" s="33">
        <f t="shared" si="11"/>
        <v>0</v>
      </c>
      <c r="L87" s="41" t="str">
        <f t="shared" si="12"/>
        <v/>
      </c>
      <c r="M87" s="41" t="str">
        <f t="shared" si="13"/>
        <v/>
      </c>
      <c r="N87" s="41" t="str">
        <f t="shared" si="14"/>
        <v/>
      </c>
      <c r="O87" s="41" t="str">
        <f t="shared" si="15"/>
        <v/>
      </c>
      <c r="P87" s="35" t="str">
        <f>'A1'!K87</f>
        <v xml:space="preserve">  </v>
      </c>
      <c r="Q87" s="35" t="str">
        <f>'A2'!K87</f>
        <v xml:space="preserve">  </v>
      </c>
      <c r="R87" s="35" t="str">
        <f>'A3'!K87</f>
        <v xml:space="preserve">  </v>
      </c>
      <c r="S87" s="35" t="str">
        <f>'A4'!K87</f>
        <v xml:space="preserve">  </v>
      </c>
      <c r="T87" s="35" t="str">
        <f>'A5'!K87</f>
        <v xml:space="preserve">  </v>
      </c>
      <c r="U87" s="35" t="str">
        <f>'A6'!K87</f>
        <v xml:space="preserve">  </v>
      </c>
      <c r="V87" s="35" t="str">
        <f>'B1'!K87</f>
        <v xml:space="preserve">  </v>
      </c>
      <c r="W87" s="35" t="str">
        <f>'B2'!K87</f>
        <v xml:space="preserve">  </v>
      </c>
      <c r="X87" s="35" t="str">
        <f>'B3'!K87</f>
        <v xml:space="preserve">  </v>
      </c>
      <c r="Y87" s="35" t="str">
        <f>'B4'!K87</f>
        <v xml:space="preserve">  </v>
      </c>
      <c r="Z87" s="35" t="str">
        <f>'B5'!K87</f>
        <v xml:space="preserve">  </v>
      </c>
      <c r="AA87" s="35" t="str">
        <f>'C1'!K87</f>
        <v xml:space="preserve">  </v>
      </c>
      <c r="AB87" s="35" t="str">
        <f>'C2'!K87</f>
        <v xml:space="preserve">  </v>
      </c>
      <c r="AC87" s="35" t="str">
        <f>'C3'!K87</f>
        <v xml:space="preserve">  </v>
      </c>
      <c r="AD87" s="35" t="str">
        <f>'C4'!K87</f>
        <v xml:space="preserve">  </v>
      </c>
      <c r="AE87" s="35" t="str">
        <f>'C5'!K87</f>
        <v xml:space="preserve">  </v>
      </c>
      <c r="AF87" s="35" t="str">
        <f>'C6'!K87</f>
        <v xml:space="preserve">  </v>
      </c>
      <c r="AG87" s="36" t="str">
        <f t="shared" si="16"/>
        <v xml:space="preserve">  </v>
      </c>
      <c r="AH87" s="37" t="str">
        <f>IF('I NILAI SEKOLAH'!E87="","", 'I NILAI SEKOLAH'!E87)</f>
        <v/>
      </c>
      <c r="AI87" s="37" t="str">
        <f>IF('I NILAI SEKOLAH'!F87="","", 'I NILAI SEKOLAH'!F87)</f>
        <v/>
      </c>
      <c r="AJ87" s="37" t="str">
        <f>IF('I NILAI SEKOLAH'!G87="","", 'I NILAI SEKOLAH'!G87)</f>
        <v/>
      </c>
      <c r="AK87" s="37" t="str">
        <f>IF('I NILAI SEKOLAH'!H87="","", 'I NILAI SEKOLAH'!H87)</f>
        <v/>
      </c>
      <c r="AL87" s="37" t="str">
        <f>IF('I NILAI SEKOLAH'!I87="","", 'I NILAI SEKOLAH'!I87)</f>
        <v/>
      </c>
      <c r="AM87" s="37" t="str">
        <f>IF('I NILAI SEKOLAH'!J87="","", 'I NILAI SEKOLAH'!J87)</f>
        <v/>
      </c>
      <c r="AN87" s="37" t="str">
        <f>IF('I NILAI SEKOLAH'!K87="","", 'I NILAI SEKOLAH'!K87)</f>
        <v/>
      </c>
      <c r="AO87" s="37" t="str">
        <f>IF('I NILAI SEKOLAH'!L87="","", 'I NILAI SEKOLAH'!L87)</f>
        <v/>
      </c>
      <c r="AP87" s="37" t="str">
        <f>IF('I NILAI SEKOLAH'!M87="","", 'I NILAI SEKOLAH'!M87)</f>
        <v/>
      </c>
      <c r="AQ87" s="37" t="str">
        <f>IF('I NILAI SEKOLAH'!N87="","", 'I NILAI SEKOLAH'!N87)</f>
        <v/>
      </c>
      <c r="AR87" s="37" t="str">
        <f>IF('I NILAI SEKOLAH'!O87="","", 'I NILAI SEKOLAH'!O87)</f>
        <v/>
      </c>
      <c r="AS87" s="37" t="str">
        <f>IF('I NILAI SEKOLAH'!P87="","", 'I NILAI SEKOLAH'!P87)</f>
        <v/>
      </c>
      <c r="AT87" s="37" t="str">
        <f>IF('I NILAI SEKOLAH'!Q87="","", 'I NILAI SEKOLAH'!Q87)</f>
        <v/>
      </c>
      <c r="AU87" s="37" t="str">
        <f>IF('I NILAI SEKOLAH'!R87="","", 'I NILAI SEKOLAH'!R87)</f>
        <v/>
      </c>
      <c r="AV87" s="37" t="str">
        <f>IF('I NILAI SEKOLAH'!S87="","", 'I NILAI SEKOLAH'!S87)</f>
        <v/>
      </c>
      <c r="AW87" s="37" t="str">
        <f>IF('I NILAI SEKOLAH'!T87="","", 'I NILAI SEKOLAH'!T87)</f>
        <v/>
      </c>
      <c r="AX87" s="37" t="str">
        <f>IF('I NILAI SEKOLAH'!U87="","", 'I NILAI SEKOLAH'!U87)</f>
        <v/>
      </c>
      <c r="AY87" s="38" t="str">
        <f t="shared" si="17"/>
        <v xml:space="preserve">  </v>
      </c>
      <c r="AZ87" s="38" t="str">
        <f t="shared" si="18"/>
        <v/>
      </c>
      <c r="BA87" s="296" t="str">
        <f>IF(AZ87="","",RANK(AZ87,$AZ$10:$AZ$209)+COUNTIF(AZ$10:AZ87,AZ87)-1)</f>
        <v/>
      </c>
      <c r="BB87" s="109"/>
      <c r="BC87" s="25"/>
    </row>
    <row r="88" spans="1:55" ht="15.75" customHeight="1">
      <c r="A88" s="101"/>
      <c r="B88" s="34">
        <f>IF(BIODATA!B88="","", BIODATA!B88)</f>
        <v>79</v>
      </c>
      <c r="C88" s="32" t="str">
        <f>IF(BIODATA!D88="","", BIODATA!D88)</f>
        <v/>
      </c>
      <c r="D88" s="32" t="str">
        <f>IF(BIODATA!E88="","", BIODATA!E88)</f>
        <v/>
      </c>
      <c r="E88" s="40" t="str">
        <f>IF(BIODATA!F88="","", BIODATA!F88)</f>
        <v/>
      </c>
      <c r="F88" s="32" t="str">
        <f>IF(BIODATA!I88="","", BIODATA!I88)</f>
        <v/>
      </c>
      <c r="G88" s="39" t="str">
        <f>IF('I NILAI UN'!F88="","",'I NILAI UN'!F88)</f>
        <v/>
      </c>
      <c r="H88" s="39" t="str">
        <f>IF('I NILAI UN'!G88="","",'I NILAI UN'!G88)</f>
        <v/>
      </c>
      <c r="I88" s="39" t="str">
        <f>IF('I NILAI UN'!H88="","",'I NILAI UN'!H88)</f>
        <v/>
      </c>
      <c r="J88" s="39" t="str">
        <f>IF('I NILAI UN'!I88="","",'I NILAI UN'!I88)</f>
        <v/>
      </c>
      <c r="K88" s="33">
        <f t="shared" si="11"/>
        <v>0</v>
      </c>
      <c r="L88" s="41" t="str">
        <f t="shared" si="12"/>
        <v/>
      </c>
      <c r="M88" s="41" t="str">
        <f t="shared" si="13"/>
        <v/>
      </c>
      <c r="N88" s="41" t="str">
        <f t="shared" si="14"/>
        <v/>
      </c>
      <c r="O88" s="41" t="str">
        <f t="shared" si="15"/>
        <v/>
      </c>
      <c r="P88" s="35" t="str">
        <f>'A1'!K88</f>
        <v xml:space="preserve">  </v>
      </c>
      <c r="Q88" s="35" t="str">
        <f>'A2'!K88</f>
        <v xml:space="preserve">  </v>
      </c>
      <c r="R88" s="35" t="str">
        <f>'A3'!K88</f>
        <v xml:space="preserve">  </v>
      </c>
      <c r="S88" s="35" t="str">
        <f>'A4'!K88</f>
        <v xml:space="preserve">  </v>
      </c>
      <c r="T88" s="35" t="str">
        <f>'A5'!K88</f>
        <v xml:space="preserve">  </v>
      </c>
      <c r="U88" s="35" t="str">
        <f>'A6'!K88</f>
        <v xml:space="preserve">  </v>
      </c>
      <c r="V88" s="35" t="str">
        <f>'B1'!K88</f>
        <v xml:space="preserve">  </v>
      </c>
      <c r="W88" s="35" t="str">
        <f>'B2'!K88</f>
        <v xml:space="preserve">  </v>
      </c>
      <c r="X88" s="35" t="str">
        <f>'B3'!K88</f>
        <v xml:space="preserve">  </v>
      </c>
      <c r="Y88" s="35" t="str">
        <f>'B4'!K88</f>
        <v xml:space="preserve">  </v>
      </c>
      <c r="Z88" s="35" t="str">
        <f>'B5'!K88</f>
        <v xml:space="preserve">  </v>
      </c>
      <c r="AA88" s="35" t="str">
        <f>'C1'!K88</f>
        <v xml:space="preserve">  </v>
      </c>
      <c r="AB88" s="35" t="str">
        <f>'C2'!K88</f>
        <v xml:space="preserve">  </v>
      </c>
      <c r="AC88" s="35" t="str">
        <f>'C3'!K88</f>
        <v xml:space="preserve">  </v>
      </c>
      <c r="AD88" s="35" t="str">
        <f>'C4'!K88</f>
        <v xml:space="preserve">  </v>
      </c>
      <c r="AE88" s="35" t="str">
        <f>'C5'!K88</f>
        <v xml:space="preserve">  </v>
      </c>
      <c r="AF88" s="35" t="str">
        <f>'C6'!K88</f>
        <v xml:space="preserve">  </v>
      </c>
      <c r="AG88" s="36" t="str">
        <f t="shared" si="16"/>
        <v xml:space="preserve">  </v>
      </c>
      <c r="AH88" s="37" t="str">
        <f>IF('I NILAI SEKOLAH'!E88="","", 'I NILAI SEKOLAH'!E88)</f>
        <v/>
      </c>
      <c r="AI88" s="37" t="str">
        <f>IF('I NILAI SEKOLAH'!F88="","", 'I NILAI SEKOLAH'!F88)</f>
        <v/>
      </c>
      <c r="AJ88" s="37" t="str">
        <f>IF('I NILAI SEKOLAH'!G88="","", 'I NILAI SEKOLAH'!G88)</f>
        <v/>
      </c>
      <c r="AK88" s="37" t="str">
        <f>IF('I NILAI SEKOLAH'!H88="","", 'I NILAI SEKOLAH'!H88)</f>
        <v/>
      </c>
      <c r="AL88" s="37" t="str">
        <f>IF('I NILAI SEKOLAH'!I88="","", 'I NILAI SEKOLAH'!I88)</f>
        <v/>
      </c>
      <c r="AM88" s="37" t="str">
        <f>IF('I NILAI SEKOLAH'!J88="","", 'I NILAI SEKOLAH'!J88)</f>
        <v/>
      </c>
      <c r="AN88" s="37" t="str">
        <f>IF('I NILAI SEKOLAH'!K88="","", 'I NILAI SEKOLAH'!K88)</f>
        <v/>
      </c>
      <c r="AO88" s="37" t="str">
        <f>IF('I NILAI SEKOLAH'!L88="","", 'I NILAI SEKOLAH'!L88)</f>
        <v/>
      </c>
      <c r="AP88" s="37" t="str">
        <f>IF('I NILAI SEKOLAH'!M88="","", 'I NILAI SEKOLAH'!M88)</f>
        <v/>
      </c>
      <c r="AQ88" s="37" t="str">
        <f>IF('I NILAI SEKOLAH'!N88="","", 'I NILAI SEKOLAH'!N88)</f>
        <v/>
      </c>
      <c r="AR88" s="37" t="str">
        <f>IF('I NILAI SEKOLAH'!O88="","", 'I NILAI SEKOLAH'!O88)</f>
        <v/>
      </c>
      <c r="AS88" s="37" t="str">
        <f>IF('I NILAI SEKOLAH'!P88="","", 'I NILAI SEKOLAH'!P88)</f>
        <v/>
      </c>
      <c r="AT88" s="37" t="str">
        <f>IF('I NILAI SEKOLAH'!Q88="","", 'I NILAI SEKOLAH'!Q88)</f>
        <v/>
      </c>
      <c r="AU88" s="37" t="str">
        <f>IF('I NILAI SEKOLAH'!R88="","", 'I NILAI SEKOLAH'!R88)</f>
        <v/>
      </c>
      <c r="AV88" s="37" t="str">
        <f>IF('I NILAI SEKOLAH'!S88="","", 'I NILAI SEKOLAH'!S88)</f>
        <v/>
      </c>
      <c r="AW88" s="37" t="str">
        <f>IF('I NILAI SEKOLAH'!T88="","", 'I NILAI SEKOLAH'!T88)</f>
        <v/>
      </c>
      <c r="AX88" s="37" t="str">
        <f>IF('I NILAI SEKOLAH'!U88="","", 'I NILAI SEKOLAH'!U88)</f>
        <v/>
      </c>
      <c r="AY88" s="38" t="str">
        <f t="shared" si="17"/>
        <v xml:space="preserve">  </v>
      </c>
      <c r="AZ88" s="38" t="str">
        <f t="shared" si="18"/>
        <v/>
      </c>
      <c r="BA88" s="296" t="str">
        <f>IF(AZ88="","",RANK(AZ88,$AZ$10:$AZ$209)+COUNTIF(AZ$10:AZ88,AZ88)-1)</f>
        <v/>
      </c>
      <c r="BB88" s="109"/>
      <c r="BC88" s="25"/>
    </row>
    <row r="89" spans="1:55" ht="15.75" customHeight="1">
      <c r="A89" s="101"/>
      <c r="B89" s="34">
        <f>IF(BIODATA!B89="","", BIODATA!B89)</f>
        <v>80</v>
      </c>
      <c r="C89" s="32" t="str">
        <f>IF(BIODATA!D89="","", BIODATA!D89)</f>
        <v/>
      </c>
      <c r="D89" s="32" t="str">
        <f>IF(BIODATA!E89="","", BIODATA!E89)</f>
        <v/>
      </c>
      <c r="E89" s="40" t="str">
        <f>IF(BIODATA!F89="","", BIODATA!F89)</f>
        <v/>
      </c>
      <c r="F89" s="32" t="str">
        <f>IF(BIODATA!I89="","", BIODATA!I89)</f>
        <v/>
      </c>
      <c r="G89" s="39" t="str">
        <f>IF('I NILAI UN'!F89="","",'I NILAI UN'!F89)</f>
        <v/>
      </c>
      <c r="H89" s="39" t="str">
        <f>IF('I NILAI UN'!G89="","",'I NILAI UN'!G89)</f>
        <v/>
      </c>
      <c r="I89" s="39" t="str">
        <f>IF('I NILAI UN'!H89="","",'I NILAI UN'!H89)</f>
        <v/>
      </c>
      <c r="J89" s="39" t="str">
        <f>IF('I NILAI UN'!I89="","",'I NILAI UN'!I89)</f>
        <v/>
      </c>
      <c r="K89" s="33">
        <f t="shared" si="11"/>
        <v>0</v>
      </c>
      <c r="L89" s="41" t="str">
        <f t="shared" si="12"/>
        <v/>
      </c>
      <c r="M89" s="41" t="str">
        <f t="shared" si="13"/>
        <v/>
      </c>
      <c r="N89" s="41" t="str">
        <f t="shared" si="14"/>
        <v/>
      </c>
      <c r="O89" s="41" t="str">
        <f t="shared" si="15"/>
        <v/>
      </c>
      <c r="P89" s="35" t="str">
        <f>'A1'!K89</f>
        <v xml:space="preserve">  </v>
      </c>
      <c r="Q89" s="35" t="str">
        <f>'A2'!K89</f>
        <v xml:space="preserve">  </v>
      </c>
      <c r="R89" s="35" t="str">
        <f>'A3'!K89</f>
        <v xml:space="preserve">  </v>
      </c>
      <c r="S89" s="35" t="str">
        <f>'A4'!K89</f>
        <v xml:space="preserve">  </v>
      </c>
      <c r="T89" s="35" t="str">
        <f>'A5'!K89</f>
        <v xml:space="preserve">  </v>
      </c>
      <c r="U89" s="35" t="str">
        <f>'A6'!K89</f>
        <v xml:space="preserve">  </v>
      </c>
      <c r="V89" s="35" t="str">
        <f>'B1'!K89</f>
        <v xml:space="preserve">  </v>
      </c>
      <c r="W89" s="35" t="str">
        <f>'B2'!K89</f>
        <v xml:space="preserve">  </v>
      </c>
      <c r="X89" s="35" t="str">
        <f>'B3'!K89</f>
        <v xml:space="preserve">  </v>
      </c>
      <c r="Y89" s="35" t="str">
        <f>'B4'!K89</f>
        <v xml:space="preserve">  </v>
      </c>
      <c r="Z89" s="35" t="str">
        <f>'B5'!K89</f>
        <v xml:space="preserve">  </v>
      </c>
      <c r="AA89" s="35" t="str">
        <f>'C1'!K89</f>
        <v xml:space="preserve">  </v>
      </c>
      <c r="AB89" s="35" t="str">
        <f>'C2'!K89</f>
        <v xml:space="preserve">  </v>
      </c>
      <c r="AC89" s="35" t="str">
        <f>'C3'!K89</f>
        <v xml:space="preserve">  </v>
      </c>
      <c r="AD89" s="35" t="str">
        <f>'C4'!K89</f>
        <v xml:space="preserve">  </v>
      </c>
      <c r="AE89" s="35" t="str">
        <f>'C5'!K89</f>
        <v xml:space="preserve">  </v>
      </c>
      <c r="AF89" s="35" t="str">
        <f>'C6'!K89</f>
        <v xml:space="preserve">  </v>
      </c>
      <c r="AG89" s="36" t="str">
        <f t="shared" si="16"/>
        <v xml:space="preserve">  </v>
      </c>
      <c r="AH89" s="37" t="str">
        <f>IF('I NILAI SEKOLAH'!E89="","", 'I NILAI SEKOLAH'!E89)</f>
        <v/>
      </c>
      <c r="AI89" s="37" t="str">
        <f>IF('I NILAI SEKOLAH'!F89="","", 'I NILAI SEKOLAH'!F89)</f>
        <v/>
      </c>
      <c r="AJ89" s="37" t="str">
        <f>IF('I NILAI SEKOLAH'!G89="","", 'I NILAI SEKOLAH'!G89)</f>
        <v/>
      </c>
      <c r="AK89" s="37" t="str">
        <f>IF('I NILAI SEKOLAH'!H89="","", 'I NILAI SEKOLAH'!H89)</f>
        <v/>
      </c>
      <c r="AL89" s="37" t="str">
        <f>IF('I NILAI SEKOLAH'!I89="","", 'I NILAI SEKOLAH'!I89)</f>
        <v/>
      </c>
      <c r="AM89" s="37" t="str">
        <f>IF('I NILAI SEKOLAH'!J89="","", 'I NILAI SEKOLAH'!J89)</f>
        <v/>
      </c>
      <c r="AN89" s="37" t="str">
        <f>IF('I NILAI SEKOLAH'!K89="","", 'I NILAI SEKOLAH'!K89)</f>
        <v/>
      </c>
      <c r="AO89" s="37" t="str">
        <f>IF('I NILAI SEKOLAH'!L89="","", 'I NILAI SEKOLAH'!L89)</f>
        <v/>
      </c>
      <c r="AP89" s="37" t="str">
        <f>IF('I NILAI SEKOLAH'!M89="","", 'I NILAI SEKOLAH'!M89)</f>
        <v/>
      </c>
      <c r="AQ89" s="37" t="str">
        <f>IF('I NILAI SEKOLAH'!N89="","", 'I NILAI SEKOLAH'!N89)</f>
        <v/>
      </c>
      <c r="AR89" s="37" t="str">
        <f>IF('I NILAI SEKOLAH'!O89="","", 'I NILAI SEKOLAH'!O89)</f>
        <v/>
      </c>
      <c r="AS89" s="37" t="str">
        <f>IF('I NILAI SEKOLAH'!P89="","", 'I NILAI SEKOLAH'!P89)</f>
        <v/>
      </c>
      <c r="AT89" s="37" t="str">
        <f>IF('I NILAI SEKOLAH'!Q89="","", 'I NILAI SEKOLAH'!Q89)</f>
        <v/>
      </c>
      <c r="AU89" s="37" t="str">
        <f>IF('I NILAI SEKOLAH'!R89="","", 'I NILAI SEKOLAH'!R89)</f>
        <v/>
      </c>
      <c r="AV89" s="37" t="str">
        <f>IF('I NILAI SEKOLAH'!S89="","", 'I NILAI SEKOLAH'!S89)</f>
        <v/>
      </c>
      <c r="AW89" s="37" t="str">
        <f>IF('I NILAI SEKOLAH'!T89="","", 'I NILAI SEKOLAH'!T89)</f>
        <v/>
      </c>
      <c r="AX89" s="37" t="str">
        <f>IF('I NILAI SEKOLAH'!U89="","", 'I NILAI SEKOLAH'!U89)</f>
        <v/>
      </c>
      <c r="AY89" s="38" t="str">
        <f t="shared" si="17"/>
        <v xml:space="preserve">  </v>
      </c>
      <c r="AZ89" s="38" t="str">
        <f t="shared" si="18"/>
        <v/>
      </c>
      <c r="BA89" s="296" t="str">
        <f>IF(AZ89="","",RANK(AZ89,$AZ$10:$AZ$209)+COUNTIF(AZ$10:AZ89,AZ89)-1)</f>
        <v/>
      </c>
      <c r="BB89" s="109"/>
      <c r="BC89" s="25"/>
    </row>
    <row r="90" spans="1:55" ht="15.75" customHeight="1">
      <c r="A90" s="101"/>
      <c r="B90" s="34">
        <f>IF(BIODATA!B90="","", BIODATA!B90)</f>
        <v>81</v>
      </c>
      <c r="C90" s="32" t="str">
        <f>IF(BIODATA!D90="","", BIODATA!D90)</f>
        <v/>
      </c>
      <c r="D90" s="32" t="str">
        <f>IF(BIODATA!E90="","", BIODATA!E90)</f>
        <v/>
      </c>
      <c r="E90" s="40" t="str">
        <f>IF(BIODATA!F90="","", BIODATA!F90)</f>
        <v/>
      </c>
      <c r="F90" s="32" t="str">
        <f>IF(BIODATA!I90="","", BIODATA!I90)</f>
        <v/>
      </c>
      <c r="G90" s="39" t="str">
        <f>IF('I NILAI UN'!F90="","",'I NILAI UN'!F90)</f>
        <v/>
      </c>
      <c r="H90" s="39" t="str">
        <f>IF('I NILAI UN'!G90="","",'I NILAI UN'!G90)</f>
        <v/>
      </c>
      <c r="I90" s="39" t="str">
        <f>IF('I NILAI UN'!H90="","",'I NILAI UN'!H90)</f>
        <v/>
      </c>
      <c r="J90" s="39" t="str">
        <f>IF('I NILAI UN'!I90="","",'I NILAI UN'!I90)</f>
        <v/>
      </c>
      <c r="K90" s="33">
        <f t="shared" si="11"/>
        <v>0</v>
      </c>
      <c r="L90" s="41" t="str">
        <f t="shared" si="12"/>
        <v/>
      </c>
      <c r="M90" s="41" t="str">
        <f t="shared" si="13"/>
        <v/>
      </c>
      <c r="N90" s="41" t="str">
        <f t="shared" si="14"/>
        <v/>
      </c>
      <c r="O90" s="41" t="str">
        <f t="shared" si="15"/>
        <v/>
      </c>
      <c r="P90" s="35" t="str">
        <f>'A1'!K90</f>
        <v xml:space="preserve">  </v>
      </c>
      <c r="Q90" s="35" t="str">
        <f>'A2'!K90</f>
        <v xml:space="preserve">  </v>
      </c>
      <c r="R90" s="35" t="str">
        <f>'A3'!K90</f>
        <v xml:space="preserve">  </v>
      </c>
      <c r="S90" s="35" t="str">
        <f>'A4'!K90</f>
        <v xml:space="preserve">  </v>
      </c>
      <c r="T90" s="35" t="str">
        <f>'A5'!K90</f>
        <v xml:space="preserve">  </v>
      </c>
      <c r="U90" s="35" t="str">
        <f>'A6'!K90</f>
        <v xml:space="preserve">  </v>
      </c>
      <c r="V90" s="35" t="str">
        <f>'B1'!K90</f>
        <v xml:space="preserve">  </v>
      </c>
      <c r="W90" s="35" t="str">
        <f>'B2'!K90</f>
        <v xml:space="preserve">  </v>
      </c>
      <c r="X90" s="35" t="str">
        <f>'B3'!K90</f>
        <v xml:space="preserve">  </v>
      </c>
      <c r="Y90" s="35" t="str">
        <f>'B4'!K90</f>
        <v xml:space="preserve">  </v>
      </c>
      <c r="Z90" s="35" t="str">
        <f>'B5'!K90</f>
        <v xml:space="preserve">  </v>
      </c>
      <c r="AA90" s="35" t="str">
        <f>'C1'!K90</f>
        <v xml:space="preserve">  </v>
      </c>
      <c r="AB90" s="35" t="str">
        <f>'C2'!K90</f>
        <v xml:space="preserve">  </v>
      </c>
      <c r="AC90" s="35" t="str">
        <f>'C3'!K90</f>
        <v xml:space="preserve">  </v>
      </c>
      <c r="AD90" s="35" t="str">
        <f>'C4'!K90</f>
        <v xml:space="preserve">  </v>
      </c>
      <c r="AE90" s="35" t="str">
        <f>'C5'!K90</f>
        <v xml:space="preserve">  </v>
      </c>
      <c r="AF90" s="35" t="str">
        <f>'C6'!K90</f>
        <v xml:space="preserve">  </v>
      </c>
      <c r="AG90" s="36" t="str">
        <f t="shared" si="16"/>
        <v xml:space="preserve">  </v>
      </c>
      <c r="AH90" s="37" t="str">
        <f>IF('I NILAI SEKOLAH'!E90="","", 'I NILAI SEKOLAH'!E90)</f>
        <v/>
      </c>
      <c r="AI90" s="37" t="str">
        <f>IF('I NILAI SEKOLAH'!F90="","", 'I NILAI SEKOLAH'!F90)</f>
        <v/>
      </c>
      <c r="AJ90" s="37" t="str">
        <f>IF('I NILAI SEKOLAH'!G90="","", 'I NILAI SEKOLAH'!G90)</f>
        <v/>
      </c>
      <c r="AK90" s="37" t="str">
        <f>IF('I NILAI SEKOLAH'!H90="","", 'I NILAI SEKOLAH'!H90)</f>
        <v/>
      </c>
      <c r="AL90" s="37" t="str">
        <f>IF('I NILAI SEKOLAH'!I90="","", 'I NILAI SEKOLAH'!I90)</f>
        <v/>
      </c>
      <c r="AM90" s="37" t="str">
        <f>IF('I NILAI SEKOLAH'!J90="","", 'I NILAI SEKOLAH'!J90)</f>
        <v/>
      </c>
      <c r="AN90" s="37" t="str">
        <f>IF('I NILAI SEKOLAH'!K90="","", 'I NILAI SEKOLAH'!K90)</f>
        <v/>
      </c>
      <c r="AO90" s="37" t="str">
        <f>IF('I NILAI SEKOLAH'!L90="","", 'I NILAI SEKOLAH'!L90)</f>
        <v/>
      </c>
      <c r="AP90" s="37" t="str">
        <f>IF('I NILAI SEKOLAH'!M90="","", 'I NILAI SEKOLAH'!M90)</f>
        <v/>
      </c>
      <c r="AQ90" s="37" t="str">
        <f>IF('I NILAI SEKOLAH'!N90="","", 'I NILAI SEKOLAH'!N90)</f>
        <v/>
      </c>
      <c r="AR90" s="37" t="str">
        <f>IF('I NILAI SEKOLAH'!O90="","", 'I NILAI SEKOLAH'!O90)</f>
        <v/>
      </c>
      <c r="AS90" s="37" t="str">
        <f>IF('I NILAI SEKOLAH'!P90="","", 'I NILAI SEKOLAH'!P90)</f>
        <v/>
      </c>
      <c r="AT90" s="37" t="str">
        <f>IF('I NILAI SEKOLAH'!Q90="","", 'I NILAI SEKOLAH'!Q90)</f>
        <v/>
      </c>
      <c r="AU90" s="37" t="str">
        <f>IF('I NILAI SEKOLAH'!R90="","", 'I NILAI SEKOLAH'!R90)</f>
        <v/>
      </c>
      <c r="AV90" s="37" t="str">
        <f>IF('I NILAI SEKOLAH'!S90="","", 'I NILAI SEKOLAH'!S90)</f>
        <v/>
      </c>
      <c r="AW90" s="37" t="str">
        <f>IF('I NILAI SEKOLAH'!T90="","", 'I NILAI SEKOLAH'!T90)</f>
        <v/>
      </c>
      <c r="AX90" s="37" t="str">
        <f>IF('I NILAI SEKOLAH'!U90="","", 'I NILAI SEKOLAH'!U90)</f>
        <v/>
      </c>
      <c r="AY90" s="38" t="str">
        <f t="shared" si="17"/>
        <v xml:space="preserve">  </v>
      </c>
      <c r="AZ90" s="38" t="str">
        <f t="shared" si="18"/>
        <v/>
      </c>
      <c r="BA90" s="296" t="str">
        <f>IF(AZ90="","",RANK(AZ90,$AZ$10:$AZ$209)+COUNTIF(AZ$10:AZ90,AZ90)-1)</f>
        <v/>
      </c>
      <c r="BB90" s="109"/>
      <c r="BC90" s="25"/>
    </row>
    <row r="91" spans="1:55" ht="15.75" customHeight="1">
      <c r="A91" s="101"/>
      <c r="B91" s="34">
        <f>IF(BIODATA!B91="","", BIODATA!B91)</f>
        <v>82</v>
      </c>
      <c r="C91" s="32" t="str">
        <f>IF(BIODATA!D91="","", BIODATA!D91)</f>
        <v/>
      </c>
      <c r="D91" s="32" t="str">
        <f>IF(BIODATA!E91="","", BIODATA!E91)</f>
        <v/>
      </c>
      <c r="E91" s="40" t="str">
        <f>IF(BIODATA!F91="","", BIODATA!F91)</f>
        <v/>
      </c>
      <c r="F91" s="32" t="str">
        <f>IF(BIODATA!I91="","", BIODATA!I91)</f>
        <v/>
      </c>
      <c r="G91" s="39" t="str">
        <f>IF('I NILAI UN'!F91="","",'I NILAI UN'!F91)</f>
        <v/>
      </c>
      <c r="H91" s="39" t="str">
        <f>IF('I NILAI UN'!G91="","",'I NILAI UN'!G91)</f>
        <v/>
      </c>
      <c r="I91" s="39" t="str">
        <f>IF('I NILAI UN'!H91="","",'I NILAI UN'!H91)</f>
        <v/>
      </c>
      <c r="J91" s="39" t="str">
        <f>IF('I NILAI UN'!I91="","",'I NILAI UN'!I91)</f>
        <v/>
      </c>
      <c r="K91" s="33">
        <f t="shared" si="11"/>
        <v>0</v>
      </c>
      <c r="L91" s="41" t="str">
        <f t="shared" si="12"/>
        <v/>
      </c>
      <c r="M91" s="41" t="str">
        <f t="shared" si="13"/>
        <v/>
      </c>
      <c r="N91" s="41" t="str">
        <f t="shared" si="14"/>
        <v/>
      </c>
      <c r="O91" s="41" t="str">
        <f t="shared" si="15"/>
        <v/>
      </c>
      <c r="P91" s="35" t="str">
        <f>'A1'!K91</f>
        <v xml:space="preserve">  </v>
      </c>
      <c r="Q91" s="35" t="str">
        <f>'A2'!K91</f>
        <v xml:space="preserve">  </v>
      </c>
      <c r="R91" s="35" t="str">
        <f>'A3'!K91</f>
        <v xml:space="preserve">  </v>
      </c>
      <c r="S91" s="35" t="str">
        <f>'A4'!K91</f>
        <v xml:space="preserve">  </v>
      </c>
      <c r="T91" s="35" t="str">
        <f>'A5'!K91</f>
        <v xml:space="preserve">  </v>
      </c>
      <c r="U91" s="35" t="str">
        <f>'A6'!K91</f>
        <v xml:space="preserve">  </v>
      </c>
      <c r="V91" s="35" t="str">
        <f>'B1'!K91</f>
        <v xml:space="preserve">  </v>
      </c>
      <c r="W91" s="35" t="str">
        <f>'B2'!K91</f>
        <v xml:space="preserve">  </v>
      </c>
      <c r="X91" s="35" t="str">
        <f>'B3'!K91</f>
        <v xml:space="preserve">  </v>
      </c>
      <c r="Y91" s="35" t="str">
        <f>'B4'!K91</f>
        <v xml:space="preserve">  </v>
      </c>
      <c r="Z91" s="35" t="str">
        <f>'B5'!K91</f>
        <v xml:space="preserve">  </v>
      </c>
      <c r="AA91" s="35" t="str">
        <f>'C1'!K91</f>
        <v xml:space="preserve">  </v>
      </c>
      <c r="AB91" s="35" t="str">
        <f>'C2'!K91</f>
        <v xml:space="preserve">  </v>
      </c>
      <c r="AC91" s="35" t="str">
        <f>'C3'!K91</f>
        <v xml:space="preserve">  </v>
      </c>
      <c r="AD91" s="35" t="str">
        <f>'C4'!K91</f>
        <v xml:space="preserve">  </v>
      </c>
      <c r="AE91" s="35" t="str">
        <f>'C5'!K91</f>
        <v xml:space="preserve">  </v>
      </c>
      <c r="AF91" s="35" t="str">
        <f>'C6'!K91</f>
        <v xml:space="preserve">  </v>
      </c>
      <c r="AG91" s="36" t="str">
        <f t="shared" si="16"/>
        <v xml:space="preserve">  </v>
      </c>
      <c r="AH91" s="37" t="str">
        <f>IF('I NILAI SEKOLAH'!E91="","", 'I NILAI SEKOLAH'!E91)</f>
        <v/>
      </c>
      <c r="AI91" s="37" t="str">
        <f>IF('I NILAI SEKOLAH'!F91="","", 'I NILAI SEKOLAH'!F91)</f>
        <v/>
      </c>
      <c r="AJ91" s="37" t="str">
        <f>IF('I NILAI SEKOLAH'!G91="","", 'I NILAI SEKOLAH'!G91)</f>
        <v/>
      </c>
      <c r="AK91" s="37" t="str">
        <f>IF('I NILAI SEKOLAH'!H91="","", 'I NILAI SEKOLAH'!H91)</f>
        <v/>
      </c>
      <c r="AL91" s="37" t="str">
        <f>IF('I NILAI SEKOLAH'!I91="","", 'I NILAI SEKOLAH'!I91)</f>
        <v/>
      </c>
      <c r="AM91" s="37" t="str">
        <f>IF('I NILAI SEKOLAH'!J91="","", 'I NILAI SEKOLAH'!J91)</f>
        <v/>
      </c>
      <c r="AN91" s="37" t="str">
        <f>IF('I NILAI SEKOLAH'!K91="","", 'I NILAI SEKOLAH'!K91)</f>
        <v/>
      </c>
      <c r="AO91" s="37" t="str">
        <f>IF('I NILAI SEKOLAH'!L91="","", 'I NILAI SEKOLAH'!L91)</f>
        <v/>
      </c>
      <c r="AP91" s="37" t="str">
        <f>IF('I NILAI SEKOLAH'!M91="","", 'I NILAI SEKOLAH'!M91)</f>
        <v/>
      </c>
      <c r="AQ91" s="37" t="str">
        <f>IF('I NILAI SEKOLAH'!N91="","", 'I NILAI SEKOLAH'!N91)</f>
        <v/>
      </c>
      <c r="AR91" s="37" t="str">
        <f>IF('I NILAI SEKOLAH'!O91="","", 'I NILAI SEKOLAH'!O91)</f>
        <v/>
      </c>
      <c r="AS91" s="37" t="str">
        <f>IF('I NILAI SEKOLAH'!P91="","", 'I NILAI SEKOLAH'!P91)</f>
        <v/>
      </c>
      <c r="AT91" s="37" t="str">
        <f>IF('I NILAI SEKOLAH'!Q91="","", 'I NILAI SEKOLAH'!Q91)</f>
        <v/>
      </c>
      <c r="AU91" s="37" t="str">
        <f>IF('I NILAI SEKOLAH'!R91="","", 'I NILAI SEKOLAH'!R91)</f>
        <v/>
      </c>
      <c r="AV91" s="37" t="str">
        <f>IF('I NILAI SEKOLAH'!S91="","", 'I NILAI SEKOLAH'!S91)</f>
        <v/>
      </c>
      <c r="AW91" s="37" t="str">
        <f>IF('I NILAI SEKOLAH'!T91="","", 'I NILAI SEKOLAH'!T91)</f>
        <v/>
      </c>
      <c r="AX91" s="37" t="str">
        <f>IF('I NILAI SEKOLAH'!U91="","", 'I NILAI SEKOLAH'!U91)</f>
        <v/>
      </c>
      <c r="AY91" s="38" t="str">
        <f t="shared" si="17"/>
        <v xml:space="preserve">  </v>
      </c>
      <c r="AZ91" s="38" t="str">
        <f t="shared" si="18"/>
        <v/>
      </c>
      <c r="BA91" s="296" t="str">
        <f>IF(AZ91="","",RANK(AZ91,$AZ$10:$AZ$209)+COUNTIF(AZ$10:AZ91,AZ91)-1)</f>
        <v/>
      </c>
      <c r="BB91" s="109"/>
      <c r="BC91" s="25"/>
    </row>
    <row r="92" spans="1:55" ht="15.75" customHeight="1">
      <c r="A92" s="101"/>
      <c r="B92" s="34">
        <f>IF(BIODATA!B92="","", BIODATA!B92)</f>
        <v>83</v>
      </c>
      <c r="C92" s="32" t="str">
        <f>IF(BIODATA!D92="","", BIODATA!D92)</f>
        <v/>
      </c>
      <c r="D92" s="32" t="str">
        <f>IF(BIODATA!E92="","", BIODATA!E92)</f>
        <v/>
      </c>
      <c r="E92" s="40" t="str">
        <f>IF(BIODATA!F92="","", BIODATA!F92)</f>
        <v/>
      </c>
      <c r="F92" s="32" t="str">
        <f>IF(BIODATA!I92="","", BIODATA!I92)</f>
        <v/>
      </c>
      <c r="G92" s="39" t="str">
        <f>IF('I NILAI UN'!F92="","",'I NILAI UN'!F92)</f>
        <v/>
      </c>
      <c r="H92" s="39" t="str">
        <f>IF('I NILAI UN'!G92="","",'I NILAI UN'!G92)</f>
        <v/>
      </c>
      <c r="I92" s="39" t="str">
        <f>IF('I NILAI UN'!H92="","",'I NILAI UN'!H92)</f>
        <v/>
      </c>
      <c r="J92" s="39" t="str">
        <f>IF('I NILAI UN'!I92="","",'I NILAI UN'!I92)</f>
        <v/>
      </c>
      <c r="K92" s="33">
        <f t="shared" si="11"/>
        <v>0</v>
      </c>
      <c r="L92" s="41" t="str">
        <f t="shared" si="12"/>
        <v/>
      </c>
      <c r="M92" s="41" t="str">
        <f t="shared" si="13"/>
        <v/>
      </c>
      <c r="N92" s="41" t="str">
        <f t="shared" si="14"/>
        <v/>
      </c>
      <c r="O92" s="41" t="str">
        <f t="shared" si="15"/>
        <v/>
      </c>
      <c r="P92" s="35" t="str">
        <f>'A1'!K92</f>
        <v xml:space="preserve">  </v>
      </c>
      <c r="Q92" s="35" t="str">
        <f>'A2'!K92</f>
        <v xml:space="preserve">  </v>
      </c>
      <c r="R92" s="35" t="str">
        <f>'A3'!K92</f>
        <v xml:space="preserve">  </v>
      </c>
      <c r="S92" s="35" t="str">
        <f>'A4'!K92</f>
        <v xml:space="preserve">  </v>
      </c>
      <c r="T92" s="35" t="str">
        <f>'A5'!K92</f>
        <v xml:space="preserve">  </v>
      </c>
      <c r="U92" s="35" t="str">
        <f>'A6'!K92</f>
        <v xml:space="preserve">  </v>
      </c>
      <c r="V92" s="35" t="str">
        <f>'B1'!K92</f>
        <v xml:space="preserve">  </v>
      </c>
      <c r="W92" s="35" t="str">
        <f>'B2'!K92</f>
        <v xml:space="preserve">  </v>
      </c>
      <c r="X92" s="35" t="str">
        <f>'B3'!K92</f>
        <v xml:space="preserve">  </v>
      </c>
      <c r="Y92" s="35" t="str">
        <f>'B4'!K92</f>
        <v xml:space="preserve">  </v>
      </c>
      <c r="Z92" s="35" t="str">
        <f>'B5'!K92</f>
        <v xml:space="preserve">  </v>
      </c>
      <c r="AA92" s="35" t="str">
        <f>'C1'!K92</f>
        <v xml:space="preserve">  </v>
      </c>
      <c r="AB92" s="35" t="str">
        <f>'C2'!K92</f>
        <v xml:space="preserve">  </v>
      </c>
      <c r="AC92" s="35" t="str">
        <f>'C3'!K92</f>
        <v xml:space="preserve">  </v>
      </c>
      <c r="AD92" s="35" t="str">
        <f>'C4'!K92</f>
        <v xml:space="preserve">  </v>
      </c>
      <c r="AE92" s="35" t="str">
        <f>'C5'!K92</f>
        <v xml:space="preserve">  </v>
      </c>
      <c r="AF92" s="35" t="str">
        <f>'C6'!K92</f>
        <v xml:space="preserve">  </v>
      </c>
      <c r="AG92" s="36" t="str">
        <f t="shared" si="16"/>
        <v xml:space="preserve">  </v>
      </c>
      <c r="AH92" s="37" t="str">
        <f>IF('I NILAI SEKOLAH'!E92="","", 'I NILAI SEKOLAH'!E92)</f>
        <v/>
      </c>
      <c r="AI92" s="37" t="str">
        <f>IF('I NILAI SEKOLAH'!F92="","", 'I NILAI SEKOLAH'!F92)</f>
        <v/>
      </c>
      <c r="AJ92" s="37" t="str">
        <f>IF('I NILAI SEKOLAH'!G92="","", 'I NILAI SEKOLAH'!G92)</f>
        <v/>
      </c>
      <c r="AK92" s="37" t="str">
        <f>IF('I NILAI SEKOLAH'!H92="","", 'I NILAI SEKOLAH'!H92)</f>
        <v/>
      </c>
      <c r="AL92" s="37" t="str">
        <f>IF('I NILAI SEKOLAH'!I92="","", 'I NILAI SEKOLAH'!I92)</f>
        <v/>
      </c>
      <c r="AM92" s="37" t="str">
        <f>IF('I NILAI SEKOLAH'!J92="","", 'I NILAI SEKOLAH'!J92)</f>
        <v/>
      </c>
      <c r="AN92" s="37" t="str">
        <f>IF('I NILAI SEKOLAH'!K92="","", 'I NILAI SEKOLAH'!K92)</f>
        <v/>
      </c>
      <c r="AO92" s="37" t="str">
        <f>IF('I NILAI SEKOLAH'!L92="","", 'I NILAI SEKOLAH'!L92)</f>
        <v/>
      </c>
      <c r="AP92" s="37" t="str">
        <f>IF('I NILAI SEKOLAH'!M92="","", 'I NILAI SEKOLAH'!M92)</f>
        <v/>
      </c>
      <c r="AQ92" s="37" t="str">
        <f>IF('I NILAI SEKOLAH'!N92="","", 'I NILAI SEKOLAH'!N92)</f>
        <v/>
      </c>
      <c r="AR92" s="37" t="str">
        <f>IF('I NILAI SEKOLAH'!O92="","", 'I NILAI SEKOLAH'!O92)</f>
        <v/>
      </c>
      <c r="AS92" s="37" t="str">
        <f>IF('I NILAI SEKOLAH'!P92="","", 'I NILAI SEKOLAH'!P92)</f>
        <v/>
      </c>
      <c r="AT92" s="37" t="str">
        <f>IF('I NILAI SEKOLAH'!Q92="","", 'I NILAI SEKOLAH'!Q92)</f>
        <v/>
      </c>
      <c r="AU92" s="37" t="str">
        <f>IF('I NILAI SEKOLAH'!R92="","", 'I NILAI SEKOLAH'!R92)</f>
        <v/>
      </c>
      <c r="AV92" s="37" t="str">
        <f>IF('I NILAI SEKOLAH'!S92="","", 'I NILAI SEKOLAH'!S92)</f>
        <v/>
      </c>
      <c r="AW92" s="37" t="str">
        <f>IF('I NILAI SEKOLAH'!T92="","", 'I NILAI SEKOLAH'!T92)</f>
        <v/>
      </c>
      <c r="AX92" s="37" t="str">
        <f>IF('I NILAI SEKOLAH'!U92="","", 'I NILAI SEKOLAH'!U92)</f>
        <v/>
      </c>
      <c r="AY92" s="38" t="str">
        <f t="shared" si="17"/>
        <v xml:space="preserve">  </v>
      </c>
      <c r="AZ92" s="38" t="str">
        <f t="shared" si="18"/>
        <v/>
      </c>
      <c r="BA92" s="296" t="str">
        <f>IF(AZ92="","",RANK(AZ92,$AZ$10:$AZ$209)+COUNTIF(AZ$10:AZ92,AZ92)-1)</f>
        <v/>
      </c>
      <c r="BB92" s="109"/>
      <c r="BC92" s="25"/>
    </row>
    <row r="93" spans="1:55" ht="15.75" customHeight="1">
      <c r="A93" s="101"/>
      <c r="B93" s="34">
        <f>IF(BIODATA!B93="","", BIODATA!B93)</f>
        <v>84</v>
      </c>
      <c r="C93" s="32" t="str">
        <f>IF(BIODATA!D93="","", BIODATA!D93)</f>
        <v/>
      </c>
      <c r="D93" s="32" t="str">
        <f>IF(BIODATA!E93="","", BIODATA!E93)</f>
        <v/>
      </c>
      <c r="E93" s="40" t="str">
        <f>IF(BIODATA!F93="","", BIODATA!F93)</f>
        <v/>
      </c>
      <c r="F93" s="32" t="str">
        <f>IF(BIODATA!I93="","", BIODATA!I93)</f>
        <v/>
      </c>
      <c r="G93" s="39" t="str">
        <f>IF('I NILAI UN'!F93="","",'I NILAI UN'!F93)</f>
        <v/>
      </c>
      <c r="H93" s="39" t="str">
        <f>IF('I NILAI UN'!G93="","",'I NILAI UN'!G93)</f>
        <v/>
      </c>
      <c r="I93" s="39" t="str">
        <f>IF('I NILAI UN'!H93="","",'I NILAI UN'!H93)</f>
        <v/>
      </c>
      <c r="J93" s="39" t="str">
        <f>IF('I NILAI UN'!I93="","",'I NILAI UN'!I93)</f>
        <v/>
      </c>
      <c r="K93" s="33">
        <f t="shared" si="11"/>
        <v>0</v>
      </c>
      <c r="L93" s="41" t="str">
        <f t="shared" si="12"/>
        <v/>
      </c>
      <c r="M93" s="41" t="str">
        <f t="shared" si="13"/>
        <v/>
      </c>
      <c r="N93" s="41" t="str">
        <f t="shared" si="14"/>
        <v/>
      </c>
      <c r="O93" s="41" t="str">
        <f t="shared" si="15"/>
        <v/>
      </c>
      <c r="P93" s="35" t="str">
        <f>'A1'!K93</f>
        <v xml:space="preserve">  </v>
      </c>
      <c r="Q93" s="35" t="str">
        <f>'A2'!K93</f>
        <v xml:space="preserve">  </v>
      </c>
      <c r="R93" s="35" t="str">
        <f>'A3'!K93</f>
        <v xml:space="preserve">  </v>
      </c>
      <c r="S93" s="35" t="str">
        <f>'A4'!K93</f>
        <v xml:space="preserve">  </v>
      </c>
      <c r="T93" s="35" t="str">
        <f>'A5'!K93</f>
        <v xml:space="preserve">  </v>
      </c>
      <c r="U93" s="35" t="str">
        <f>'A6'!K93</f>
        <v xml:space="preserve">  </v>
      </c>
      <c r="V93" s="35" t="str">
        <f>'B1'!K93</f>
        <v xml:space="preserve">  </v>
      </c>
      <c r="W93" s="35" t="str">
        <f>'B2'!K93</f>
        <v xml:space="preserve">  </v>
      </c>
      <c r="X93" s="35" t="str">
        <f>'B3'!K93</f>
        <v xml:space="preserve">  </v>
      </c>
      <c r="Y93" s="35" t="str">
        <f>'B4'!K93</f>
        <v xml:space="preserve">  </v>
      </c>
      <c r="Z93" s="35" t="str">
        <f>'B5'!K93</f>
        <v xml:space="preserve">  </v>
      </c>
      <c r="AA93" s="35" t="str">
        <f>'C1'!K93</f>
        <v xml:space="preserve">  </v>
      </c>
      <c r="AB93" s="35" t="str">
        <f>'C2'!K93</f>
        <v xml:space="preserve">  </v>
      </c>
      <c r="AC93" s="35" t="str">
        <f>'C3'!K93</f>
        <v xml:space="preserve">  </v>
      </c>
      <c r="AD93" s="35" t="str">
        <f>'C4'!K93</f>
        <v xml:space="preserve">  </v>
      </c>
      <c r="AE93" s="35" t="str">
        <f>'C5'!K93</f>
        <v xml:space="preserve">  </v>
      </c>
      <c r="AF93" s="35" t="str">
        <f>'C6'!K93</f>
        <v xml:space="preserve">  </v>
      </c>
      <c r="AG93" s="36" t="str">
        <f t="shared" si="16"/>
        <v xml:space="preserve">  </v>
      </c>
      <c r="AH93" s="37" t="str">
        <f>IF('I NILAI SEKOLAH'!E93="","", 'I NILAI SEKOLAH'!E93)</f>
        <v/>
      </c>
      <c r="AI93" s="37" t="str">
        <f>IF('I NILAI SEKOLAH'!F93="","", 'I NILAI SEKOLAH'!F93)</f>
        <v/>
      </c>
      <c r="AJ93" s="37" t="str">
        <f>IF('I NILAI SEKOLAH'!G93="","", 'I NILAI SEKOLAH'!G93)</f>
        <v/>
      </c>
      <c r="AK93" s="37" t="str">
        <f>IF('I NILAI SEKOLAH'!H93="","", 'I NILAI SEKOLAH'!H93)</f>
        <v/>
      </c>
      <c r="AL93" s="37" t="str">
        <f>IF('I NILAI SEKOLAH'!I93="","", 'I NILAI SEKOLAH'!I93)</f>
        <v/>
      </c>
      <c r="AM93" s="37" t="str">
        <f>IF('I NILAI SEKOLAH'!J93="","", 'I NILAI SEKOLAH'!J93)</f>
        <v/>
      </c>
      <c r="AN93" s="37" t="str">
        <f>IF('I NILAI SEKOLAH'!K93="","", 'I NILAI SEKOLAH'!K93)</f>
        <v/>
      </c>
      <c r="AO93" s="37" t="str">
        <f>IF('I NILAI SEKOLAH'!L93="","", 'I NILAI SEKOLAH'!L93)</f>
        <v/>
      </c>
      <c r="AP93" s="37" t="str">
        <f>IF('I NILAI SEKOLAH'!M93="","", 'I NILAI SEKOLAH'!M93)</f>
        <v/>
      </c>
      <c r="AQ93" s="37" t="str">
        <f>IF('I NILAI SEKOLAH'!N93="","", 'I NILAI SEKOLAH'!N93)</f>
        <v/>
      </c>
      <c r="AR93" s="37" t="str">
        <f>IF('I NILAI SEKOLAH'!O93="","", 'I NILAI SEKOLAH'!O93)</f>
        <v/>
      </c>
      <c r="AS93" s="37" t="str">
        <f>IF('I NILAI SEKOLAH'!P93="","", 'I NILAI SEKOLAH'!P93)</f>
        <v/>
      </c>
      <c r="AT93" s="37" t="str">
        <f>IF('I NILAI SEKOLAH'!Q93="","", 'I NILAI SEKOLAH'!Q93)</f>
        <v/>
      </c>
      <c r="AU93" s="37" t="str">
        <f>IF('I NILAI SEKOLAH'!R93="","", 'I NILAI SEKOLAH'!R93)</f>
        <v/>
      </c>
      <c r="AV93" s="37" t="str">
        <f>IF('I NILAI SEKOLAH'!S93="","", 'I NILAI SEKOLAH'!S93)</f>
        <v/>
      </c>
      <c r="AW93" s="37" t="str">
        <f>IF('I NILAI SEKOLAH'!T93="","", 'I NILAI SEKOLAH'!T93)</f>
        <v/>
      </c>
      <c r="AX93" s="37" t="str">
        <f>IF('I NILAI SEKOLAH'!U93="","", 'I NILAI SEKOLAH'!U93)</f>
        <v/>
      </c>
      <c r="AY93" s="38" t="str">
        <f t="shared" si="17"/>
        <v xml:space="preserve">  </v>
      </c>
      <c r="AZ93" s="38" t="str">
        <f t="shared" si="18"/>
        <v/>
      </c>
      <c r="BA93" s="296" t="str">
        <f>IF(AZ93="","",RANK(AZ93,$AZ$10:$AZ$209)+COUNTIF(AZ$10:AZ93,AZ93)-1)</f>
        <v/>
      </c>
      <c r="BB93" s="109"/>
      <c r="BC93" s="25"/>
    </row>
    <row r="94" spans="1:55" ht="15.75" customHeight="1">
      <c r="A94" s="101"/>
      <c r="B94" s="34">
        <f>IF(BIODATA!B94="","", BIODATA!B94)</f>
        <v>85</v>
      </c>
      <c r="C94" s="32" t="str">
        <f>IF(BIODATA!D94="","", BIODATA!D94)</f>
        <v/>
      </c>
      <c r="D94" s="32" t="str">
        <f>IF(BIODATA!E94="","", BIODATA!E94)</f>
        <v/>
      </c>
      <c r="E94" s="40" t="str">
        <f>IF(BIODATA!F94="","", BIODATA!F94)</f>
        <v/>
      </c>
      <c r="F94" s="32" t="str">
        <f>IF(BIODATA!I94="","", BIODATA!I94)</f>
        <v/>
      </c>
      <c r="G94" s="39" t="str">
        <f>IF('I NILAI UN'!F94="","",'I NILAI UN'!F94)</f>
        <v/>
      </c>
      <c r="H94" s="39" t="str">
        <f>IF('I NILAI UN'!G94="","",'I NILAI UN'!G94)</f>
        <v/>
      </c>
      <c r="I94" s="39" t="str">
        <f>IF('I NILAI UN'!H94="","",'I NILAI UN'!H94)</f>
        <v/>
      </c>
      <c r="J94" s="39" t="str">
        <f>IF('I NILAI UN'!I94="","",'I NILAI UN'!I94)</f>
        <v/>
      </c>
      <c r="K94" s="33">
        <f t="shared" si="11"/>
        <v>0</v>
      </c>
      <c r="L94" s="41" t="str">
        <f t="shared" si="12"/>
        <v/>
      </c>
      <c r="M94" s="41" t="str">
        <f t="shared" si="13"/>
        <v/>
      </c>
      <c r="N94" s="41" t="str">
        <f t="shared" si="14"/>
        <v/>
      </c>
      <c r="O94" s="41" t="str">
        <f t="shared" si="15"/>
        <v/>
      </c>
      <c r="P94" s="35" t="str">
        <f>'A1'!K94</f>
        <v xml:space="preserve">  </v>
      </c>
      <c r="Q94" s="35" t="str">
        <f>'A2'!K94</f>
        <v xml:space="preserve">  </v>
      </c>
      <c r="R94" s="35" t="str">
        <f>'A3'!K94</f>
        <v xml:space="preserve">  </v>
      </c>
      <c r="S94" s="35" t="str">
        <f>'A4'!K94</f>
        <v xml:space="preserve">  </v>
      </c>
      <c r="T94" s="35" t="str">
        <f>'A5'!K94</f>
        <v xml:space="preserve">  </v>
      </c>
      <c r="U94" s="35" t="str">
        <f>'A6'!K94</f>
        <v xml:space="preserve">  </v>
      </c>
      <c r="V94" s="35" t="str">
        <f>'B1'!K94</f>
        <v xml:space="preserve">  </v>
      </c>
      <c r="W94" s="35" t="str">
        <f>'B2'!K94</f>
        <v xml:space="preserve">  </v>
      </c>
      <c r="X94" s="35" t="str">
        <f>'B3'!K94</f>
        <v xml:space="preserve">  </v>
      </c>
      <c r="Y94" s="35" t="str">
        <f>'B4'!K94</f>
        <v xml:space="preserve">  </v>
      </c>
      <c r="Z94" s="35" t="str">
        <f>'B5'!K94</f>
        <v xml:space="preserve">  </v>
      </c>
      <c r="AA94" s="35" t="str">
        <f>'C1'!K94</f>
        <v xml:space="preserve">  </v>
      </c>
      <c r="AB94" s="35" t="str">
        <f>'C2'!K94</f>
        <v xml:space="preserve">  </v>
      </c>
      <c r="AC94" s="35" t="str">
        <f>'C3'!K94</f>
        <v xml:space="preserve">  </v>
      </c>
      <c r="AD94" s="35" t="str">
        <f>'C4'!K94</f>
        <v xml:space="preserve">  </v>
      </c>
      <c r="AE94" s="35" t="str">
        <f>'C5'!K94</f>
        <v xml:space="preserve">  </v>
      </c>
      <c r="AF94" s="35" t="str">
        <f>'C6'!K94</f>
        <v xml:space="preserve">  </v>
      </c>
      <c r="AG94" s="36" t="str">
        <f t="shared" si="16"/>
        <v xml:space="preserve">  </v>
      </c>
      <c r="AH94" s="37" t="str">
        <f>IF('I NILAI SEKOLAH'!E94="","", 'I NILAI SEKOLAH'!E94)</f>
        <v/>
      </c>
      <c r="AI94" s="37" t="str">
        <f>IF('I NILAI SEKOLAH'!F94="","", 'I NILAI SEKOLAH'!F94)</f>
        <v/>
      </c>
      <c r="AJ94" s="37" t="str">
        <f>IF('I NILAI SEKOLAH'!G94="","", 'I NILAI SEKOLAH'!G94)</f>
        <v/>
      </c>
      <c r="AK94" s="37" t="str">
        <f>IF('I NILAI SEKOLAH'!H94="","", 'I NILAI SEKOLAH'!H94)</f>
        <v/>
      </c>
      <c r="AL94" s="37" t="str">
        <f>IF('I NILAI SEKOLAH'!I94="","", 'I NILAI SEKOLAH'!I94)</f>
        <v/>
      </c>
      <c r="AM94" s="37" t="str">
        <f>IF('I NILAI SEKOLAH'!J94="","", 'I NILAI SEKOLAH'!J94)</f>
        <v/>
      </c>
      <c r="AN94" s="37" t="str">
        <f>IF('I NILAI SEKOLAH'!K94="","", 'I NILAI SEKOLAH'!K94)</f>
        <v/>
      </c>
      <c r="AO94" s="37" t="str">
        <f>IF('I NILAI SEKOLAH'!L94="","", 'I NILAI SEKOLAH'!L94)</f>
        <v/>
      </c>
      <c r="AP94" s="37" t="str">
        <f>IF('I NILAI SEKOLAH'!M94="","", 'I NILAI SEKOLAH'!M94)</f>
        <v/>
      </c>
      <c r="AQ94" s="37" t="str">
        <f>IF('I NILAI SEKOLAH'!N94="","", 'I NILAI SEKOLAH'!N94)</f>
        <v/>
      </c>
      <c r="AR94" s="37" t="str">
        <f>IF('I NILAI SEKOLAH'!O94="","", 'I NILAI SEKOLAH'!O94)</f>
        <v/>
      </c>
      <c r="AS94" s="37" t="str">
        <f>IF('I NILAI SEKOLAH'!P94="","", 'I NILAI SEKOLAH'!P94)</f>
        <v/>
      </c>
      <c r="AT94" s="37" t="str">
        <f>IF('I NILAI SEKOLAH'!Q94="","", 'I NILAI SEKOLAH'!Q94)</f>
        <v/>
      </c>
      <c r="AU94" s="37" t="str">
        <f>IF('I NILAI SEKOLAH'!R94="","", 'I NILAI SEKOLAH'!R94)</f>
        <v/>
      </c>
      <c r="AV94" s="37" t="str">
        <f>IF('I NILAI SEKOLAH'!S94="","", 'I NILAI SEKOLAH'!S94)</f>
        <v/>
      </c>
      <c r="AW94" s="37" t="str">
        <f>IF('I NILAI SEKOLAH'!T94="","", 'I NILAI SEKOLAH'!T94)</f>
        <v/>
      </c>
      <c r="AX94" s="37" t="str">
        <f>IF('I NILAI SEKOLAH'!U94="","", 'I NILAI SEKOLAH'!U94)</f>
        <v/>
      </c>
      <c r="AY94" s="38" t="str">
        <f t="shared" si="17"/>
        <v xml:space="preserve">  </v>
      </c>
      <c r="AZ94" s="38" t="str">
        <f t="shared" si="18"/>
        <v/>
      </c>
      <c r="BA94" s="296" t="str">
        <f>IF(AZ94="","",RANK(AZ94,$AZ$10:$AZ$209)+COUNTIF(AZ$10:AZ94,AZ94)-1)</f>
        <v/>
      </c>
      <c r="BB94" s="109"/>
      <c r="BC94" s="25"/>
    </row>
    <row r="95" spans="1:55" ht="15.75" customHeight="1">
      <c r="A95" s="101"/>
      <c r="B95" s="34">
        <f>IF(BIODATA!B95="","", BIODATA!B95)</f>
        <v>86</v>
      </c>
      <c r="C95" s="32" t="str">
        <f>IF(BIODATA!D95="","", BIODATA!D95)</f>
        <v/>
      </c>
      <c r="D95" s="32" t="str">
        <f>IF(BIODATA!E95="","", BIODATA!E95)</f>
        <v/>
      </c>
      <c r="E95" s="40" t="str">
        <f>IF(BIODATA!F95="","", BIODATA!F95)</f>
        <v/>
      </c>
      <c r="F95" s="32" t="str">
        <f>IF(BIODATA!I95="","", BIODATA!I95)</f>
        <v/>
      </c>
      <c r="G95" s="39" t="str">
        <f>IF('I NILAI UN'!F95="","",'I NILAI UN'!F95)</f>
        <v/>
      </c>
      <c r="H95" s="39" t="str">
        <f>IF('I NILAI UN'!G95="","",'I NILAI UN'!G95)</f>
        <v/>
      </c>
      <c r="I95" s="39" t="str">
        <f>IF('I NILAI UN'!H95="","",'I NILAI UN'!H95)</f>
        <v/>
      </c>
      <c r="J95" s="39" t="str">
        <f>IF('I NILAI UN'!I95="","",'I NILAI UN'!I95)</f>
        <v/>
      </c>
      <c r="K95" s="33">
        <f t="shared" si="11"/>
        <v>0</v>
      </c>
      <c r="L95" s="41" t="str">
        <f t="shared" si="12"/>
        <v/>
      </c>
      <c r="M95" s="41" t="str">
        <f t="shared" si="13"/>
        <v/>
      </c>
      <c r="N95" s="41" t="str">
        <f t="shared" si="14"/>
        <v/>
      </c>
      <c r="O95" s="41" t="str">
        <f t="shared" si="15"/>
        <v/>
      </c>
      <c r="P95" s="35" t="str">
        <f>'A1'!K95</f>
        <v xml:space="preserve">  </v>
      </c>
      <c r="Q95" s="35" t="str">
        <f>'A2'!K95</f>
        <v xml:space="preserve">  </v>
      </c>
      <c r="R95" s="35" t="str">
        <f>'A3'!K95</f>
        <v xml:space="preserve">  </v>
      </c>
      <c r="S95" s="35" t="str">
        <f>'A4'!K95</f>
        <v xml:space="preserve">  </v>
      </c>
      <c r="T95" s="35" t="str">
        <f>'A5'!K95</f>
        <v xml:space="preserve">  </v>
      </c>
      <c r="U95" s="35" t="str">
        <f>'A6'!K95</f>
        <v xml:space="preserve">  </v>
      </c>
      <c r="V95" s="35" t="str">
        <f>'B1'!K95</f>
        <v xml:space="preserve">  </v>
      </c>
      <c r="W95" s="35" t="str">
        <f>'B2'!K95</f>
        <v xml:space="preserve">  </v>
      </c>
      <c r="X95" s="35" t="str">
        <f>'B3'!K95</f>
        <v xml:space="preserve">  </v>
      </c>
      <c r="Y95" s="35" t="str">
        <f>'B4'!K95</f>
        <v xml:space="preserve">  </v>
      </c>
      <c r="Z95" s="35" t="str">
        <f>'B5'!K95</f>
        <v xml:space="preserve">  </v>
      </c>
      <c r="AA95" s="35" t="str">
        <f>'C1'!K95</f>
        <v xml:space="preserve">  </v>
      </c>
      <c r="AB95" s="35" t="str">
        <f>'C2'!K95</f>
        <v xml:space="preserve">  </v>
      </c>
      <c r="AC95" s="35" t="str">
        <f>'C3'!K95</f>
        <v xml:space="preserve">  </v>
      </c>
      <c r="AD95" s="35" t="str">
        <f>'C4'!K95</f>
        <v xml:space="preserve">  </v>
      </c>
      <c r="AE95" s="35" t="str">
        <f>'C5'!K95</f>
        <v xml:space="preserve">  </v>
      </c>
      <c r="AF95" s="35" t="str">
        <f>'C6'!K95</f>
        <v xml:space="preserve">  </v>
      </c>
      <c r="AG95" s="36" t="str">
        <f t="shared" si="16"/>
        <v xml:space="preserve">  </v>
      </c>
      <c r="AH95" s="37" t="str">
        <f>IF('I NILAI SEKOLAH'!E95="","", 'I NILAI SEKOLAH'!E95)</f>
        <v/>
      </c>
      <c r="AI95" s="37" t="str">
        <f>IF('I NILAI SEKOLAH'!F95="","", 'I NILAI SEKOLAH'!F95)</f>
        <v/>
      </c>
      <c r="AJ95" s="37" t="str">
        <f>IF('I NILAI SEKOLAH'!G95="","", 'I NILAI SEKOLAH'!G95)</f>
        <v/>
      </c>
      <c r="AK95" s="37" t="str">
        <f>IF('I NILAI SEKOLAH'!H95="","", 'I NILAI SEKOLAH'!H95)</f>
        <v/>
      </c>
      <c r="AL95" s="37" t="str">
        <f>IF('I NILAI SEKOLAH'!I95="","", 'I NILAI SEKOLAH'!I95)</f>
        <v/>
      </c>
      <c r="AM95" s="37" t="str">
        <f>IF('I NILAI SEKOLAH'!J95="","", 'I NILAI SEKOLAH'!J95)</f>
        <v/>
      </c>
      <c r="AN95" s="37" t="str">
        <f>IF('I NILAI SEKOLAH'!K95="","", 'I NILAI SEKOLAH'!K95)</f>
        <v/>
      </c>
      <c r="AO95" s="37" t="str">
        <f>IF('I NILAI SEKOLAH'!L95="","", 'I NILAI SEKOLAH'!L95)</f>
        <v/>
      </c>
      <c r="AP95" s="37" t="str">
        <f>IF('I NILAI SEKOLAH'!M95="","", 'I NILAI SEKOLAH'!M95)</f>
        <v/>
      </c>
      <c r="AQ95" s="37" t="str">
        <f>IF('I NILAI SEKOLAH'!N95="","", 'I NILAI SEKOLAH'!N95)</f>
        <v/>
      </c>
      <c r="AR95" s="37" t="str">
        <f>IF('I NILAI SEKOLAH'!O95="","", 'I NILAI SEKOLAH'!O95)</f>
        <v/>
      </c>
      <c r="AS95" s="37" t="str">
        <f>IF('I NILAI SEKOLAH'!P95="","", 'I NILAI SEKOLAH'!P95)</f>
        <v/>
      </c>
      <c r="AT95" s="37" t="str">
        <f>IF('I NILAI SEKOLAH'!Q95="","", 'I NILAI SEKOLAH'!Q95)</f>
        <v/>
      </c>
      <c r="AU95" s="37" t="str">
        <f>IF('I NILAI SEKOLAH'!R95="","", 'I NILAI SEKOLAH'!R95)</f>
        <v/>
      </c>
      <c r="AV95" s="37" t="str">
        <f>IF('I NILAI SEKOLAH'!S95="","", 'I NILAI SEKOLAH'!S95)</f>
        <v/>
      </c>
      <c r="AW95" s="37" t="str">
        <f>IF('I NILAI SEKOLAH'!T95="","", 'I NILAI SEKOLAH'!T95)</f>
        <v/>
      </c>
      <c r="AX95" s="37" t="str">
        <f>IF('I NILAI SEKOLAH'!U95="","", 'I NILAI SEKOLAH'!U95)</f>
        <v/>
      </c>
      <c r="AY95" s="38" t="str">
        <f t="shared" si="17"/>
        <v xml:space="preserve">  </v>
      </c>
      <c r="AZ95" s="38" t="str">
        <f t="shared" si="18"/>
        <v/>
      </c>
      <c r="BA95" s="296" t="str">
        <f>IF(AZ95="","",RANK(AZ95,$AZ$10:$AZ$209)+COUNTIF(AZ$10:AZ95,AZ95)-1)</f>
        <v/>
      </c>
      <c r="BB95" s="109"/>
      <c r="BC95" s="25"/>
    </row>
    <row r="96" spans="1:55" ht="15.75" hidden="1" customHeight="1">
      <c r="A96" s="101"/>
      <c r="B96" s="34">
        <f>IF(BIODATA!B96="","", BIODATA!B96)</f>
        <v>87</v>
      </c>
      <c r="C96" s="32" t="str">
        <f>IF(BIODATA!D96="","", BIODATA!D96)</f>
        <v/>
      </c>
      <c r="D96" s="32" t="str">
        <f>IF(BIODATA!E96="","", BIODATA!E96)</f>
        <v/>
      </c>
      <c r="E96" s="40" t="str">
        <f>IF(BIODATA!F96="","", BIODATA!F96)</f>
        <v/>
      </c>
      <c r="F96" s="32" t="str">
        <f>IF(BIODATA!I96="","", BIODATA!I96)</f>
        <v/>
      </c>
      <c r="G96" s="39" t="str">
        <f>IF('I NILAI UN'!F96="","",'I NILAI UN'!F96)</f>
        <v/>
      </c>
      <c r="H96" s="39" t="str">
        <f>IF('I NILAI UN'!G96="","",'I NILAI UN'!G96)</f>
        <v/>
      </c>
      <c r="I96" s="39" t="str">
        <f>IF('I NILAI UN'!H96="","",'I NILAI UN'!H96)</f>
        <v/>
      </c>
      <c r="J96" s="39" t="str">
        <f>IF('I NILAI UN'!I96="","",'I NILAI UN'!I96)</f>
        <v/>
      </c>
      <c r="K96" s="33">
        <f t="shared" si="11"/>
        <v>0</v>
      </c>
      <c r="L96" s="41" t="str">
        <f t="shared" si="12"/>
        <v/>
      </c>
      <c r="M96" s="41" t="str">
        <f t="shared" si="13"/>
        <v/>
      </c>
      <c r="N96" s="41" t="str">
        <f t="shared" si="14"/>
        <v/>
      </c>
      <c r="O96" s="41" t="str">
        <f t="shared" si="15"/>
        <v/>
      </c>
      <c r="P96" s="35" t="str">
        <f>'A1'!K96</f>
        <v xml:space="preserve">  </v>
      </c>
      <c r="Q96" s="35" t="str">
        <f>'A2'!K96</f>
        <v xml:space="preserve">  </v>
      </c>
      <c r="R96" s="35" t="str">
        <f>'A3'!K96</f>
        <v xml:space="preserve">  </v>
      </c>
      <c r="S96" s="35" t="str">
        <f>'A4'!K96</f>
        <v xml:space="preserve">  </v>
      </c>
      <c r="T96" s="35" t="str">
        <f>'A5'!K96</f>
        <v xml:space="preserve">  </v>
      </c>
      <c r="U96" s="35" t="str">
        <f>'A6'!K96</f>
        <v xml:space="preserve">  </v>
      </c>
      <c r="V96" s="35" t="str">
        <f>'B1'!K96</f>
        <v xml:space="preserve">  </v>
      </c>
      <c r="W96" s="35" t="str">
        <f>'B2'!K96</f>
        <v xml:space="preserve">  </v>
      </c>
      <c r="X96" s="35" t="str">
        <f>'B3'!K96</f>
        <v xml:space="preserve">  </v>
      </c>
      <c r="Y96" s="35" t="str">
        <f>'B4'!K96</f>
        <v xml:space="preserve">  </v>
      </c>
      <c r="Z96" s="35" t="str">
        <f>'B5'!K96</f>
        <v xml:space="preserve">  </v>
      </c>
      <c r="AA96" s="35" t="str">
        <f>'C1'!K96</f>
        <v xml:space="preserve">  </v>
      </c>
      <c r="AB96" s="35" t="str">
        <f>'C2'!K96</f>
        <v xml:space="preserve">  </v>
      </c>
      <c r="AC96" s="35" t="str">
        <f>'C3'!K96</f>
        <v xml:space="preserve">  </v>
      </c>
      <c r="AD96" s="35" t="str">
        <f>'C4'!K96</f>
        <v xml:space="preserve">  </v>
      </c>
      <c r="AE96" s="35" t="str">
        <f>'C5'!K96</f>
        <v xml:space="preserve">  </v>
      </c>
      <c r="AF96" s="35" t="str">
        <f>'C6'!K96</f>
        <v xml:space="preserve">  </v>
      </c>
      <c r="AG96" s="36" t="str">
        <f t="shared" si="16"/>
        <v xml:space="preserve">  </v>
      </c>
      <c r="AH96" s="37" t="str">
        <f>IF('I NILAI SEKOLAH'!E96="","", 'I NILAI SEKOLAH'!E96)</f>
        <v/>
      </c>
      <c r="AI96" s="37" t="str">
        <f>IF('I NILAI SEKOLAH'!F96="","", 'I NILAI SEKOLAH'!F96)</f>
        <v/>
      </c>
      <c r="AJ96" s="37" t="str">
        <f>IF('I NILAI SEKOLAH'!G96="","", 'I NILAI SEKOLAH'!G96)</f>
        <v/>
      </c>
      <c r="AK96" s="37" t="str">
        <f>IF('I NILAI SEKOLAH'!H96="","", 'I NILAI SEKOLAH'!H96)</f>
        <v/>
      </c>
      <c r="AL96" s="37" t="str">
        <f>IF('I NILAI SEKOLAH'!I96="","", 'I NILAI SEKOLAH'!I96)</f>
        <v/>
      </c>
      <c r="AM96" s="37" t="str">
        <f>IF('I NILAI SEKOLAH'!J96="","", 'I NILAI SEKOLAH'!J96)</f>
        <v/>
      </c>
      <c r="AN96" s="37" t="str">
        <f>IF('I NILAI SEKOLAH'!K96="","", 'I NILAI SEKOLAH'!K96)</f>
        <v/>
      </c>
      <c r="AO96" s="37" t="str">
        <f>IF('I NILAI SEKOLAH'!L96="","", 'I NILAI SEKOLAH'!L96)</f>
        <v/>
      </c>
      <c r="AP96" s="37" t="str">
        <f>IF('I NILAI SEKOLAH'!M96="","", 'I NILAI SEKOLAH'!M96)</f>
        <v/>
      </c>
      <c r="AQ96" s="37" t="str">
        <f>IF('I NILAI SEKOLAH'!N96="","", 'I NILAI SEKOLAH'!N96)</f>
        <v/>
      </c>
      <c r="AR96" s="37" t="str">
        <f>IF('I NILAI SEKOLAH'!O96="","", 'I NILAI SEKOLAH'!O96)</f>
        <v/>
      </c>
      <c r="AS96" s="37" t="str">
        <f>IF('I NILAI SEKOLAH'!P96="","", 'I NILAI SEKOLAH'!P96)</f>
        <v/>
      </c>
      <c r="AT96" s="37" t="str">
        <f>IF('I NILAI SEKOLAH'!Q96="","", 'I NILAI SEKOLAH'!Q96)</f>
        <v/>
      </c>
      <c r="AU96" s="37" t="str">
        <f>IF('I NILAI SEKOLAH'!R96="","", 'I NILAI SEKOLAH'!R96)</f>
        <v/>
      </c>
      <c r="AV96" s="37" t="str">
        <f>IF('I NILAI SEKOLAH'!S96="","", 'I NILAI SEKOLAH'!S96)</f>
        <v/>
      </c>
      <c r="AW96" s="37" t="str">
        <f>IF('I NILAI SEKOLAH'!T96="","", 'I NILAI SEKOLAH'!T96)</f>
        <v/>
      </c>
      <c r="AX96" s="37" t="str">
        <f>IF('I NILAI SEKOLAH'!U96="","", 'I NILAI SEKOLAH'!U96)</f>
        <v/>
      </c>
      <c r="AY96" s="38" t="str">
        <f t="shared" si="17"/>
        <v xml:space="preserve">  </v>
      </c>
      <c r="AZ96" s="38" t="str">
        <f t="shared" si="18"/>
        <v/>
      </c>
      <c r="BA96" s="296" t="str">
        <f>IF(AZ96="","",RANK(AZ96,$AZ$10:$AZ$209)+COUNTIF(AZ$10:AZ96,AZ96)-1)</f>
        <v/>
      </c>
      <c r="BB96" s="109"/>
      <c r="BC96" s="25"/>
    </row>
    <row r="97" spans="1:55" ht="15.75" hidden="1" customHeight="1">
      <c r="A97" s="101"/>
      <c r="B97" s="34">
        <f>IF(BIODATA!B97="","", BIODATA!B97)</f>
        <v>88</v>
      </c>
      <c r="C97" s="32" t="str">
        <f>IF(BIODATA!D97="","", BIODATA!D97)</f>
        <v/>
      </c>
      <c r="D97" s="32" t="str">
        <f>IF(BIODATA!E97="","", BIODATA!E97)</f>
        <v/>
      </c>
      <c r="E97" s="40" t="str">
        <f>IF(BIODATA!F97="","", BIODATA!F97)</f>
        <v/>
      </c>
      <c r="F97" s="32" t="str">
        <f>IF(BIODATA!I97="","", BIODATA!I97)</f>
        <v/>
      </c>
      <c r="G97" s="39" t="str">
        <f>IF('I NILAI UN'!F97="","",'I NILAI UN'!F97)</f>
        <v/>
      </c>
      <c r="H97" s="39" t="str">
        <f>IF('I NILAI UN'!G97="","",'I NILAI UN'!G97)</f>
        <v/>
      </c>
      <c r="I97" s="39" t="str">
        <f>IF('I NILAI UN'!H97="","",'I NILAI UN'!H97)</f>
        <v/>
      </c>
      <c r="J97" s="39" t="str">
        <f>IF('I NILAI UN'!I97="","",'I NILAI UN'!I97)</f>
        <v/>
      </c>
      <c r="K97" s="33">
        <f t="shared" si="11"/>
        <v>0</v>
      </c>
      <c r="L97" s="41" t="str">
        <f t="shared" si="12"/>
        <v/>
      </c>
      <c r="M97" s="41" t="str">
        <f t="shared" si="13"/>
        <v/>
      </c>
      <c r="N97" s="41" t="str">
        <f t="shared" si="14"/>
        <v/>
      </c>
      <c r="O97" s="41" t="str">
        <f t="shared" si="15"/>
        <v/>
      </c>
      <c r="P97" s="35" t="str">
        <f>'A1'!K97</f>
        <v xml:space="preserve">  </v>
      </c>
      <c r="Q97" s="35" t="str">
        <f>'A2'!K97</f>
        <v xml:space="preserve">  </v>
      </c>
      <c r="R97" s="35" t="str">
        <f>'A3'!K97</f>
        <v xml:space="preserve">  </v>
      </c>
      <c r="S97" s="35" t="str">
        <f>'A4'!K97</f>
        <v xml:space="preserve">  </v>
      </c>
      <c r="T97" s="35" t="str">
        <f>'A5'!K97</f>
        <v xml:space="preserve">  </v>
      </c>
      <c r="U97" s="35" t="str">
        <f>'A6'!K97</f>
        <v xml:space="preserve">  </v>
      </c>
      <c r="V97" s="35" t="str">
        <f>'B1'!K97</f>
        <v xml:space="preserve">  </v>
      </c>
      <c r="W97" s="35" t="str">
        <f>'B2'!K97</f>
        <v xml:space="preserve">  </v>
      </c>
      <c r="X97" s="35" t="str">
        <f>'B3'!K97</f>
        <v xml:space="preserve">  </v>
      </c>
      <c r="Y97" s="35" t="str">
        <f>'B4'!K97</f>
        <v xml:space="preserve">  </v>
      </c>
      <c r="Z97" s="35" t="str">
        <f>'B5'!K97</f>
        <v xml:space="preserve">  </v>
      </c>
      <c r="AA97" s="35" t="str">
        <f>'C1'!K97</f>
        <v xml:space="preserve">  </v>
      </c>
      <c r="AB97" s="35" t="str">
        <f>'C2'!K97</f>
        <v xml:space="preserve">  </v>
      </c>
      <c r="AC97" s="35" t="str">
        <f>'C3'!K97</f>
        <v xml:space="preserve">  </v>
      </c>
      <c r="AD97" s="35" t="str">
        <f>'C4'!K97</f>
        <v xml:space="preserve">  </v>
      </c>
      <c r="AE97" s="35" t="str">
        <f>'C5'!K97</f>
        <v xml:space="preserve">  </v>
      </c>
      <c r="AF97" s="35" t="str">
        <f>'C6'!K97</f>
        <v xml:space="preserve">  </v>
      </c>
      <c r="AG97" s="36" t="str">
        <f t="shared" si="16"/>
        <v xml:space="preserve">  </v>
      </c>
      <c r="AH97" s="37" t="str">
        <f>IF('I NILAI SEKOLAH'!E97="","", 'I NILAI SEKOLAH'!E97)</f>
        <v/>
      </c>
      <c r="AI97" s="37" t="str">
        <f>IF('I NILAI SEKOLAH'!F97="","", 'I NILAI SEKOLAH'!F97)</f>
        <v/>
      </c>
      <c r="AJ97" s="37" t="str">
        <f>IF('I NILAI SEKOLAH'!G97="","", 'I NILAI SEKOLAH'!G97)</f>
        <v/>
      </c>
      <c r="AK97" s="37" t="str">
        <f>IF('I NILAI SEKOLAH'!H97="","", 'I NILAI SEKOLAH'!H97)</f>
        <v/>
      </c>
      <c r="AL97" s="37" t="str">
        <f>IF('I NILAI SEKOLAH'!I97="","", 'I NILAI SEKOLAH'!I97)</f>
        <v/>
      </c>
      <c r="AM97" s="37" t="str">
        <f>IF('I NILAI SEKOLAH'!J97="","", 'I NILAI SEKOLAH'!J97)</f>
        <v/>
      </c>
      <c r="AN97" s="37" t="str">
        <f>IF('I NILAI SEKOLAH'!K97="","", 'I NILAI SEKOLAH'!K97)</f>
        <v/>
      </c>
      <c r="AO97" s="37" t="str">
        <f>IF('I NILAI SEKOLAH'!L97="","", 'I NILAI SEKOLAH'!L97)</f>
        <v/>
      </c>
      <c r="AP97" s="37" t="str">
        <f>IF('I NILAI SEKOLAH'!M97="","", 'I NILAI SEKOLAH'!M97)</f>
        <v/>
      </c>
      <c r="AQ97" s="37" t="str">
        <f>IF('I NILAI SEKOLAH'!N97="","", 'I NILAI SEKOLAH'!N97)</f>
        <v/>
      </c>
      <c r="AR97" s="37" t="str">
        <f>IF('I NILAI SEKOLAH'!O97="","", 'I NILAI SEKOLAH'!O97)</f>
        <v/>
      </c>
      <c r="AS97" s="37" t="str">
        <f>IF('I NILAI SEKOLAH'!P97="","", 'I NILAI SEKOLAH'!P97)</f>
        <v/>
      </c>
      <c r="AT97" s="37" t="str">
        <f>IF('I NILAI SEKOLAH'!Q97="","", 'I NILAI SEKOLAH'!Q97)</f>
        <v/>
      </c>
      <c r="AU97" s="37" t="str">
        <f>IF('I NILAI SEKOLAH'!R97="","", 'I NILAI SEKOLAH'!R97)</f>
        <v/>
      </c>
      <c r="AV97" s="37" t="str">
        <f>IF('I NILAI SEKOLAH'!S97="","", 'I NILAI SEKOLAH'!S97)</f>
        <v/>
      </c>
      <c r="AW97" s="37" t="str">
        <f>IF('I NILAI SEKOLAH'!T97="","", 'I NILAI SEKOLAH'!T97)</f>
        <v/>
      </c>
      <c r="AX97" s="37" t="str">
        <f>IF('I NILAI SEKOLAH'!U97="","", 'I NILAI SEKOLAH'!U97)</f>
        <v/>
      </c>
      <c r="AY97" s="38" t="str">
        <f t="shared" si="17"/>
        <v xml:space="preserve">  </v>
      </c>
      <c r="AZ97" s="38" t="str">
        <f t="shared" si="18"/>
        <v/>
      </c>
      <c r="BA97" s="296" t="str">
        <f>IF(AZ97="","",RANK(AZ97,$AZ$10:$AZ$209)+COUNTIF(AZ$10:AZ97,AZ97)-1)</f>
        <v/>
      </c>
      <c r="BB97" s="109"/>
      <c r="BC97" s="25"/>
    </row>
    <row r="98" spans="1:55" ht="15.75" hidden="1" customHeight="1">
      <c r="A98" s="101"/>
      <c r="B98" s="34">
        <f>IF(BIODATA!B98="","", BIODATA!B98)</f>
        <v>89</v>
      </c>
      <c r="C98" s="32" t="str">
        <f>IF(BIODATA!D98="","", BIODATA!D98)</f>
        <v/>
      </c>
      <c r="D98" s="32" t="str">
        <f>IF(BIODATA!E98="","", BIODATA!E98)</f>
        <v/>
      </c>
      <c r="E98" s="40" t="str">
        <f>IF(BIODATA!F98="","", BIODATA!F98)</f>
        <v/>
      </c>
      <c r="F98" s="32" t="str">
        <f>IF(BIODATA!I98="","", BIODATA!I98)</f>
        <v/>
      </c>
      <c r="G98" s="39" t="str">
        <f>IF('I NILAI UN'!F98="","",'I NILAI UN'!F98)</f>
        <v/>
      </c>
      <c r="H98" s="39" t="str">
        <f>IF('I NILAI UN'!G98="","",'I NILAI UN'!G98)</f>
        <v/>
      </c>
      <c r="I98" s="39" t="str">
        <f>IF('I NILAI UN'!H98="","",'I NILAI UN'!H98)</f>
        <v/>
      </c>
      <c r="J98" s="39" t="str">
        <f>IF('I NILAI UN'!I98="","",'I NILAI UN'!I98)</f>
        <v/>
      </c>
      <c r="K98" s="33">
        <f t="shared" si="11"/>
        <v>0</v>
      </c>
      <c r="L98" s="41" t="str">
        <f t="shared" si="12"/>
        <v/>
      </c>
      <c r="M98" s="41" t="str">
        <f t="shared" si="13"/>
        <v/>
      </c>
      <c r="N98" s="41" t="str">
        <f t="shared" si="14"/>
        <v/>
      </c>
      <c r="O98" s="41" t="str">
        <f t="shared" si="15"/>
        <v/>
      </c>
      <c r="P98" s="35" t="str">
        <f>'A1'!K98</f>
        <v xml:space="preserve">  </v>
      </c>
      <c r="Q98" s="35" t="str">
        <f>'A2'!K98</f>
        <v xml:space="preserve">  </v>
      </c>
      <c r="R98" s="35" t="str">
        <f>'A3'!K98</f>
        <v xml:space="preserve">  </v>
      </c>
      <c r="S98" s="35" t="str">
        <f>'A4'!K98</f>
        <v xml:space="preserve">  </v>
      </c>
      <c r="T98" s="35" t="str">
        <f>'A5'!K98</f>
        <v xml:space="preserve">  </v>
      </c>
      <c r="U98" s="35" t="str">
        <f>'A6'!K98</f>
        <v xml:space="preserve">  </v>
      </c>
      <c r="V98" s="35" t="str">
        <f>'B1'!K98</f>
        <v xml:space="preserve">  </v>
      </c>
      <c r="W98" s="35" t="str">
        <f>'B2'!K98</f>
        <v xml:space="preserve">  </v>
      </c>
      <c r="X98" s="35" t="str">
        <f>'B3'!K98</f>
        <v xml:space="preserve">  </v>
      </c>
      <c r="Y98" s="35" t="str">
        <f>'B4'!K98</f>
        <v xml:space="preserve">  </v>
      </c>
      <c r="Z98" s="35" t="str">
        <f>'B5'!K98</f>
        <v xml:space="preserve">  </v>
      </c>
      <c r="AA98" s="35" t="str">
        <f>'C1'!K98</f>
        <v xml:space="preserve">  </v>
      </c>
      <c r="AB98" s="35" t="str">
        <f>'C2'!K98</f>
        <v xml:space="preserve">  </v>
      </c>
      <c r="AC98" s="35" t="str">
        <f>'C3'!K98</f>
        <v xml:space="preserve">  </v>
      </c>
      <c r="AD98" s="35" t="str">
        <f>'C4'!K98</f>
        <v xml:space="preserve">  </v>
      </c>
      <c r="AE98" s="35" t="str">
        <f>'C5'!K98</f>
        <v xml:space="preserve">  </v>
      </c>
      <c r="AF98" s="35" t="str">
        <f>'C6'!K98</f>
        <v xml:space="preserve">  </v>
      </c>
      <c r="AG98" s="36" t="str">
        <f t="shared" si="16"/>
        <v xml:space="preserve">  </v>
      </c>
      <c r="AH98" s="37" t="str">
        <f>IF('I NILAI SEKOLAH'!E98="","", 'I NILAI SEKOLAH'!E98)</f>
        <v/>
      </c>
      <c r="AI98" s="37" t="str">
        <f>IF('I NILAI SEKOLAH'!F98="","", 'I NILAI SEKOLAH'!F98)</f>
        <v/>
      </c>
      <c r="AJ98" s="37" t="str">
        <f>IF('I NILAI SEKOLAH'!G98="","", 'I NILAI SEKOLAH'!G98)</f>
        <v/>
      </c>
      <c r="AK98" s="37" t="str">
        <f>IF('I NILAI SEKOLAH'!H98="","", 'I NILAI SEKOLAH'!H98)</f>
        <v/>
      </c>
      <c r="AL98" s="37" t="str">
        <f>IF('I NILAI SEKOLAH'!I98="","", 'I NILAI SEKOLAH'!I98)</f>
        <v/>
      </c>
      <c r="AM98" s="37" t="str">
        <f>IF('I NILAI SEKOLAH'!J98="","", 'I NILAI SEKOLAH'!J98)</f>
        <v/>
      </c>
      <c r="AN98" s="37" t="str">
        <f>IF('I NILAI SEKOLAH'!K98="","", 'I NILAI SEKOLAH'!K98)</f>
        <v/>
      </c>
      <c r="AO98" s="37" t="str">
        <f>IF('I NILAI SEKOLAH'!L98="","", 'I NILAI SEKOLAH'!L98)</f>
        <v/>
      </c>
      <c r="AP98" s="37" t="str">
        <f>IF('I NILAI SEKOLAH'!M98="","", 'I NILAI SEKOLAH'!M98)</f>
        <v/>
      </c>
      <c r="AQ98" s="37" t="str">
        <f>IF('I NILAI SEKOLAH'!N98="","", 'I NILAI SEKOLAH'!N98)</f>
        <v/>
      </c>
      <c r="AR98" s="37" t="str">
        <f>IF('I NILAI SEKOLAH'!O98="","", 'I NILAI SEKOLAH'!O98)</f>
        <v/>
      </c>
      <c r="AS98" s="37" t="str">
        <f>IF('I NILAI SEKOLAH'!P98="","", 'I NILAI SEKOLAH'!P98)</f>
        <v/>
      </c>
      <c r="AT98" s="37" t="str">
        <f>IF('I NILAI SEKOLAH'!Q98="","", 'I NILAI SEKOLAH'!Q98)</f>
        <v/>
      </c>
      <c r="AU98" s="37" t="str">
        <f>IF('I NILAI SEKOLAH'!R98="","", 'I NILAI SEKOLAH'!R98)</f>
        <v/>
      </c>
      <c r="AV98" s="37" t="str">
        <f>IF('I NILAI SEKOLAH'!S98="","", 'I NILAI SEKOLAH'!S98)</f>
        <v/>
      </c>
      <c r="AW98" s="37" t="str">
        <f>IF('I NILAI SEKOLAH'!T98="","", 'I NILAI SEKOLAH'!T98)</f>
        <v/>
      </c>
      <c r="AX98" s="37" t="str">
        <f>IF('I NILAI SEKOLAH'!U98="","", 'I NILAI SEKOLAH'!U98)</f>
        <v/>
      </c>
      <c r="AY98" s="38" t="str">
        <f t="shared" si="17"/>
        <v xml:space="preserve">  </v>
      </c>
      <c r="AZ98" s="38" t="str">
        <f t="shared" si="18"/>
        <v/>
      </c>
      <c r="BA98" s="296" t="str">
        <f>IF(AZ98="","",RANK(AZ98,$AZ$10:$AZ$209)+COUNTIF(AZ$10:AZ98,AZ98)-1)</f>
        <v/>
      </c>
      <c r="BB98" s="109"/>
      <c r="BC98" s="25"/>
    </row>
    <row r="99" spans="1:55" ht="15.75" hidden="1" customHeight="1">
      <c r="A99" s="101"/>
      <c r="B99" s="34">
        <f>IF(BIODATA!B99="","", BIODATA!B99)</f>
        <v>90</v>
      </c>
      <c r="C99" s="32" t="str">
        <f>IF(BIODATA!D99="","", BIODATA!D99)</f>
        <v/>
      </c>
      <c r="D99" s="32" t="str">
        <f>IF(BIODATA!E99="","", BIODATA!E99)</f>
        <v/>
      </c>
      <c r="E99" s="40" t="str">
        <f>IF(BIODATA!F99="","", BIODATA!F99)</f>
        <v/>
      </c>
      <c r="F99" s="32" t="str">
        <f>IF(BIODATA!I99="","", BIODATA!I99)</f>
        <v/>
      </c>
      <c r="G99" s="39" t="str">
        <f>IF('I NILAI UN'!F99="","",'I NILAI UN'!F99)</f>
        <v/>
      </c>
      <c r="H99" s="39" t="str">
        <f>IF('I NILAI UN'!G99="","",'I NILAI UN'!G99)</f>
        <v/>
      </c>
      <c r="I99" s="39" t="str">
        <f>IF('I NILAI UN'!H99="","",'I NILAI UN'!H99)</f>
        <v/>
      </c>
      <c r="J99" s="39" t="str">
        <f>IF('I NILAI UN'!I99="","",'I NILAI UN'!I99)</f>
        <v/>
      </c>
      <c r="K99" s="33">
        <f t="shared" si="11"/>
        <v>0</v>
      </c>
      <c r="L99" s="41" t="str">
        <f t="shared" si="12"/>
        <v/>
      </c>
      <c r="M99" s="41" t="str">
        <f t="shared" si="13"/>
        <v/>
      </c>
      <c r="N99" s="41" t="str">
        <f t="shared" si="14"/>
        <v/>
      </c>
      <c r="O99" s="41" t="str">
        <f t="shared" si="15"/>
        <v/>
      </c>
      <c r="P99" s="35" t="str">
        <f>'A1'!K99</f>
        <v xml:space="preserve">  </v>
      </c>
      <c r="Q99" s="35" t="str">
        <f>'A2'!K99</f>
        <v xml:space="preserve">  </v>
      </c>
      <c r="R99" s="35" t="str">
        <f>'A3'!K99</f>
        <v xml:space="preserve">  </v>
      </c>
      <c r="S99" s="35" t="str">
        <f>'A4'!K99</f>
        <v xml:space="preserve">  </v>
      </c>
      <c r="T99" s="35" t="str">
        <f>'A5'!K99</f>
        <v xml:space="preserve">  </v>
      </c>
      <c r="U99" s="35" t="str">
        <f>'A6'!K99</f>
        <v xml:space="preserve">  </v>
      </c>
      <c r="V99" s="35" t="str">
        <f>'B1'!K99</f>
        <v xml:space="preserve">  </v>
      </c>
      <c r="W99" s="35" t="str">
        <f>'B2'!K99</f>
        <v xml:space="preserve">  </v>
      </c>
      <c r="X99" s="35" t="str">
        <f>'B3'!K99</f>
        <v xml:space="preserve">  </v>
      </c>
      <c r="Y99" s="35" t="str">
        <f>'B4'!K99</f>
        <v xml:space="preserve">  </v>
      </c>
      <c r="Z99" s="35" t="str">
        <f>'B5'!K99</f>
        <v xml:space="preserve">  </v>
      </c>
      <c r="AA99" s="35" t="str">
        <f>'C1'!K99</f>
        <v xml:space="preserve">  </v>
      </c>
      <c r="AB99" s="35" t="str">
        <f>'C2'!K99</f>
        <v xml:space="preserve">  </v>
      </c>
      <c r="AC99" s="35" t="str">
        <f>'C3'!K99</f>
        <v xml:space="preserve">  </v>
      </c>
      <c r="AD99" s="35" t="str">
        <f>'C4'!K99</f>
        <v xml:space="preserve">  </v>
      </c>
      <c r="AE99" s="35" t="str">
        <f>'C5'!K99</f>
        <v xml:space="preserve">  </v>
      </c>
      <c r="AF99" s="35" t="str">
        <f>'C6'!K99</f>
        <v xml:space="preserve">  </v>
      </c>
      <c r="AG99" s="36" t="str">
        <f t="shared" si="16"/>
        <v xml:space="preserve">  </v>
      </c>
      <c r="AH99" s="37" t="str">
        <f>IF('I NILAI SEKOLAH'!E99="","", 'I NILAI SEKOLAH'!E99)</f>
        <v/>
      </c>
      <c r="AI99" s="37" t="str">
        <f>IF('I NILAI SEKOLAH'!F99="","", 'I NILAI SEKOLAH'!F99)</f>
        <v/>
      </c>
      <c r="AJ99" s="37" t="str">
        <f>IF('I NILAI SEKOLAH'!G99="","", 'I NILAI SEKOLAH'!G99)</f>
        <v/>
      </c>
      <c r="AK99" s="37" t="str">
        <f>IF('I NILAI SEKOLAH'!H99="","", 'I NILAI SEKOLAH'!H99)</f>
        <v/>
      </c>
      <c r="AL99" s="37" t="str">
        <f>IF('I NILAI SEKOLAH'!I99="","", 'I NILAI SEKOLAH'!I99)</f>
        <v/>
      </c>
      <c r="AM99" s="37" t="str">
        <f>IF('I NILAI SEKOLAH'!J99="","", 'I NILAI SEKOLAH'!J99)</f>
        <v/>
      </c>
      <c r="AN99" s="37" t="str">
        <f>IF('I NILAI SEKOLAH'!K99="","", 'I NILAI SEKOLAH'!K99)</f>
        <v/>
      </c>
      <c r="AO99" s="37" t="str">
        <f>IF('I NILAI SEKOLAH'!L99="","", 'I NILAI SEKOLAH'!L99)</f>
        <v/>
      </c>
      <c r="AP99" s="37" t="str">
        <f>IF('I NILAI SEKOLAH'!M99="","", 'I NILAI SEKOLAH'!M99)</f>
        <v/>
      </c>
      <c r="AQ99" s="37" t="str">
        <f>IF('I NILAI SEKOLAH'!N99="","", 'I NILAI SEKOLAH'!N99)</f>
        <v/>
      </c>
      <c r="AR99" s="37" t="str">
        <f>IF('I NILAI SEKOLAH'!O99="","", 'I NILAI SEKOLAH'!O99)</f>
        <v/>
      </c>
      <c r="AS99" s="37" t="str">
        <f>IF('I NILAI SEKOLAH'!P99="","", 'I NILAI SEKOLAH'!P99)</f>
        <v/>
      </c>
      <c r="AT99" s="37" t="str">
        <f>IF('I NILAI SEKOLAH'!Q99="","", 'I NILAI SEKOLAH'!Q99)</f>
        <v/>
      </c>
      <c r="AU99" s="37" t="str">
        <f>IF('I NILAI SEKOLAH'!R99="","", 'I NILAI SEKOLAH'!R99)</f>
        <v/>
      </c>
      <c r="AV99" s="37" t="str">
        <f>IF('I NILAI SEKOLAH'!S99="","", 'I NILAI SEKOLAH'!S99)</f>
        <v/>
      </c>
      <c r="AW99" s="37" t="str">
        <f>IF('I NILAI SEKOLAH'!T99="","", 'I NILAI SEKOLAH'!T99)</f>
        <v/>
      </c>
      <c r="AX99" s="37" t="str">
        <f>IF('I NILAI SEKOLAH'!U99="","", 'I NILAI SEKOLAH'!U99)</f>
        <v/>
      </c>
      <c r="AY99" s="38" t="str">
        <f t="shared" si="17"/>
        <v xml:space="preserve">  </v>
      </c>
      <c r="AZ99" s="38" t="str">
        <f t="shared" si="18"/>
        <v/>
      </c>
      <c r="BA99" s="296" t="str">
        <f>IF(AZ99="","",RANK(AZ99,$AZ$10:$AZ$209)+COUNTIF(AZ$10:AZ99,AZ99)-1)</f>
        <v/>
      </c>
      <c r="BB99" s="109"/>
      <c r="BC99" s="25"/>
    </row>
    <row r="100" spans="1:55" ht="15.75" hidden="1" customHeight="1">
      <c r="A100" s="101"/>
      <c r="B100" s="34">
        <f>IF(BIODATA!B100="","", BIODATA!B100)</f>
        <v>91</v>
      </c>
      <c r="C100" s="32" t="str">
        <f>IF(BIODATA!D100="","", BIODATA!D100)</f>
        <v/>
      </c>
      <c r="D100" s="32" t="str">
        <f>IF(BIODATA!E100="","", BIODATA!E100)</f>
        <v/>
      </c>
      <c r="E100" s="40" t="str">
        <f>IF(BIODATA!F100="","", BIODATA!F100)</f>
        <v/>
      </c>
      <c r="F100" s="32" t="str">
        <f>IF(BIODATA!I100="","", BIODATA!I100)</f>
        <v/>
      </c>
      <c r="G100" s="39" t="str">
        <f>IF('I NILAI UN'!F100="","",'I NILAI UN'!F100)</f>
        <v/>
      </c>
      <c r="H100" s="39" t="str">
        <f>IF('I NILAI UN'!G100="","",'I NILAI UN'!G100)</f>
        <v/>
      </c>
      <c r="I100" s="39" t="str">
        <f>IF('I NILAI UN'!H100="","",'I NILAI UN'!H100)</f>
        <v/>
      </c>
      <c r="J100" s="39" t="str">
        <f>IF('I NILAI UN'!I100="","",'I NILAI UN'!I100)</f>
        <v/>
      </c>
      <c r="K100" s="33">
        <f t="shared" si="11"/>
        <v>0</v>
      </c>
      <c r="L100" s="41" t="str">
        <f t="shared" si="12"/>
        <v/>
      </c>
      <c r="M100" s="41" t="str">
        <f t="shared" si="13"/>
        <v/>
      </c>
      <c r="N100" s="41" t="str">
        <f t="shared" si="14"/>
        <v/>
      </c>
      <c r="O100" s="41" t="str">
        <f t="shared" si="15"/>
        <v/>
      </c>
      <c r="P100" s="35" t="str">
        <f>'A1'!K100</f>
        <v xml:space="preserve">  </v>
      </c>
      <c r="Q100" s="35" t="str">
        <f>'A2'!K100</f>
        <v xml:space="preserve">  </v>
      </c>
      <c r="R100" s="35" t="str">
        <f>'A3'!K100</f>
        <v xml:space="preserve">  </v>
      </c>
      <c r="S100" s="35" t="str">
        <f>'A4'!K100</f>
        <v xml:space="preserve">  </v>
      </c>
      <c r="T100" s="35" t="str">
        <f>'A5'!K100</f>
        <v xml:space="preserve">  </v>
      </c>
      <c r="U100" s="35" t="str">
        <f>'A6'!K100</f>
        <v xml:space="preserve">  </v>
      </c>
      <c r="V100" s="35" t="str">
        <f>'B1'!K100</f>
        <v xml:space="preserve">  </v>
      </c>
      <c r="W100" s="35" t="str">
        <f>'B2'!K100</f>
        <v xml:space="preserve">  </v>
      </c>
      <c r="X100" s="35" t="str">
        <f>'B3'!K100</f>
        <v xml:space="preserve">  </v>
      </c>
      <c r="Y100" s="35" t="str">
        <f>'B4'!K100</f>
        <v xml:space="preserve">  </v>
      </c>
      <c r="Z100" s="35" t="str">
        <f>'B5'!K100</f>
        <v xml:space="preserve">  </v>
      </c>
      <c r="AA100" s="35" t="str">
        <f>'C1'!K100</f>
        <v xml:space="preserve">  </v>
      </c>
      <c r="AB100" s="35" t="str">
        <f>'C2'!K100</f>
        <v xml:space="preserve">  </v>
      </c>
      <c r="AC100" s="35" t="str">
        <f>'C3'!K100</f>
        <v xml:space="preserve">  </v>
      </c>
      <c r="AD100" s="35" t="str">
        <f>'C4'!K100</f>
        <v xml:space="preserve">  </v>
      </c>
      <c r="AE100" s="35" t="str">
        <f>'C5'!K100</f>
        <v xml:space="preserve">  </v>
      </c>
      <c r="AF100" s="35" t="str">
        <f>'C6'!K100</f>
        <v xml:space="preserve">  </v>
      </c>
      <c r="AG100" s="36" t="str">
        <f t="shared" si="16"/>
        <v xml:space="preserve">  </v>
      </c>
      <c r="AH100" s="37" t="str">
        <f>IF('I NILAI SEKOLAH'!E100="","", 'I NILAI SEKOLAH'!E100)</f>
        <v/>
      </c>
      <c r="AI100" s="37" t="str">
        <f>IF('I NILAI SEKOLAH'!F100="","", 'I NILAI SEKOLAH'!F100)</f>
        <v/>
      </c>
      <c r="AJ100" s="37" t="str">
        <f>IF('I NILAI SEKOLAH'!G100="","", 'I NILAI SEKOLAH'!G100)</f>
        <v/>
      </c>
      <c r="AK100" s="37" t="str">
        <f>IF('I NILAI SEKOLAH'!H100="","", 'I NILAI SEKOLAH'!H100)</f>
        <v/>
      </c>
      <c r="AL100" s="37" t="str">
        <f>IF('I NILAI SEKOLAH'!I100="","", 'I NILAI SEKOLAH'!I100)</f>
        <v/>
      </c>
      <c r="AM100" s="37" t="str">
        <f>IF('I NILAI SEKOLAH'!J100="","", 'I NILAI SEKOLAH'!J100)</f>
        <v/>
      </c>
      <c r="AN100" s="37" t="str">
        <f>IF('I NILAI SEKOLAH'!K100="","", 'I NILAI SEKOLAH'!K100)</f>
        <v/>
      </c>
      <c r="AO100" s="37" t="str">
        <f>IF('I NILAI SEKOLAH'!L100="","", 'I NILAI SEKOLAH'!L100)</f>
        <v/>
      </c>
      <c r="AP100" s="37" t="str">
        <f>IF('I NILAI SEKOLAH'!M100="","", 'I NILAI SEKOLAH'!M100)</f>
        <v/>
      </c>
      <c r="AQ100" s="37" t="str">
        <f>IF('I NILAI SEKOLAH'!N100="","", 'I NILAI SEKOLAH'!N100)</f>
        <v/>
      </c>
      <c r="AR100" s="37" t="str">
        <f>IF('I NILAI SEKOLAH'!O100="","", 'I NILAI SEKOLAH'!O100)</f>
        <v/>
      </c>
      <c r="AS100" s="37" t="str">
        <f>IF('I NILAI SEKOLAH'!P100="","", 'I NILAI SEKOLAH'!P100)</f>
        <v/>
      </c>
      <c r="AT100" s="37" t="str">
        <f>IF('I NILAI SEKOLAH'!Q100="","", 'I NILAI SEKOLAH'!Q100)</f>
        <v/>
      </c>
      <c r="AU100" s="37" t="str">
        <f>IF('I NILAI SEKOLAH'!R100="","", 'I NILAI SEKOLAH'!R100)</f>
        <v/>
      </c>
      <c r="AV100" s="37" t="str">
        <f>IF('I NILAI SEKOLAH'!S100="","", 'I NILAI SEKOLAH'!S100)</f>
        <v/>
      </c>
      <c r="AW100" s="37" t="str">
        <f>IF('I NILAI SEKOLAH'!T100="","", 'I NILAI SEKOLAH'!T100)</f>
        <v/>
      </c>
      <c r="AX100" s="37" t="str">
        <f>IF('I NILAI SEKOLAH'!U100="","", 'I NILAI SEKOLAH'!U100)</f>
        <v/>
      </c>
      <c r="AY100" s="38" t="str">
        <f t="shared" si="17"/>
        <v xml:space="preserve">  </v>
      </c>
      <c r="AZ100" s="38" t="str">
        <f t="shared" si="18"/>
        <v/>
      </c>
      <c r="BA100" s="296" t="str">
        <f>IF(AZ100="","",RANK(AZ100,$AZ$10:$AZ$209)+COUNTIF(AZ$10:AZ100,AZ100)-1)</f>
        <v/>
      </c>
      <c r="BB100" s="109"/>
      <c r="BC100" s="25"/>
    </row>
    <row r="101" spans="1:55" ht="15.75" hidden="1" customHeight="1">
      <c r="A101" s="101"/>
      <c r="B101" s="34">
        <f>IF(BIODATA!B101="","", BIODATA!B101)</f>
        <v>92</v>
      </c>
      <c r="C101" s="32" t="str">
        <f>IF(BIODATA!D101="","", BIODATA!D101)</f>
        <v/>
      </c>
      <c r="D101" s="32" t="str">
        <f>IF(BIODATA!E101="","", BIODATA!E101)</f>
        <v/>
      </c>
      <c r="E101" s="40" t="str">
        <f>IF(BIODATA!F101="","", BIODATA!F101)</f>
        <v/>
      </c>
      <c r="F101" s="32" t="str">
        <f>IF(BIODATA!I101="","", BIODATA!I101)</f>
        <v/>
      </c>
      <c r="G101" s="39" t="str">
        <f>IF('I NILAI UN'!F101="","",'I NILAI UN'!F101)</f>
        <v/>
      </c>
      <c r="H101" s="39" t="str">
        <f>IF('I NILAI UN'!G101="","",'I NILAI UN'!G101)</f>
        <v/>
      </c>
      <c r="I101" s="39" t="str">
        <f>IF('I NILAI UN'!H101="","",'I NILAI UN'!H101)</f>
        <v/>
      </c>
      <c r="J101" s="39" t="str">
        <f>IF('I NILAI UN'!I101="","",'I NILAI UN'!I101)</f>
        <v/>
      </c>
      <c r="K101" s="33">
        <f t="shared" si="11"/>
        <v>0</v>
      </c>
      <c r="L101" s="41" t="str">
        <f t="shared" si="12"/>
        <v/>
      </c>
      <c r="M101" s="41" t="str">
        <f t="shared" si="13"/>
        <v/>
      </c>
      <c r="N101" s="41" t="str">
        <f t="shared" si="14"/>
        <v/>
      </c>
      <c r="O101" s="41" t="str">
        <f t="shared" si="15"/>
        <v/>
      </c>
      <c r="P101" s="35" t="str">
        <f>'A1'!K101</f>
        <v xml:space="preserve">  </v>
      </c>
      <c r="Q101" s="35" t="str">
        <f>'A2'!K101</f>
        <v xml:space="preserve">  </v>
      </c>
      <c r="R101" s="35" t="str">
        <f>'A3'!K101</f>
        <v xml:space="preserve">  </v>
      </c>
      <c r="S101" s="35" t="str">
        <f>'A4'!K101</f>
        <v xml:space="preserve">  </v>
      </c>
      <c r="T101" s="35" t="str">
        <f>'A5'!K101</f>
        <v xml:space="preserve">  </v>
      </c>
      <c r="U101" s="35" t="str">
        <f>'A6'!K101</f>
        <v xml:space="preserve">  </v>
      </c>
      <c r="V101" s="35" t="str">
        <f>'B1'!K101</f>
        <v xml:space="preserve">  </v>
      </c>
      <c r="W101" s="35" t="str">
        <f>'B2'!K101</f>
        <v xml:space="preserve">  </v>
      </c>
      <c r="X101" s="35" t="str">
        <f>'B3'!K101</f>
        <v xml:space="preserve">  </v>
      </c>
      <c r="Y101" s="35" t="str">
        <f>'B4'!K101</f>
        <v xml:space="preserve">  </v>
      </c>
      <c r="Z101" s="35" t="str">
        <f>'B5'!K101</f>
        <v xml:space="preserve">  </v>
      </c>
      <c r="AA101" s="35" t="str">
        <f>'C1'!K101</f>
        <v xml:space="preserve">  </v>
      </c>
      <c r="AB101" s="35" t="str">
        <f>'C2'!K101</f>
        <v xml:space="preserve">  </v>
      </c>
      <c r="AC101" s="35" t="str">
        <f>'C3'!K101</f>
        <v xml:space="preserve">  </v>
      </c>
      <c r="AD101" s="35" t="str">
        <f>'C4'!K101</f>
        <v xml:space="preserve">  </v>
      </c>
      <c r="AE101" s="35" t="str">
        <f>'C5'!K101</f>
        <v xml:space="preserve">  </v>
      </c>
      <c r="AF101" s="35" t="str">
        <f>'C6'!K101</f>
        <v xml:space="preserve">  </v>
      </c>
      <c r="AG101" s="36" t="str">
        <f t="shared" si="16"/>
        <v xml:space="preserve">  </v>
      </c>
      <c r="AH101" s="37" t="str">
        <f>IF('I NILAI SEKOLAH'!E101="","", 'I NILAI SEKOLAH'!E101)</f>
        <v/>
      </c>
      <c r="AI101" s="37" t="str">
        <f>IF('I NILAI SEKOLAH'!F101="","", 'I NILAI SEKOLAH'!F101)</f>
        <v/>
      </c>
      <c r="AJ101" s="37" t="str">
        <f>IF('I NILAI SEKOLAH'!G101="","", 'I NILAI SEKOLAH'!G101)</f>
        <v/>
      </c>
      <c r="AK101" s="37" t="str">
        <f>IF('I NILAI SEKOLAH'!H101="","", 'I NILAI SEKOLAH'!H101)</f>
        <v/>
      </c>
      <c r="AL101" s="37" t="str">
        <f>IF('I NILAI SEKOLAH'!I101="","", 'I NILAI SEKOLAH'!I101)</f>
        <v/>
      </c>
      <c r="AM101" s="37" t="str">
        <f>IF('I NILAI SEKOLAH'!J101="","", 'I NILAI SEKOLAH'!J101)</f>
        <v/>
      </c>
      <c r="AN101" s="37" t="str">
        <f>IF('I NILAI SEKOLAH'!K101="","", 'I NILAI SEKOLAH'!K101)</f>
        <v/>
      </c>
      <c r="AO101" s="37" t="str">
        <f>IF('I NILAI SEKOLAH'!L101="","", 'I NILAI SEKOLAH'!L101)</f>
        <v/>
      </c>
      <c r="AP101" s="37" t="str">
        <f>IF('I NILAI SEKOLAH'!M101="","", 'I NILAI SEKOLAH'!M101)</f>
        <v/>
      </c>
      <c r="AQ101" s="37" t="str">
        <f>IF('I NILAI SEKOLAH'!N101="","", 'I NILAI SEKOLAH'!N101)</f>
        <v/>
      </c>
      <c r="AR101" s="37" t="str">
        <f>IF('I NILAI SEKOLAH'!O101="","", 'I NILAI SEKOLAH'!O101)</f>
        <v/>
      </c>
      <c r="AS101" s="37" t="str">
        <f>IF('I NILAI SEKOLAH'!P101="","", 'I NILAI SEKOLAH'!P101)</f>
        <v/>
      </c>
      <c r="AT101" s="37" t="str">
        <f>IF('I NILAI SEKOLAH'!Q101="","", 'I NILAI SEKOLAH'!Q101)</f>
        <v/>
      </c>
      <c r="AU101" s="37" t="str">
        <f>IF('I NILAI SEKOLAH'!R101="","", 'I NILAI SEKOLAH'!R101)</f>
        <v/>
      </c>
      <c r="AV101" s="37" t="str">
        <f>IF('I NILAI SEKOLAH'!S101="","", 'I NILAI SEKOLAH'!S101)</f>
        <v/>
      </c>
      <c r="AW101" s="37" t="str">
        <f>IF('I NILAI SEKOLAH'!T101="","", 'I NILAI SEKOLAH'!T101)</f>
        <v/>
      </c>
      <c r="AX101" s="37" t="str">
        <f>IF('I NILAI SEKOLAH'!U101="","", 'I NILAI SEKOLAH'!U101)</f>
        <v/>
      </c>
      <c r="AY101" s="38" t="str">
        <f t="shared" si="17"/>
        <v xml:space="preserve">  </v>
      </c>
      <c r="AZ101" s="38" t="str">
        <f t="shared" si="18"/>
        <v/>
      </c>
      <c r="BA101" s="296" t="str">
        <f>IF(AZ101="","",RANK(AZ101,$AZ$10:$AZ$209)+COUNTIF(AZ$10:AZ101,AZ101)-1)</f>
        <v/>
      </c>
      <c r="BB101" s="109"/>
      <c r="BC101" s="25"/>
    </row>
    <row r="102" spans="1:55" ht="15.75" hidden="1" customHeight="1">
      <c r="A102" s="101"/>
      <c r="B102" s="34">
        <f>IF(BIODATA!B102="","", BIODATA!B102)</f>
        <v>93</v>
      </c>
      <c r="C102" s="32" t="str">
        <f>IF(BIODATA!D102="","", BIODATA!D102)</f>
        <v/>
      </c>
      <c r="D102" s="32" t="str">
        <f>IF(BIODATA!E102="","", BIODATA!E102)</f>
        <v/>
      </c>
      <c r="E102" s="40" t="str">
        <f>IF(BIODATA!F102="","", BIODATA!F102)</f>
        <v/>
      </c>
      <c r="F102" s="32" t="str">
        <f>IF(BIODATA!I102="","", BIODATA!I102)</f>
        <v/>
      </c>
      <c r="G102" s="39" t="str">
        <f>IF('I NILAI UN'!F102="","",'I NILAI UN'!F102)</f>
        <v/>
      </c>
      <c r="H102" s="39" t="str">
        <f>IF('I NILAI UN'!G102="","",'I NILAI UN'!G102)</f>
        <v/>
      </c>
      <c r="I102" s="39" t="str">
        <f>IF('I NILAI UN'!H102="","",'I NILAI UN'!H102)</f>
        <v/>
      </c>
      <c r="J102" s="39" t="str">
        <f>IF('I NILAI UN'!I102="","",'I NILAI UN'!I102)</f>
        <v/>
      </c>
      <c r="K102" s="33">
        <f t="shared" si="11"/>
        <v>0</v>
      </c>
      <c r="L102" s="41" t="str">
        <f t="shared" si="12"/>
        <v/>
      </c>
      <c r="M102" s="41" t="str">
        <f t="shared" si="13"/>
        <v/>
      </c>
      <c r="N102" s="41" t="str">
        <f t="shared" si="14"/>
        <v/>
      </c>
      <c r="O102" s="41" t="str">
        <f t="shared" si="15"/>
        <v/>
      </c>
      <c r="P102" s="35" t="str">
        <f>'A1'!K102</f>
        <v xml:space="preserve">  </v>
      </c>
      <c r="Q102" s="35" t="str">
        <f>'A2'!K102</f>
        <v xml:space="preserve">  </v>
      </c>
      <c r="R102" s="35" t="str">
        <f>'A3'!K102</f>
        <v xml:space="preserve">  </v>
      </c>
      <c r="S102" s="35" t="str">
        <f>'A4'!K102</f>
        <v xml:space="preserve">  </v>
      </c>
      <c r="T102" s="35" t="str">
        <f>'A5'!K102</f>
        <v xml:space="preserve">  </v>
      </c>
      <c r="U102" s="35" t="str">
        <f>'A6'!K102</f>
        <v xml:space="preserve">  </v>
      </c>
      <c r="V102" s="35" t="str">
        <f>'B1'!K102</f>
        <v xml:space="preserve">  </v>
      </c>
      <c r="W102" s="35" t="str">
        <f>'B2'!K102</f>
        <v xml:space="preserve">  </v>
      </c>
      <c r="X102" s="35" t="str">
        <f>'B3'!K102</f>
        <v xml:space="preserve">  </v>
      </c>
      <c r="Y102" s="35" t="str">
        <f>'B4'!K102</f>
        <v xml:space="preserve">  </v>
      </c>
      <c r="Z102" s="35" t="str">
        <f>'B5'!K102</f>
        <v xml:space="preserve">  </v>
      </c>
      <c r="AA102" s="35" t="str">
        <f>'C1'!K102</f>
        <v xml:space="preserve">  </v>
      </c>
      <c r="AB102" s="35" t="str">
        <f>'C2'!K102</f>
        <v xml:space="preserve">  </v>
      </c>
      <c r="AC102" s="35" t="str">
        <f>'C3'!K102</f>
        <v xml:space="preserve">  </v>
      </c>
      <c r="AD102" s="35" t="str">
        <f>'C4'!K102</f>
        <v xml:space="preserve">  </v>
      </c>
      <c r="AE102" s="35" t="str">
        <f>'C5'!K102</f>
        <v xml:space="preserve">  </v>
      </c>
      <c r="AF102" s="35" t="str">
        <f>'C6'!K102</f>
        <v xml:space="preserve">  </v>
      </c>
      <c r="AG102" s="36" t="str">
        <f t="shared" si="16"/>
        <v xml:space="preserve">  </v>
      </c>
      <c r="AH102" s="37" t="str">
        <f>IF('I NILAI SEKOLAH'!E102="","", 'I NILAI SEKOLAH'!E102)</f>
        <v/>
      </c>
      <c r="AI102" s="37" t="str">
        <f>IF('I NILAI SEKOLAH'!F102="","", 'I NILAI SEKOLAH'!F102)</f>
        <v/>
      </c>
      <c r="AJ102" s="37" t="str">
        <f>IF('I NILAI SEKOLAH'!G102="","", 'I NILAI SEKOLAH'!G102)</f>
        <v/>
      </c>
      <c r="AK102" s="37" t="str">
        <f>IF('I NILAI SEKOLAH'!H102="","", 'I NILAI SEKOLAH'!H102)</f>
        <v/>
      </c>
      <c r="AL102" s="37" t="str">
        <f>IF('I NILAI SEKOLAH'!I102="","", 'I NILAI SEKOLAH'!I102)</f>
        <v/>
      </c>
      <c r="AM102" s="37" t="str">
        <f>IF('I NILAI SEKOLAH'!J102="","", 'I NILAI SEKOLAH'!J102)</f>
        <v/>
      </c>
      <c r="AN102" s="37" t="str">
        <f>IF('I NILAI SEKOLAH'!K102="","", 'I NILAI SEKOLAH'!K102)</f>
        <v/>
      </c>
      <c r="AO102" s="37" t="str">
        <f>IF('I NILAI SEKOLAH'!L102="","", 'I NILAI SEKOLAH'!L102)</f>
        <v/>
      </c>
      <c r="AP102" s="37" t="str">
        <f>IF('I NILAI SEKOLAH'!M102="","", 'I NILAI SEKOLAH'!M102)</f>
        <v/>
      </c>
      <c r="AQ102" s="37" t="str">
        <f>IF('I NILAI SEKOLAH'!N102="","", 'I NILAI SEKOLAH'!N102)</f>
        <v/>
      </c>
      <c r="AR102" s="37" t="str">
        <f>IF('I NILAI SEKOLAH'!O102="","", 'I NILAI SEKOLAH'!O102)</f>
        <v/>
      </c>
      <c r="AS102" s="37" t="str">
        <f>IF('I NILAI SEKOLAH'!P102="","", 'I NILAI SEKOLAH'!P102)</f>
        <v/>
      </c>
      <c r="AT102" s="37" t="str">
        <f>IF('I NILAI SEKOLAH'!Q102="","", 'I NILAI SEKOLAH'!Q102)</f>
        <v/>
      </c>
      <c r="AU102" s="37" t="str">
        <f>IF('I NILAI SEKOLAH'!R102="","", 'I NILAI SEKOLAH'!R102)</f>
        <v/>
      </c>
      <c r="AV102" s="37" t="str">
        <f>IF('I NILAI SEKOLAH'!S102="","", 'I NILAI SEKOLAH'!S102)</f>
        <v/>
      </c>
      <c r="AW102" s="37" t="str">
        <f>IF('I NILAI SEKOLAH'!T102="","", 'I NILAI SEKOLAH'!T102)</f>
        <v/>
      </c>
      <c r="AX102" s="37" t="str">
        <f>IF('I NILAI SEKOLAH'!U102="","", 'I NILAI SEKOLAH'!U102)</f>
        <v/>
      </c>
      <c r="AY102" s="38" t="str">
        <f t="shared" si="17"/>
        <v xml:space="preserve">  </v>
      </c>
      <c r="AZ102" s="38" t="str">
        <f t="shared" si="18"/>
        <v/>
      </c>
      <c r="BA102" s="296" t="str">
        <f>IF(AZ102="","",RANK(AZ102,$AZ$10:$AZ$209)+COUNTIF(AZ$10:AZ102,AZ102)-1)</f>
        <v/>
      </c>
      <c r="BB102" s="109"/>
      <c r="BC102" s="25"/>
    </row>
    <row r="103" spans="1:55" ht="15.75" hidden="1" customHeight="1">
      <c r="A103" s="101"/>
      <c r="B103" s="34">
        <f>IF(BIODATA!B103="","", BIODATA!B103)</f>
        <v>94</v>
      </c>
      <c r="C103" s="32" t="str">
        <f>IF(BIODATA!D103="","", BIODATA!D103)</f>
        <v/>
      </c>
      <c r="D103" s="32" t="str">
        <f>IF(BIODATA!E103="","", BIODATA!E103)</f>
        <v/>
      </c>
      <c r="E103" s="40" t="str">
        <f>IF(BIODATA!F103="","", BIODATA!F103)</f>
        <v/>
      </c>
      <c r="F103" s="32" t="str">
        <f>IF(BIODATA!I103="","", BIODATA!I103)</f>
        <v/>
      </c>
      <c r="G103" s="39" t="str">
        <f>IF('I NILAI UN'!F103="","",'I NILAI UN'!F103)</f>
        <v/>
      </c>
      <c r="H103" s="39" t="str">
        <f>IF('I NILAI UN'!G103="","",'I NILAI UN'!G103)</f>
        <v/>
      </c>
      <c r="I103" s="39" t="str">
        <f>IF('I NILAI UN'!H103="","",'I NILAI UN'!H103)</f>
        <v/>
      </c>
      <c r="J103" s="39" t="str">
        <f>IF('I NILAI UN'!I103="","",'I NILAI UN'!I103)</f>
        <v/>
      </c>
      <c r="K103" s="33">
        <f t="shared" si="11"/>
        <v>0</v>
      </c>
      <c r="L103" s="41" t="str">
        <f t="shared" si="12"/>
        <v/>
      </c>
      <c r="M103" s="41" t="str">
        <f t="shared" si="13"/>
        <v/>
      </c>
      <c r="N103" s="41" t="str">
        <f t="shared" si="14"/>
        <v/>
      </c>
      <c r="O103" s="41" t="str">
        <f t="shared" si="15"/>
        <v/>
      </c>
      <c r="P103" s="35" t="str">
        <f>'A1'!K103</f>
        <v xml:space="preserve">  </v>
      </c>
      <c r="Q103" s="35" t="str">
        <f>'A2'!K103</f>
        <v xml:space="preserve">  </v>
      </c>
      <c r="R103" s="35" t="str">
        <f>'A3'!K103</f>
        <v xml:space="preserve">  </v>
      </c>
      <c r="S103" s="35" t="str">
        <f>'A4'!K103</f>
        <v xml:space="preserve">  </v>
      </c>
      <c r="T103" s="35" t="str">
        <f>'A5'!K103</f>
        <v xml:space="preserve">  </v>
      </c>
      <c r="U103" s="35" t="str">
        <f>'A6'!K103</f>
        <v xml:space="preserve">  </v>
      </c>
      <c r="V103" s="35" t="str">
        <f>'B1'!K103</f>
        <v xml:space="preserve">  </v>
      </c>
      <c r="W103" s="35" t="str">
        <f>'B2'!K103</f>
        <v xml:space="preserve">  </v>
      </c>
      <c r="X103" s="35" t="str">
        <f>'B3'!K103</f>
        <v xml:space="preserve">  </v>
      </c>
      <c r="Y103" s="35" t="str">
        <f>'B4'!K103</f>
        <v xml:space="preserve">  </v>
      </c>
      <c r="Z103" s="35" t="str">
        <f>'B5'!K103</f>
        <v xml:space="preserve">  </v>
      </c>
      <c r="AA103" s="35" t="str">
        <f>'C1'!K103</f>
        <v xml:space="preserve">  </v>
      </c>
      <c r="AB103" s="35" t="str">
        <f>'C2'!K103</f>
        <v xml:space="preserve">  </v>
      </c>
      <c r="AC103" s="35" t="str">
        <f>'C3'!K103</f>
        <v xml:space="preserve">  </v>
      </c>
      <c r="AD103" s="35" t="str">
        <f>'C4'!K103</f>
        <v xml:space="preserve">  </v>
      </c>
      <c r="AE103" s="35" t="str">
        <f>'C5'!K103</f>
        <v xml:space="preserve">  </v>
      </c>
      <c r="AF103" s="35" t="str">
        <f>'C6'!K103</f>
        <v xml:space="preserve">  </v>
      </c>
      <c r="AG103" s="36" t="str">
        <f t="shared" si="16"/>
        <v xml:space="preserve">  </v>
      </c>
      <c r="AH103" s="37" t="str">
        <f>IF('I NILAI SEKOLAH'!E103="","", 'I NILAI SEKOLAH'!E103)</f>
        <v/>
      </c>
      <c r="AI103" s="37" t="str">
        <f>IF('I NILAI SEKOLAH'!F103="","", 'I NILAI SEKOLAH'!F103)</f>
        <v/>
      </c>
      <c r="AJ103" s="37" t="str">
        <f>IF('I NILAI SEKOLAH'!G103="","", 'I NILAI SEKOLAH'!G103)</f>
        <v/>
      </c>
      <c r="AK103" s="37" t="str">
        <f>IF('I NILAI SEKOLAH'!H103="","", 'I NILAI SEKOLAH'!H103)</f>
        <v/>
      </c>
      <c r="AL103" s="37" t="str">
        <f>IF('I NILAI SEKOLAH'!I103="","", 'I NILAI SEKOLAH'!I103)</f>
        <v/>
      </c>
      <c r="AM103" s="37" t="str">
        <f>IF('I NILAI SEKOLAH'!J103="","", 'I NILAI SEKOLAH'!J103)</f>
        <v/>
      </c>
      <c r="AN103" s="37" t="str">
        <f>IF('I NILAI SEKOLAH'!K103="","", 'I NILAI SEKOLAH'!K103)</f>
        <v/>
      </c>
      <c r="AO103" s="37" t="str">
        <f>IF('I NILAI SEKOLAH'!L103="","", 'I NILAI SEKOLAH'!L103)</f>
        <v/>
      </c>
      <c r="AP103" s="37" t="str">
        <f>IF('I NILAI SEKOLAH'!M103="","", 'I NILAI SEKOLAH'!M103)</f>
        <v/>
      </c>
      <c r="AQ103" s="37" t="str">
        <f>IF('I NILAI SEKOLAH'!N103="","", 'I NILAI SEKOLAH'!N103)</f>
        <v/>
      </c>
      <c r="AR103" s="37" t="str">
        <f>IF('I NILAI SEKOLAH'!O103="","", 'I NILAI SEKOLAH'!O103)</f>
        <v/>
      </c>
      <c r="AS103" s="37" t="str">
        <f>IF('I NILAI SEKOLAH'!P103="","", 'I NILAI SEKOLAH'!P103)</f>
        <v/>
      </c>
      <c r="AT103" s="37" t="str">
        <f>IF('I NILAI SEKOLAH'!Q103="","", 'I NILAI SEKOLAH'!Q103)</f>
        <v/>
      </c>
      <c r="AU103" s="37" t="str">
        <f>IF('I NILAI SEKOLAH'!R103="","", 'I NILAI SEKOLAH'!R103)</f>
        <v/>
      </c>
      <c r="AV103" s="37" t="str">
        <f>IF('I NILAI SEKOLAH'!S103="","", 'I NILAI SEKOLAH'!S103)</f>
        <v/>
      </c>
      <c r="AW103" s="37" t="str">
        <f>IF('I NILAI SEKOLAH'!T103="","", 'I NILAI SEKOLAH'!T103)</f>
        <v/>
      </c>
      <c r="AX103" s="37" t="str">
        <f>IF('I NILAI SEKOLAH'!U103="","", 'I NILAI SEKOLAH'!U103)</f>
        <v/>
      </c>
      <c r="AY103" s="38" t="str">
        <f t="shared" si="17"/>
        <v xml:space="preserve">  </v>
      </c>
      <c r="AZ103" s="38" t="str">
        <f t="shared" si="18"/>
        <v/>
      </c>
      <c r="BA103" s="296" t="str">
        <f>IF(AZ103="","",RANK(AZ103,$AZ$10:$AZ$209)+COUNTIF(AZ$10:AZ103,AZ103)-1)</f>
        <v/>
      </c>
      <c r="BB103" s="109"/>
      <c r="BC103" s="25"/>
    </row>
    <row r="104" spans="1:55" ht="15.75" hidden="1" customHeight="1">
      <c r="A104" s="101"/>
      <c r="B104" s="34">
        <f>IF(BIODATA!B104="","", BIODATA!B104)</f>
        <v>95</v>
      </c>
      <c r="C104" s="32" t="str">
        <f>IF(BIODATA!D104="","", BIODATA!D104)</f>
        <v/>
      </c>
      <c r="D104" s="32" t="str">
        <f>IF(BIODATA!E104="","", BIODATA!E104)</f>
        <v/>
      </c>
      <c r="E104" s="40" t="str">
        <f>IF(BIODATA!F104="","", BIODATA!F104)</f>
        <v/>
      </c>
      <c r="F104" s="32" t="str">
        <f>IF(BIODATA!I104="","", BIODATA!I104)</f>
        <v/>
      </c>
      <c r="G104" s="39" t="str">
        <f>IF('I NILAI UN'!F104="","",'I NILAI UN'!F104)</f>
        <v/>
      </c>
      <c r="H104" s="39" t="str">
        <f>IF('I NILAI UN'!G104="","",'I NILAI UN'!G104)</f>
        <v/>
      </c>
      <c r="I104" s="39" t="str">
        <f>IF('I NILAI UN'!H104="","",'I NILAI UN'!H104)</f>
        <v/>
      </c>
      <c r="J104" s="39" t="str">
        <f>IF('I NILAI UN'!I104="","",'I NILAI UN'!I104)</f>
        <v/>
      </c>
      <c r="K104" s="33">
        <f t="shared" si="11"/>
        <v>0</v>
      </c>
      <c r="L104" s="41" t="str">
        <f t="shared" si="12"/>
        <v/>
      </c>
      <c r="M104" s="41" t="str">
        <f t="shared" si="13"/>
        <v/>
      </c>
      <c r="N104" s="41" t="str">
        <f t="shared" si="14"/>
        <v/>
      </c>
      <c r="O104" s="41" t="str">
        <f t="shared" si="15"/>
        <v/>
      </c>
      <c r="P104" s="35" t="str">
        <f>'A1'!K104</f>
        <v xml:space="preserve">  </v>
      </c>
      <c r="Q104" s="35" t="str">
        <f>'A2'!K104</f>
        <v xml:space="preserve">  </v>
      </c>
      <c r="R104" s="35" t="str">
        <f>'A3'!K104</f>
        <v xml:space="preserve">  </v>
      </c>
      <c r="S104" s="35" t="str">
        <f>'A4'!K104</f>
        <v xml:space="preserve">  </v>
      </c>
      <c r="T104" s="35" t="str">
        <f>'A5'!K104</f>
        <v xml:space="preserve">  </v>
      </c>
      <c r="U104" s="35" t="str">
        <f>'A6'!K104</f>
        <v xml:space="preserve">  </v>
      </c>
      <c r="V104" s="35" t="str">
        <f>'B1'!K104</f>
        <v xml:space="preserve">  </v>
      </c>
      <c r="W104" s="35" t="str">
        <f>'B2'!K104</f>
        <v xml:space="preserve">  </v>
      </c>
      <c r="X104" s="35" t="str">
        <f>'B3'!K104</f>
        <v xml:space="preserve">  </v>
      </c>
      <c r="Y104" s="35" t="str">
        <f>'B4'!K104</f>
        <v xml:space="preserve">  </v>
      </c>
      <c r="Z104" s="35" t="str">
        <f>'B5'!K104</f>
        <v xml:space="preserve">  </v>
      </c>
      <c r="AA104" s="35" t="str">
        <f>'C1'!K104</f>
        <v xml:space="preserve">  </v>
      </c>
      <c r="AB104" s="35" t="str">
        <f>'C2'!K104</f>
        <v xml:space="preserve">  </v>
      </c>
      <c r="AC104" s="35" t="str">
        <f>'C3'!K104</f>
        <v xml:space="preserve">  </v>
      </c>
      <c r="AD104" s="35" t="str">
        <f>'C4'!K104</f>
        <v xml:space="preserve">  </v>
      </c>
      <c r="AE104" s="35" t="str">
        <f>'C5'!K104</f>
        <v xml:space="preserve">  </v>
      </c>
      <c r="AF104" s="35" t="str">
        <f>'C6'!K104</f>
        <v xml:space="preserve">  </v>
      </c>
      <c r="AG104" s="36" t="str">
        <f t="shared" si="16"/>
        <v xml:space="preserve">  </v>
      </c>
      <c r="AH104" s="37" t="str">
        <f>IF('I NILAI SEKOLAH'!E104="","", 'I NILAI SEKOLAH'!E104)</f>
        <v/>
      </c>
      <c r="AI104" s="37" t="str">
        <f>IF('I NILAI SEKOLAH'!F104="","", 'I NILAI SEKOLAH'!F104)</f>
        <v/>
      </c>
      <c r="AJ104" s="37" t="str">
        <f>IF('I NILAI SEKOLAH'!G104="","", 'I NILAI SEKOLAH'!G104)</f>
        <v/>
      </c>
      <c r="AK104" s="37" t="str">
        <f>IF('I NILAI SEKOLAH'!H104="","", 'I NILAI SEKOLAH'!H104)</f>
        <v/>
      </c>
      <c r="AL104" s="37" t="str">
        <f>IF('I NILAI SEKOLAH'!I104="","", 'I NILAI SEKOLAH'!I104)</f>
        <v/>
      </c>
      <c r="AM104" s="37" t="str">
        <f>IF('I NILAI SEKOLAH'!J104="","", 'I NILAI SEKOLAH'!J104)</f>
        <v/>
      </c>
      <c r="AN104" s="37" t="str">
        <f>IF('I NILAI SEKOLAH'!K104="","", 'I NILAI SEKOLAH'!K104)</f>
        <v/>
      </c>
      <c r="AO104" s="37" t="str">
        <f>IF('I NILAI SEKOLAH'!L104="","", 'I NILAI SEKOLAH'!L104)</f>
        <v/>
      </c>
      <c r="AP104" s="37" t="str">
        <f>IF('I NILAI SEKOLAH'!M104="","", 'I NILAI SEKOLAH'!M104)</f>
        <v/>
      </c>
      <c r="AQ104" s="37" t="str">
        <f>IF('I NILAI SEKOLAH'!N104="","", 'I NILAI SEKOLAH'!N104)</f>
        <v/>
      </c>
      <c r="AR104" s="37" t="str">
        <f>IF('I NILAI SEKOLAH'!O104="","", 'I NILAI SEKOLAH'!O104)</f>
        <v/>
      </c>
      <c r="AS104" s="37" t="str">
        <f>IF('I NILAI SEKOLAH'!P104="","", 'I NILAI SEKOLAH'!P104)</f>
        <v/>
      </c>
      <c r="AT104" s="37" t="str">
        <f>IF('I NILAI SEKOLAH'!Q104="","", 'I NILAI SEKOLAH'!Q104)</f>
        <v/>
      </c>
      <c r="AU104" s="37" t="str">
        <f>IF('I NILAI SEKOLAH'!R104="","", 'I NILAI SEKOLAH'!R104)</f>
        <v/>
      </c>
      <c r="AV104" s="37" t="str">
        <f>IF('I NILAI SEKOLAH'!S104="","", 'I NILAI SEKOLAH'!S104)</f>
        <v/>
      </c>
      <c r="AW104" s="37" t="str">
        <f>IF('I NILAI SEKOLAH'!T104="","", 'I NILAI SEKOLAH'!T104)</f>
        <v/>
      </c>
      <c r="AX104" s="37" t="str">
        <f>IF('I NILAI SEKOLAH'!U104="","", 'I NILAI SEKOLAH'!U104)</f>
        <v/>
      </c>
      <c r="AY104" s="38" t="str">
        <f t="shared" si="17"/>
        <v xml:space="preserve">  </v>
      </c>
      <c r="AZ104" s="38" t="str">
        <f t="shared" si="18"/>
        <v/>
      </c>
      <c r="BA104" s="296" t="str">
        <f>IF(AZ104="","",RANK(AZ104,$AZ$10:$AZ$209)+COUNTIF(AZ$10:AZ104,AZ104)-1)</f>
        <v/>
      </c>
      <c r="BB104" s="109"/>
      <c r="BC104" s="25"/>
    </row>
    <row r="105" spans="1:55" ht="15.75" hidden="1" customHeight="1">
      <c r="A105" s="101"/>
      <c r="B105" s="34">
        <f>IF(BIODATA!B105="","", BIODATA!B105)</f>
        <v>96</v>
      </c>
      <c r="C105" s="32" t="str">
        <f>IF(BIODATA!D105="","", BIODATA!D105)</f>
        <v/>
      </c>
      <c r="D105" s="32" t="str">
        <f>IF(BIODATA!E105="","", BIODATA!E105)</f>
        <v/>
      </c>
      <c r="E105" s="40" t="str">
        <f>IF(BIODATA!F105="","", BIODATA!F105)</f>
        <v/>
      </c>
      <c r="F105" s="32" t="str">
        <f>IF(BIODATA!I105="","", BIODATA!I105)</f>
        <v/>
      </c>
      <c r="G105" s="39" t="str">
        <f>IF('I NILAI UN'!F105="","",'I NILAI UN'!F105)</f>
        <v/>
      </c>
      <c r="H105" s="39" t="str">
        <f>IF('I NILAI UN'!G105="","",'I NILAI UN'!G105)</f>
        <v/>
      </c>
      <c r="I105" s="39" t="str">
        <f>IF('I NILAI UN'!H105="","",'I NILAI UN'!H105)</f>
        <v/>
      </c>
      <c r="J105" s="39" t="str">
        <f>IF('I NILAI UN'!I105="","",'I NILAI UN'!I105)</f>
        <v/>
      </c>
      <c r="K105" s="33">
        <f t="shared" si="11"/>
        <v>0</v>
      </c>
      <c r="L105" s="41" t="str">
        <f t="shared" si="12"/>
        <v/>
      </c>
      <c r="M105" s="41" t="str">
        <f t="shared" si="13"/>
        <v/>
      </c>
      <c r="N105" s="41" t="str">
        <f t="shared" si="14"/>
        <v/>
      </c>
      <c r="O105" s="41" t="str">
        <f t="shared" si="15"/>
        <v/>
      </c>
      <c r="P105" s="35" t="str">
        <f>'A1'!K105</f>
        <v xml:space="preserve">  </v>
      </c>
      <c r="Q105" s="35" t="str">
        <f>'A2'!K105</f>
        <v xml:space="preserve">  </v>
      </c>
      <c r="R105" s="35" t="str">
        <f>'A3'!K105</f>
        <v xml:space="preserve">  </v>
      </c>
      <c r="S105" s="35" t="str">
        <f>'A4'!K105</f>
        <v xml:space="preserve">  </v>
      </c>
      <c r="T105" s="35" t="str">
        <f>'A5'!K105</f>
        <v xml:space="preserve">  </v>
      </c>
      <c r="U105" s="35" t="str">
        <f>'A6'!K105</f>
        <v xml:space="preserve">  </v>
      </c>
      <c r="V105" s="35" t="str">
        <f>'B1'!K105</f>
        <v xml:space="preserve">  </v>
      </c>
      <c r="W105" s="35" t="str">
        <f>'B2'!K105</f>
        <v xml:space="preserve">  </v>
      </c>
      <c r="X105" s="35" t="str">
        <f>'B3'!K105</f>
        <v xml:space="preserve">  </v>
      </c>
      <c r="Y105" s="35" t="str">
        <f>'B4'!K105</f>
        <v xml:space="preserve">  </v>
      </c>
      <c r="Z105" s="35" t="str">
        <f>'B5'!K105</f>
        <v xml:space="preserve">  </v>
      </c>
      <c r="AA105" s="35" t="str">
        <f>'C1'!K105</f>
        <v xml:space="preserve">  </v>
      </c>
      <c r="AB105" s="35" t="str">
        <f>'C2'!K105</f>
        <v xml:space="preserve">  </v>
      </c>
      <c r="AC105" s="35" t="str">
        <f>'C3'!K105</f>
        <v xml:space="preserve">  </v>
      </c>
      <c r="AD105" s="35" t="str">
        <f>'C4'!K105</f>
        <v xml:space="preserve">  </v>
      </c>
      <c r="AE105" s="35" t="str">
        <f>'C5'!K105</f>
        <v xml:space="preserve">  </v>
      </c>
      <c r="AF105" s="35" t="str">
        <f>'C6'!K105</f>
        <v xml:space="preserve">  </v>
      </c>
      <c r="AG105" s="36" t="str">
        <f t="shared" si="16"/>
        <v xml:space="preserve">  </v>
      </c>
      <c r="AH105" s="37" t="str">
        <f>IF('I NILAI SEKOLAH'!E105="","", 'I NILAI SEKOLAH'!E105)</f>
        <v/>
      </c>
      <c r="AI105" s="37" t="str">
        <f>IF('I NILAI SEKOLAH'!F105="","", 'I NILAI SEKOLAH'!F105)</f>
        <v/>
      </c>
      <c r="AJ105" s="37" t="str">
        <f>IF('I NILAI SEKOLAH'!G105="","", 'I NILAI SEKOLAH'!G105)</f>
        <v/>
      </c>
      <c r="AK105" s="37" t="str">
        <f>IF('I NILAI SEKOLAH'!H105="","", 'I NILAI SEKOLAH'!H105)</f>
        <v/>
      </c>
      <c r="AL105" s="37" t="str">
        <f>IF('I NILAI SEKOLAH'!I105="","", 'I NILAI SEKOLAH'!I105)</f>
        <v/>
      </c>
      <c r="AM105" s="37" t="str">
        <f>IF('I NILAI SEKOLAH'!J105="","", 'I NILAI SEKOLAH'!J105)</f>
        <v/>
      </c>
      <c r="AN105" s="37" t="str">
        <f>IF('I NILAI SEKOLAH'!K105="","", 'I NILAI SEKOLAH'!K105)</f>
        <v/>
      </c>
      <c r="AO105" s="37" t="str">
        <f>IF('I NILAI SEKOLAH'!L105="","", 'I NILAI SEKOLAH'!L105)</f>
        <v/>
      </c>
      <c r="AP105" s="37" t="str">
        <f>IF('I NILAI SEKOLAH'!M105="","", 'I NILAI SEKOLAH'!M105)</f>
        <v/>
      </c>
      <c r="AQ105" s="37" t="str">
        <f>IF('I NILAI SEKOLAH'!N105="","", 'I NILAI SEKOLAH'!N105)</f>
        <v/>
      </c>
      <c r="AR105" s="37" t="str">
        <f>IF('I NILAI SEKOLAH'!O105="","", 'I NILAI SEKOLAH'!O105)</f>
        <v/>
      </c>
      <c r="AS105" s="37" t="str">
        <f>IF('I NILAI SEKOLAH'!P105="","", 'I NILAI SEKOLAH'!P105)</f>
        <v/>
      </c>
      <c r="AT105" s="37" t="str">
        <f>IF('I NILAI SEKOLAH'!Q105="","", 'I NILAI SEKOLAH'!Q105)</f>
        <v/>
      </c>
      <c r="AU105" s="37" t="str">
        <f>IF('I NILAI SEKOLAH'!R105="","", 'I NILAI SEKOLAH'!R105)</f>
        <v/>
      </c>
      <c r="AV105" s="37" t="str">
        <f>IF('I NILAI SEKOLAH'!S105="","", 'I NILAI SEKOLAH'!S105)</f>
        <v/>
      </c>
      <c r="AW105" s="37" t="str">
        <f>IF('I NILAI SEKOLAH'!T105="","", 'I NILAI SEKOLAH'!T105)</f>
        <v/>
      </c>
      <c r="AX105" s="37" t="str">
        <f>IF('I NILAI SEKOLAH'!U105="","", 'I NILAI SEKOLAH'!U105)</f>
        <v/>
      </c>
      <c r="AY105" s="38" t="str">
        <f t="shared" si="17"/>
        <v xml:space="preserve">  </v>
      </c>
      <c r="AZ105" s="38" t="str">
        <f t="shared" si="18"/>
        <v/>
      </c>
      <c r="BA105" s="296" t="str">
        <f>IF(AZ105="","",RANK(AZ105,$AZ$10:$AZ$209)+COUNTIF(AZ$10:AZ105,AZ105)-1)</f>
        <v/>
      </c>
      <c r="BB105" s="109"/>
      <c r="BC105" s="25"/>
    </row>
    <row r="106" spans="1:55" ht="15.75" hidden="1" customHeight="1">
      <c r="A106" s="101"/>
      <c r="B106" s="34">
        <f>IF(BIODATA!B106="","", BIODATA!B106)</f>
        <v>97</v>
      </c>
      <c r="C106" s="32" t="str">
        <f>IF(BIODATA!D106="","", BIODATA!D106)</f>
        <v/>
      </c>
      <c r="D106" s="32" t="str">
        <f>IF(BIODATA!E106="","", BIODATA!E106)</f>
        <v/>
      </c>
      <c r="E106" s="40" t="str">
        <f>IF(BIODATA!F106="","", BIODATA!F106)</f>
        <v/>
      </c>
      <c r="F106" s="32" t="str">
        <f>IF(BIODATA!I106="","", BIODATA!I106)</f>
        <v/>
      </c>
      <c r="G106" s="39" t="str">
        <f>IF('I NILAI UN'!F106="","",'I NILAI UN'!F106)</f>
        <v/>
      </c>
      <c r="H106" s="39" t="str">
        <f>IF('I NILAI UN'!G106="","",'I NILAI UN'!G106)</f>
        <v/>
      </c>
      <c r="I106" s="39" t="str">
        <f>IF('I NILAI UN'!H106="","",'I NILAI UN'!H106)</f>
        <v/>
      </c>
      <c r="J106" s="39" t="str">
        <f>IF('I NILAI UN'!I106="","",'I NILAI UN'!I106)</f>
        <v/>
      </c>
      <c r="K106" s="33">
        <f t="shared" si="11"/>
        <v>0</v>
      </c>
      <c r="L106" s="41" t="str">
        <f t="shared" si="12"/>
        <v/>
      </c>
      <c r="M106" s="41" t="str">
        <f t="shared" si="13"/>
        <v/>
      </c>
      <c r="N106" s="41" t="str">
        <f t="shared" si="14"/>
        <v/>
      </c>
      <c r="O106" s="41" t="str">
        <f t="shared" si="15"/>
        <v/>
      </c>
      <c r="P106" s="35" t="str">
        <f>'A1'!K106</f>
        <v xml:space="preserve">  </v>
      </c>
      <c r="Q106" s="35" t="str">
        <f>'A2'!K106</f>
        <v xml:space="preserve">  </v>
      </c>
      <c r="R106" s="35" t="str">
        <f>'A3'!K106</f>
        <v xml:space="preserve">  </v>
      </c>
      <c r="S106" s="35" t="str">
        <f>'A4'!K106</f>
        <v xml:space="preserve">  </v>
      </c>
      <c r="T106" s="35" t="str">
        <f>'A5'!K106</f>
        <v xml:space="preserve">  </v>
      </c>
      <c r="U106" s="35" t="str">
        <f>'A6'!K106</f>
        <v xml:space="preserve">  </v>
      </c>
      <c r="V106" s="35" t="str">
        <f>'B1'!K106</f>
        <v xml:space="preserve">  </v>
      </c>
      <c r="W106" s="35" t="str">
        <f>'B2'!K106</f>
        <v xml:space="preserve">  </v>
      </c>
      <c r="X106" s="35" t="str">
        <f>'B3'!K106</f>
        <v xml:space="preserve">  </v>
      </c>
      <c r="Y106" s="35" t="str">
        <f>'B4'!K106</f>
        <v xml:space="preserve">  </v>
      </c>
      <c r="Z106" s="35" t="str">
        <f>'B5'!K106</f>
        <v xml:space="preserve">  </v>
      </c>
      <c r="AA106" s="35" t="str">
        <f>'C1'!K106</f>
        <v xml:space="preserve">  </v>
      </c>
      <c r="AB106" s="35" t="str">
        <f>'C2'!K106</f>
        <v xml:space="preserve">  </v>
      </c>
      <c r="AC106" s="35" t="str">
        <f>'C3'!K106</f>
        <v xml:space="preserve">  </v>
      </c>
      <c r="AD106" s="35" t="str">
        <f>'C4'!K106</f>
        <v xml:space="preserve">  </v>
      </c>
      <c r="AE106" s="35" t="str">
        <f>'C5'!K106</f>
        <v xml:space="preserve">  </v>
      </c>
      <c r="AF106" s="35" t="str">
        <f>'C6'!K106</f>
        <v xml:space="preserve">  </v>
      </c>
      <c r="AG106" s="36" t="str">
        <f t="shared" si="16"/>
        <v xml:space="preserve">  </v>
      </c>
      <c r="AH106" s="37" t="str">
        <f>IF('I NILAI SEKOLAH'!E106="","", 'I NILAI SEKOLAH'!E106)</f>
        <v/>
      </c>
      <c r="AI106" s="37" t="str">
        <f>IF('I NILAI SEKOLAH'!F106="","", 'I NILAI SEKOLAH'!F106)</f>
        <v/>
      </c>
      <c r="AJ106" s="37" t="str">
        <f>IF('I NILAI SEKOLAH'!G106="","", 'I NILAI SEKOLAH'!G106)</f>
        <v/>
      </c>
      <c r="AK106" s="37" t="str">
        <f>IF('I NILAI SEKOLAH'!H106="","", 'I NILAI SEKOLAH'!H106)</f>
        <v/>
      </c>
      <c r="AL106" s="37" t="str">
        <f>IF('I NILAI SEKOLAH'!I106="","", 'I NILAI SEKOLAH'!I106)</f>
        <v/>
      </c>
      <c r="AM106" s="37" t="str">
        <f>IF('I NILAI SEKOLAH'!J106="","", 'I NILAI SEKOLAH'!J106)</f>
        <v/>
      </c>
      <c r="AN106" s="37" t="str">
        <f>IF('I NILAI SEKOLAH'!K106="","", 'I NILAI SEKOLAH'!K106)</f>
        <v/>
      </c>
      <c r="AO106" s="37" t="str">
        <f>IF('I NILAI SEKOLAH'!L106="","", 'I NILAI SEKOLAH'!L106)</f>
        <v/>
      </c>
      <c r="AP106" s="37" t="str">
        <f>IF('I NILAI SEKOLAH'!M106="","", 'I NILAI SEKOLAH'!M106)</f>
        <v/>
      </c>
      <c r="AQ106" s="37" t="str">
        <f>IF('I NILAI SEKOLAH'!N106="","", 'I NILAI SEKOLAH'!N106)</f>
        <v/>
      </c>
      <c r="AR106" s="37" t="str">
        <f>IF('I NILAI SEKOLAH'!O106="","", 'I NILAI SEKOLAH'!O106)</f>
        <v/>
      </c>
      <c r="AS106" s="37" t="str">
        <f>IF('I NILAI SEKOLAH'!P106="","", 'I NILAI SEKOLAH'!P106)</f>
        <v/>
      </c>
      <c r="AT106" s="37" t="str">
        <f>IF('I NILAI SEKOLAH'!Q106="","", 'I NILAI SEKOLAH'!Q106)</f>
        <v/>
      </c>
      <c r="AU106" s="37" t="str">
        <f>IF('I NILAI SEKOLAH'!R106="","", 'I NILAI SEKOLAH'!R106)</f>
        <v/>
      </c>
      <c r="AV106" s="37" t="str">
        <f>IF('I NILAI SEKOLAH'!S106="","", 'I NILAI SEKOLAH'!S106)</f>
        <v/>
      </c>
      <c r="AW106" s="37" t="str">
        <f>IF('I NILAI SEKOLAH'!T106="","", 'I NILAI SEKOLAH'!T106)</f>
        <v/>
      </c>
      <c r="AX106" s="37" t="str">
        <f>IF('I NILAI SEKOLAH'!U106="","", 'I NILAI SEKOLAH'!U106)</f>
        <v/>
      </c>
      <c r="AY106" s="38" t="str">
        <f t="shared" si="17"/>
        <v xml:space="preserve">  </v>
      </c>
      <c r="AZ106" s="38" t="str">
        <f t="shared" si="18"/>
        <v/>
      </c>
      <c r="BA106" s="296" t="str">
        <f>IF(AZ106="","",RANK(AZ106,$AZ$10:$AZ$209)+COUNTIF(AZ$10:AZ106,AZ106)-1)</f>
        <v/>
      </c>
      <c r="BB106" s="109"/>
      <c r="BC106" s="25"/>
    </row>
    <row r="107" spans="1:55" ht="15.75" hidden="1" customHeight="1">
      <c r="A107" s="101"/>
      <c r="B107" s="34">
        <f>IF(BIODATA!B107="","", BIODATA!B107)</f>
        <v>98</v>
      </c>
      <c r="C107" s="32" t="str">
        <f>IF(BIODATA!D107="","", BIODATA!D107)</f>
        <v/>
      </c>
      <c r="D107" s="32" t="str">
        <f>IF(BIODATA!E107="","", BIODATA!E107)</f>
        <v/>
      </c>
      <c r="E107" s="40" t="str">
        <f>IF(BIODATA!F107="","", BIODATA!F107)</f>
        <v/>
      </c>
      <c r="F107" s="32" t="str">
        <f>IF(BIODATA!I107="","", BIODATA!I107)</f>
        <v/>
      </c>
      <c r="G107" s="39" t="str">
        <f>IF('I NILAI UN'!F107="","",'I NILAI UN'!F107)</f>
        <v/>
      </c>
      <c r="H107" s="39" t="str">
        <f>IF('I NILAI UN'!G107="","",'I NILAI UN'!G107)</f>
        <v/>
      </c>
      <c r="I107" s="39" t="str">
        <f>IF('I NILAI UN'!H107="","",'I NILAI UN'!H107)</f>
        <v/>
      </c>
      <c r="J107" s="39" t="str">
        <f>IF('I NILAI UN'!I107="","",'I NILAI UN'!I107)</f>
        <v/>
      </c>
      <c r="K107" s="33">
        <f t="shared" si="11"/>
        <v>0</v>
      </c>
      <c r="L107" s="41" t="str">
        <f t="shared" si="12"/>
        <v/>
      </c>
      <c r="M107" s="41" t="str">
        <f t="shared" si="13"/>
        <v/>
      </c>
      <c r="N107" s="41" t="str">
        <f t="shared" si="14"/>
        <v/>
      </c>
      <c r="O107" s="41" t="str">
        <f t="shared" si="15"/>
        <v/>
      </c>
      <c r="P107" s="35" t="str">
        <f>'A1'!K107</f>
        <v xml:space="preserve">  </v>
      </c>
      <c r="Q107" s="35" t="str">
        <f>'A2'!K107</f>
        <v xml:space="preserve">  </v>
      </c>
      <c r="R107" s="35" t="str">
        <f>'A3'!K107</f>
        <v xml:space="preserve">  </v>
      </c>
      <c r="S107" s="35" t="str">
        <f>'A4'!K107</f>
        <v xml:space="preserve">  </v>
      </c>
      <c r="T107" s="35" t="str">
        <f>'A5'!K107</f>
        <v xml:space="preserve">  </v>
      </c>
      <c r="U107" s="35" t="str">
        <f>'A6'!K107</f>
        <v xml:space="preserve">  </v>
      </c>
      <c r="V107" s="35" t="str">
        <f>'B1'!K107</f>
        <v xml:space="preserve">  </v>
      </c>
      <c r="W107" s="35" t="str">
        <f>'B2'!K107</f>
        <v xml:space="preserve">  </v>
      </c>
      <c r="X107" s="35" t="str">
        <f>'B3'!K107</f>
        <v xml:space="preserve">  </v>
      </c>
      <c r="Y107" s="35" t="str">
        <f>'B4'!K107</f>
        <v xml:space="preserve">  </v>
      </c>
      <c r="Z107" s="35" t="str">
        <f>'B5'!K107</f>
        <v xml:space="preserve">  </v>
      </c>
      <c r="AA107" s="35" t="str">
        <f>'C1'!K107</f>
        <v xml:space="preserve">  </v>
      </c>
      <c r="AB107" s="35" t="str">
        <f>'C2'!K107</f>
        <v xml:space="preserve">  </v>
      </c>
      <c r="AC107" s="35" t="str">
        <f>'C3'!K107</f>
        <v xml:space="preserve">  </v>
      </c>
      <c r="AD107" s="35" t="str">
        <f>'C4'!K107</f>
        <v xml:space="preserve">  </v>
      </c>
      <c r="AE107" s="35" t="str">
        <f>'C5'!K107</f>
        <v xml:space="preserve">  </v>
      </c>
      <c r="AF107" s="35" t="str">
        <f>'C6'!K107</f>
        <v xml:space="preserve">  </v>
      </c>
      <c r="AG107" s="36" t="str">
        <f t="shared" si="16"/>
        <v xml:space="preserve">  </v>
      </c>
      <c r="AH107" s="37" t="str">
        <f>IF('I NILAI SEKOLAH'!E107="","", 'I NILAI SEKOLAH'!E107)</f>
        <v/>
      </c>
      <c r="AI107" s="37" t="str">
        <f>IF('I NILAI SEKOLAH'!F107="","", 'I NILAI SEKOLAH'!F107)</f>
        <v/>
      </c>
      <c r="AJ107" s="37" t="str">
        <f>IF('I NILAI SEKOLAH'!G107="","", 'I NILAI SEKOLAH'!G107)</f>
        <v/>
      </c>
      <c r="AK107" s="37" t="str">
        <f>IF('I NILAI SEKOLAH'!H107="","", 'I NILAI SEKOLAH'!H107)</f>
        <v/>
      </c>
      <c r="AL107" s="37" t="str">
        <f>IF('I NILAI SEKOLAH'!I107="","", 'I NILAI SEKOLAH'!I107)</f>
        <v/>
      </c>
      <c r="AM107" s="37" t="str">
        <f>IF('I NILAI SEKOLAH'!J107="","", 'I NILAI SEKOLAH'!J107)</f>
        <v/>
      </c>
      <c r="AN107" s="37" t="str">
        <f>IF('I NILAI SEKOLAH'!K107="","", 'I NILAI SEKOLAH'!K107)</f>
        <v/>
      </c>
      <c r="AO107" s="37" t="str">
        <f>IF('I NILAI SEKOLAH'!L107="","", 'I NILAI SEKOLAH'!L107)</f>
        <v/>
      </c>
      <c r="AP107" s="37" t="str">
        <f>IF('I NILAI SEKOLAH'!M107="","", 'I NILAI SEKOLAH'!M107)</f>
        <v/>
      </c>
      <c r="AQ107" s="37" t="str">
        <f>IF('I NILAI SEKOLAH'!N107="","", 'I NILAI SEKOLAH'!N107)</f>
        <v/>
      </c>
      <c r="AR107" s="37" t="str">
        <f>IF('I NILAI SEKOLAH'!O107="","", 'I NILAI SEKOLAH'!O107)</f>
        <v/>
      </c>
      <c r="AS107" s="37" t="str">
        <f>IF('I NILAI SEKOLAH'!P107="","", 'I NILAI SEKOLAH'!P107)</f>
        <v/>
      </c>
      <c r="AT107" s="37" t="str">
        <f>IF('I NILAI SEKOLAH'!Q107="","", 'I NILAI SEKOLAH'!Q107)</f>
        <v/>
      </c>
      <c r="AU107" s="37" t="str">
        <f>IF('I NILAI SEKOLAH'!R107="","", 'I NILAI SEKOLAH'!R107)</f>
        <v/>
      </c>
      <c r="AV107" s="37" t="str">
        <f>IF('I NILAI SEKOLAH'!S107="","", 'I NILAI SEKOLAH'!S107)</f>
        <v/>
      </c>
      <c r="AW107" s="37" t="str">
        <f>IF('I NILAI SEKOLAH'!T107="","", 'I NILAI SEKOLAH'!T107)</f>
        <v/>
      </c>
      <c r="AX107" s="37" t="str">
        <f>IF('I NILAI SEKOLAH'!U107="","", 'I NILAI SEKOLAH'!U107)</f>
        <v/>
      </c>
      <c r="AY107" s="38" t="str">
        <f t="shared" si="17"/>
        <v xml:space="preserve">  </v>
      </c>
      <c r="AZ107" s="38" t="str">
        <f t="shared" si="18"/>
        <v/>
      </c>
      <c r="BA107" s="296" t="str">
        <f>IF(AZ107="","",RANK(AZ107,$AZ$10:$AZ$209)+COUNTIF(AZ$10:AZ107,AZ107)-1)</f>
        <v/>
      </c>
      <c r="BB107" s="109"/>
      <c r="BC107" s="25"/>
    </row>
    <row r="108" spans="1:55" ht="15.75" hidden="1" customHeight="1">
      <c r="A108" s="101"/>
      <c r="B108" s="34">
        <f>IF(BIODATA!B108="","", BIODATA!B108)</f>
        <v>99</v>
      </c>
      <c r="C108" s="32" t="str">
        <f>IF(BIODATA!D108="","", BIODATA!D108)</f>
        <v/>
      </c>
      <c r="D108" s="32" t="str">
        <f>IF(BIODATA!E108="","", BIODATA!E108)</f>
        <v/>
      </c>
      <c r="E108" s="40" t="str">
        <f>IF(BIODATA!F108="","", BIODATA!F108)</f>
        <v/>
      </c>
      <c r="F108" s="32" t="str">
        <f>IF(BIODATA!I108="","", BIODATA!I108)</f>
        <v/>
      </c>
      <c r="G108" s="39" t="str">
        <f>IF('I NILAI UN'!F108="","",'I NILAI UN'!F108)</f>
        <v/>
      </c>
      <c r="H108" s="39" t="str">
        <f>IF('I NILAI UN'!G108="","",'I NILAI UN'!G108)</f>
        <v/>
      </c>
      <c r="I108" s="39" t="str">
        <f>IF('I NILAI UN'!H108="","",'I NILAI UN'!H108)</f>
        <v/>
      </c>
      <c r="J108" s="39" t="str">
        <f>IF('I NILAI UN'!I108="","",'I NILAI UN'!I108)</f>
        <v/>
      </c>
      <c r="K108" s="33">
        <f t="shared" si="11"/>
        <v>0</v>
      </c>
      <c r="L108" s="41" t="str">
        <f t="shared" si="12"/>
        <v/>
      </c>
      <c r="M108" s="41" t="str">
        <f t="shared" si="13"/>
        <v/>
      </c>
      <c r="N108" s="41" t="str">
        <f t="shared" si="14"/>
        <v/>
      </c>
      <c r="O108" s="41" t="str">
        <f t="shared" si="15"/>
        <v/>
      </c>
      <c r="P108" s="35" t="str">
        <f>'A1'!K108</f>
        <v xml:space="preserve">  </v>
      </c>
      <c r="Q108" s="35" t="str">
        <f>'A2'!K108</f>
        <v xml:space="preserve">  </v>
      </c>
      <c r="R108" s="35" t="str">
        <f>'A3'!K108</f>
        <v xml:space="preserve">  </v>
      </c>
      <c r="S108" s="35" t="str">
        <f>'A4'!K108</f>
        <v xml:space="preserve">  </v>
      </c>
      <c r="T108" s="35" t="str">
        <f>'A5'!K108</f>
        <v xml:space="preserve">  </v>
      </c>
      <c r="U108" s="35" t="str">
        <f>'A6'!K108</f>
        <v xml:space="preserve">  </v>
      </c>
      <c r="V108" s="35" t="str">
        <f>'B1'!K108</f>
        <v xml:space="preserve">  </v>
      </c>
      <c r="W108" s="35" t="str">
        <f>'B2'!K108</f>
        <v xml:space="preserve">  </v>
      </c>
      <c r="X108" s="35" t="str">
        <f>'B3'!K108</f>
        <v xml:space="preserve">  </v>
      </c>
      <c r="Y108" s="35" t="str">
        <f>'B4'!K108</f>
        <v xml:space="preserve">  </v>
      </c>
      <c r="Z108" s="35" t="str">
        <f>'B5'!K108</f>
        <v xml:space="preserve">  </v>
      </c>
      <c r="AA108" s="35" t="str">
        <f>'C1'!K108</f>
        <v xml:space="preserve">  </v>
      </c>
      <c r="AB108" s="35" t="str">
        <f>'C2'!K108</f>
        <v xml:space="preserve">  </v>
      </c>
      <c r="AC108" s="35" t="str">
        <f>'C3'!K108</f>
        <v xml:space="preserve">  </v>
      </c>
      <c r="AD108" s="35" t="str">
        <f>'C4'!K108</f>
        <v xml:space="preserve">  </v>
      </c>
      <c r="AE108" s="35" t="str">
        <f>'C5'!K108</f>
        <v xml:space="preserve">  </v>
      </c>
      <c r="AF108" s="35" t="str">
        <f>'C6'!K108</f>
        <v xml:space="preserve">  </v>
      </c>
      <c r="AG108" s="36" t="str">
        <f t="shared" si="16"/>
        <v xml:space="preserve">  </v>
      </c>
      <c r="AH108" s="37" t="str">
        <f>IF('I NILAI SEKOLAH'!E108="","", 'I NILAI SEKOLAH'!E108)</f>
        <v/>
      </c>
      <c r="AI108" s="37" t="str">
        <f>IF('I NILAI SEKOLAH'!F108="","", 'I NILAI SEKOLAH'!F108)</f>
        <v/>
      </c>
      <c r="AJ108" s="37" t="str">
        <f>IF('I NILAI SEKOLAH'!G108="","", 'I NILAI SEKOLAH'!G108)</f>
        <v/>
      </c>
      <c r="AK108" s="37" t="str">
        <f>IF('I NILAI SEKOLAH'!H108="","", 'I NILAI SEKOLAH'!H108)</f>
        <v/>
      </c>
      <c r="AL108" s="37" t="str">
        <f>IF('I NILAI SEKOLAH'!I108="","", 'I NILAI SEKOLAH'!I108)</f>
        <v/>
      </c>
      <c r="AM108" s="37" t="str">
        <f>IF('I NILAI SEKOLAH'!J108="","", 'I NILAI SEKOLAH'!J108)</f>
        <v/>
      </c>
      <c r="AN108" s="37" t="str">
        <f>IF('I NILAI SEKOLAH'!K108="","", 'I NILAI SEKOLAH'!K108)</f>
        <v/>
      </c>
      <c r="AO108" s="37" t="str">
        <f>IF('I NILAI SEKOLAH'!L108="","", 'I NILAI SEKOLAH'!L108)</f>
        <v/>
      </c>
      <c r="AP108" s="37" t="str">
        <f>IF('I NILAI SEKOLAH'!M108="","", 'I NILAI SEKOLAH'!M108)</f>
        <v/>
      </c>
      <c r="AQ108" s="37" t="str">
        <f>IF('I NILAI SEKOLAH'!N108="","", 'I NILAI SEKOLAH'!N108)</f>
        <v/>
      </c>
      <c r="AR108" s="37" t="str">
        <f>IF('I NILAI SEKOLAH'!O108="","", 'I NILAI SEKOLAH'!O108)</f>
        <v/>
      </c>
      <c r="AS108" s="37" t="str">
        <f>IF('I NILAI SEKOLAH'!P108="","", 'I NILAI SEKOLAH'!P108)</f>
        <v/>
      </c>
      <c r="AT108" s="37" t="str">
        <f>IF('I NILAI SEKOLAH'!Q108="","", 'I NILAI SEKOLAH'!Q108)</f>
        <v/>
      </c>
      <c r="AU108" s="37" t="str">
        <f>IF('I NILAI SEKOLAH'!R108="","", 'I NILAI SEKOLAH'!R108)</f>
        <v/>
      </c>
      <c r="AV108" s="37" t="str">
        <f>IF('I NILAI SEKOLAH'!S108="","", 'I NILAI SEKOLAH'!S108)</f>
        <v/>
      </c>
      <c r="AW108" s="37" t="str">
        <f>IF('I NILAI SEKOLAH'!T108="","", 'I NILAI SEKOLAH'!T108)</f>
        <v/>
      </c>
      <c r="AX108" s="37" t="str">
        <f>IF('I NILAI SEKOLAH'!U108="","", 'I NILAI SEKOLAH'!U108)</f>
        <v/>
      </c>
      <c r="AY108" s="38" t="str">
        <f t="shared" si="17"/>
        <v xml:space="preserve">  </v>
      </c>
      <c r="AZ108" s="38" t="str">
        <f t="shared" si="18"/>
        <v/>
      </c>
      <c r="BA108" s="296" t="str">
        <f>IF(AZ108="","",RANK(AZ108,$AZ$10:$AZ$209)+COUNTIF(AZ$10:AZ108,AZ108)-1)</f>
        <v/>
      </c>
      <c r="BB108" s="109"/>
      <c r="BC108" s="25"/>
    </row>
    <row r="109" spans="1:55" ht="15.75" hidden="1" customHeight="1">
      <c r="A109" s="101"/>
      <c r="B109" s="34">
        <f>IF(BIODATA!B109="","", BIODATA!B109)</f>
        <v>100</v>
      </c>
      <c r="C109" s="32" t="str">
        <f>IF(BIODATA!D109="","", BIODATA!D109)</f>
        <v/>
      </c>
      <c r="D109" s="32" t="str">
        <f>IF(BIODATA!E109="","", BIODATA!E109)</f>
        <v/>
      </c>
      <c r="E109" s="40" t="str">
        <f>IF(BIODATA!F109="","", BIODATA!F109)</f>
        <v/>
      </c>
      <c r="F109" s="32" t="str">
        <f>IF(BIODATA!I109="","", BIODATA!I109)</f>
        <v/>
      </c>
      <c r="G109" s="39" t="str">
        <f>IF('I NILAI UN'!F109="","",'I NILAI UN'!F109)</f>
        <v/>
      </c>
      <c r="H109" s="39" t="str">
        <f>IF('I NILAI UN'!G109="","",'I NILAI UN'!G109)</f>
        <v/>
      </c>
      <c r="I109" s="39" t="str">
        <f>IF('I NILAI UN'!H109="","",'I NILAI UN'!H109)</f>
        <v/>
      </c>
      <c r="J109" s="39" t="str">
        <f>IF('I NILAI UN'!I109="","",'I NILAI UN'!I109)</f>
        <v/>
      </c>
      <c r="K109" s="33">
        <f t="shared" si="11"/>
        <v>0</v>
      </c>
      <c r="L109" s="41" t="str">
        <f t="shared" si="12"/>
        <v/>
      </c>
      <c r="M109" s="41" t="str">
        <f t="shared" si="13"/>
        <v/>
      </c>
      <c r="N109" s="41" t="str">
        <f t="shared" si="14"/>
        <v/>
      </c>
      <c r="O109" s="41" t="str">
        <f t="shared" si="15"/>
        <v/>
      </c>
      <c r="P109" s="35" t="str">
        <f>'A1'!K109</f>
        <v xml:space="preserve">  </v>
      </c>
      <c r="Q109" s="35" t="str">
        <f>'A2'!K109</f>
        <v xml:space="preserve">  </v>
      </c>
      <c r="R109" s="35" t="str">
        <f>'A3'!K109</f>
        <v xml:space="preserve">  </v>
      </c>
      <c r="S109" s="35" t="str">
        <f>'A4'!K109</f>
        <v xml:space="preserve">  </v>
      </c>
      <c r="T109" s="35" t="str">
        <f>'A5'!K109</f>
        <v xml:space="preserve">  </v>
      </c>
      <c r="U109" s="35" t="str">
        <f>'A6'!K109</f>
        <v xml:space="preserve">  </v>
      </c>
      <c r="V109" s="35" t="str">
        <f>'B1'!K109</f>
        <v xml:space="preserve">  </v>
      </c>
      <c r="W109" s="35" t="str">
        <f>'B2'!K109</f>
        <v xml:space="preserve">  </v>
      </c>
      <c r="X109" s="35" t="str">
        <f>'B3'!K109</f>
        <v xml:space="preserve">  </v>
      </c>
      <c r="Y109" s="35" t="str">
        <f>'B4'!K109</f>
        <v xml:space="preserve">  </v>
      </c>
      <c r="Z109" s="35" t="str">
        <f>'B5'!K109</f>
        <v xml:space="preserve">  </v>
      </c>
      <c r="AA109" s="35" t="str">
        <f>'C1'!K109</f>
        <v xml:space="preserve">  </v>
      </c>
      <c r="AB109" s="35" t="str">
        <f>'C2'!K109</f>
        <v xml:space="preserve">  </v>
      </c>
      <c r="AC109" s="35" t="str">
        <f>'C3'!K109</f>
        <v xml:space="preserve">  </v>
      </c>
      <c r="AD109" s="35" t="str">
        <f>'C4'!K109</f>
        <v xml:space="preserve">  </v>
      </c>
      <c r="AE109" s="35" t="str">
        <f>'C5'!K109</f>
        <v xml:space="preserve">  </v>
      </c>
      <c r="AF109" s="35" t="str">
        <f>'C6'!K109</f>
        <v xml:space="preserve">  </v>
      </c>
      <c r="AG109" s="36" t="str">
        <f t="shared" si="16"/>
        <v xml:space="preserve">  </v>
      </c>
      <c r="AH109" s="37" t="str">
        <f>IF('I NILAI SEKOLAH'!E109="","", 'I NILAI SEKOLAH'!E109)</f>
        <v/>
      </c>
      <c r="AI109" s="37" t="str">
        <f>IF('I NILAI SEKOLAH'!F109="","", 'I NILAI SEKOLAH'!F109)</f>
        <v/>
      </c>
      <c r="AJ109" s="37" t="str">
        <f>IF('I NILAI SEKOLAH'!G109="","", 'I NILAI SEKOLAH'!G109)</f>
        <v/>
      </c>
      <c r="AK109" s="37" t="str">
        <f>IF('I NILAI SEKOLAH'!H109="","", 'I NILAI SEKOLAH'!H109)</f>
        <v/>
      </c>
      <c r="AL109" s="37" t="str">
        <f>IF('I NILAI SEKOLAH'!I109="","", 'I NILAI SEKOLAH'!I109)</f>
        <v/>
      </c>
      <c r="AM109" s="37" t="str">
        <f>IF('I NILAI SEKOLAH'!J109="","", 'I NILAI SEKOLAH'!J109)</f>
        <v/>
      </c>
      <c r="AN109" s="37" t="str">
        <f>IF('I NILAI SEKOLAH'!K109="","", 'I NILAI SEKOLAH'!K109)</f>
        <v/>
      </c>
      <c r="AO109" s="37" t="str">
        <f>IF('I NILAI SEKOLAH'!L109="","", 'I NILAI SEKOLAH'!L109)</f>
        <v/>
      </c>
      <c r="AP109" s="37" t="str">
        <f>IF('I NILAI SEKOLAH'!M109="","", 'I NILAI SEKOLAH'!M109)</f>
        <v/>
      </c>
      <c r="AQ109" s="37" t="str">
        <f>IF('I NILAI SEKOLAH'!N109="","", 'I NILAI SEKOLAH'!N109)</f>
        <v/>
      </c>
      <c r="AR109" s="37" t="str">
        <f>IF('I NILAI SEKOLAH'!O109="","", 'I NILAI SEKOLAH'!O109)</f>
        <v/>
      </c>
      <c r="AS109" s="37" t="str">
        <f>IF('I NILAI SEKOLAH'!P109="","", 'I NILAI SEKOLAH'!P109)</f>
        <v/>
      </c>
      <c r="AT109" s="37" t="str">
        <f>IF('I NILAI SEKOLAH'!Q109="","", 'I NILAI SEKOLAH'!Q109)</f>
        <v/>
      </c>
      <c r="AU109" s="37" t="str">
        <f>IF('I NILAI SEKOLAH'!R109="","", 'I NILAI SEKOLAH'!R109)</f>
        <v/>
      </c>
      <c r="AV109" s="37" t="str">
        <f>IF('I NILAI SEKOLAH'!S109="","", 'I NILAI SEKOLAH'!S109)</f>
        <v/>
      </c>
      <c r="AW109" s="37" t="str">
        <f>IF('I NILAI SEKOLAH'!T109="","", 'I NILAI SEKOLAH'!T109)</f>
        <v/>
      </c>
      <c r="AX109" s="37" t="str">
        <f>IF('I NILAI SEKOLAH'!U109="","", 'I NILAI SEKOLAH'!U109)</f>
        <v/>
      </c>
      <c r="AY109" s="38" t="str">
        <f t="shared" si="17"/>
        <v xml:space="preserve">  </v>
      </c>
      <c r="AZ109" s="38" t="str">
        <f t="shared" si="18"/>
        <v/>
      </c>
      <c r="BA109" s="296" t="str">
        <f>IF(AZ109="","",RANK(AZ109,$AZ$10:$AZ$209)+COUNTIF(AZ$10:AZ109,AZ109)-1)</f>
        <v/>
      </c>
      <c r="BB109" s="109"/>
      <c r="BC109" s="25"/>
    </row>
    <row r="110" spans="1:55" ht="15.75" hidden="1" customHeight="1">
      <c r="A110" s="101"/>
      <c r="B110" s="34">
        <f>IF(BIODATA!B110="","", BIODATA!B110)</f>
        <v>101</v>
      </c>
      <c r="C110" s="32" t="str">
        <f>IF(BIODATA!D110="","", BIODATA!D110)</f>
        <v/>
      </c>
      <c r="D110" s="32" t="str">
        <f>IF(BIODATA!E110="","", BIODATA!E110)</f>
        <v/>
      </c>
      <c r="E110" s="40" t="str">
        <f>IF(BIODATA!F110="","", BIODATA!F110)</f>
        <v/>
      </c>
      <c r="F110" s="32" t="str">
        <f>IF(BIODATA!I110="","", BIODATA!I110)</f>
        <v/>
      </c>
      <c r="G110" s="39" t="str">
        <f>IF('I NILAI UN'!F110="","",'I NILAI UN'!F110)</f>
        <v/>
      </c>
      <c r="H110" s="39" t="str">
        <f>IF('I NILAI UN'!G110="","",'I NILAI UN'!G110)</f>
        <v/>
      </c>
      <c r="I110" s="39" t="str">
        <f>IF('I NILAI UN'!H110="","",'I NILAI UN'!H110)</f>
        <v/>
      </c>
      <c r="J110" s="39" t="str">
        <f>IF('I NILAI UN'!I110="","",'I NILAI UN'!I110)</f>
        <v/>
      </c>
      <c r="K110" s="33">
        <f t="shared" si="11"/>
        <v>0</v>
      </c>
      <c r="L110" s="41" t="str">
        <f t="shared" si="12"/>
        <v/>
      </c>
      <c r="M110" s="41" t="str">
        <f t="shared" si="13"/>
        <v/>
      </c>
      <c r="N110" s="41" t="str">
        <f t="shared" si="14"/>
        <v/>
      </c>
      <c r="O110" s="41" t="str">
        <f t="shared" si="15"/>
        <v/>
      </c>
      <c r="P110" s="35" t="str">
        <f>'A1'!K110</f>
        <v xml:space="preserve">  </v>
      </c>
      <c r="Q110" s="35" t="str">
        <f>'A2'!K110</f>
        <v xml:space="preserve">  </v>
      </c>
      <c r="R110" s="35" t="str">
        <f>'A3'!K110</f>
        <v xml:space="preserve">  </v>
      </c>
      <c r="S110" s="35" t="str">
        <f>'A4'!K110</f>
        <v xml:space="preserve">  </v>
      </c>
      <c r="T110" s="35" t="str">
        <f>'A5'!K110</f>
        <v xml:space="preserve">  </v>
      </c>
      <c r="U110" s="35" t="str">
        <f>'A6'!K110</f>
        <v xml:space="preserve">  </v>
      </c>
      <c r="V110" s="35" t="str">
        <f>'B1'!K110</f>
        <v xml:space="preserve">  </v>
      </c>
      <c r="W110" s="35" t="str">
        <f>'B2'!K110</f>
        <v xml:space="preserve">  </v>
      </c>
      <c r="X110" s="35" t="str">
        <f>'B3'!K110</f>
        <v xml:space="preserve">  </v>
      </c>
      <c r="Y110" s="35" t="str">
        <f>'B4'!K110</f>
        <v xml:space="preserve">  </v>
      </c>
      <c r="Z110" s="35" t="str">
        <f>'B5'!K110</f>
        <v xml:space="preserve">  </v>
      </c>
      <c r="AA110" s="35" t="str">
        <f>'C1'!K110</f>
        <v xml:space="preserve">  </v>
      </c>
      <c r="AB110" s="35" t="str">
        <f>'C2'!K110</f>
        <v xml:space="preserve">  </v>
      </c>
      <c r="AC110" s="35" t="str">
        <f>'C3'!K110</f>
        <v xml:space="preserve">  </v>
      </c>
      <c r="AD110" s="35" t="str">
        <f>'C4'!K110</f>
        <v xml:space="preserve">  </v>
      </c>
      <c r="AE110" s="35" t="str">
        <f>'C5'!K110</f>
        <v xml:space="preserve">  </v>
      </c>
      <c r="AF110" s="35" t="str">
        <f>'C6'!K110</f>
        <v xml:space="preserve">  </v>
      </c>
      <c r="AG110" s="36" t="str">
        <f t="shared" si="16"/>
        <v xml:space="preserve">  </v>
      </c>
      <c r="AH110" s="37" t="str">
        <f>IF('I NILAI SEKOLAH'!E110="","", 'I NILAI SEKOLAH'!E110)</f>
        <v/>
      </c>
      <c r="AI110" s="37" t="str">
        <f>IF('I NILAI SEKOLAH'!F110="","", 'I NILAI SEKOLAH'!F110)</f>
        <v/>
      </c>
      <c r="AJ110" s="37" t="str">
        <f>IF('I NILAI SEKOLAH'!G110="","", 'I NILAI SEKOLAH'!G110)</f>
        <v/>
      </c>
      <c r="AK110" s="37" t="str">
        <f>IF('I NILAI SEKOLAH'!H110="","", 'I NILAI SEKOLAH'!H110)</f>
        <v/>
      </c>
      <c r="AL110" s="37" t="str">
        <f>IF('I NILAI SEKOLAH'!I110="","", 'I NILAI SEKOLAH'!I110)</f>
        <v/>
      </c>
      <c r="AM110" s="37" t="str">
        <f>IF('I NILAI SEKOLAH'!J110="","", 'I NILAI SEKOLAH'!J110)</f>
        <v/>
      </c>
      <c r="AN110" s="37" t="str">
        <f>IF('I NILAI SEKOLAH'!K110="","", 'I NILAI SEKOLAH'!K110)</f>
        <v/>
      </c>
      <c r="AO110" s="37" t="str">
        <f>IF('I NILAI SEKOLAH'!L110="","", 'I NILAI SEKOLAH'!L110)</f>
        <v/>
      </c>
      <c r="AP110" s="37" t="str">
        <f>IF('I NILAI SEKOLAH'!M110="","", 'I NILAI SEKOLAH'!M110)</f>
        <v/>
      </c>
      <c r="AQ110" s="37" t="str">
        <f>IF('I NILAI SEKOLAH'!N110="","", 'I NILAI SEKOLAH'!N110)</f>
        <v/>
      </c>
      <c r="AR110" s="37" t="str">
        <f>IF('I NILAI SEKOLAH'!O110="","", 'I NILAI SEKOLAH'!O110)</f>
        <v/>
      </c>
      <c r="AS110" s="37" t="str">
        <f>IF('I NILAI SEKOLAH'!P110="","", 'I NILAI SEKOLAH'!P110)</f>
        <v/>
      </c>
      <c r="AT110" s="37" t="str">
        <f>IF('I NILAI SEKOLAH'!Q110="","", 'I NILAI SEKOLAH'!Q110)</f>
        <v/>
      </c>
      <c r="AU110" s="37" t="str">
        <f>IF('I NILAI SEKOLAH'!R110="","", 'I NILAI SEKOLAH'!R110)</f>
        <v/>
      </c>
      <c r="AV110" s="37" t="str">
        <f>IF('I NILAI SEKOLAH'!S110="","", 'I NILAI SEKOLAH'!S110)</f>
        <v/>
      </c>
      <c r="AW110" s="37" t="str">
        <f>IF('I NILAI SEKOLAH'!T110="","", 'I NILAI SEKOLAH'!T110)</f>
        <v/>
      </c>
      <c r="AX110" s="37" t="str">
        <f>IF('I NILAI SEKOLAH'!U110="","", 'I NILAI SEKOLAH'!U110)</f>
        <v/>
      </c>
      <c r="AY110" s="38" t="str">
        <f t="shared" si="17"/>
        <v xml:space="preserve">  </v>
      </c>
      <c r="AZ110" s="38" t="str">
        <f t="shared" si="18"/>
        <v/>
      </c>
      <c r="BA110" s="296" t="str">
        <f>IF(AZ110="","",RANK(AZ110,$AZ$10:$AZ$209)+COUNTIF(AZ$10:AZ110,AZ110)-1)</f>
        <v/>
      </c>
      <c r="BB110" s="109"/>
      <c r="BC110" s="25"/>
    </row>
    <row r="111" spans="1:55" ht="15.75" hidden="1" customHeight="1">
      <c r="A111" s="101"/>
      <c r="B111" s="34">
        <f>IF(BIODATA!B111="","", BIODATA!B111)</f>
        <v>102</v>
      </c>
      <c r="C111" s="32" t="str">
        <f>IF(BIODATA!D111="","", BIODATA!D111)</f>
        <v/>
      </c>
      <c r="D111" s="32" t="str">
        <f>IF(BIODATA!E111="","", BIODATA!E111)</f>
        <v/>
      </c>
      <c r="E111" s="40" t="str">
        <f>IF(BIODATA!F111="","", BIODATA!F111)</f>
        <v/>
      </c>
      <c r="F111" s="32" t="str">
        <f>IF(BIODATA!I111="","", BIODATA!I111)</f>
        <v/>
      </c>
      <c r="G111" s="39" t="str">
        <f>IF('I NILAI UN'!F111="","",'I NILAI UN'!F111)</f>
        <v/>
      </c>
      <c r="H111" s="39" t="str">
        <f>IF('I NILAI UN'!G111="","",'I NILAI UN'!G111)</f>
        <v/>
      </c>
      <c r="I111" s="39" t="str">
        <f>IF('I NILAI UN'!H111="","",'I NILAI UN'!H111)</f>
        <v/>
      </c>
      <c r="J111" s="39" t="str">
        <f>IF('I NILAI UN'!I111="","",'I NILAI UN'!I111)</f>
        <v/>
      </c>
      <c r="K111" s="33">
        <f t="shared" si="11"/>
        <v>0</v>
      </c>
      <c r="L111" s="41" t="str">
        <f t="shared" si="12"/>
        <v/>
      </c>
      <c r="M111" s="41" t="str">
        <f t="shared" si="13"/>
        <v/>
      </c>
      <c r="N111" s="41" t="str">
        <f t="shared" si="14"/>
        <v/>
      </c>
      <c r="O111" s="41" t="str">
        <f t="shared" si="15"/>
        <v/>
      </c>
      <c r="P111" s="35" t="str">
        <f>'A1'!K111</f>
        <v xml:space="preserve">  </v>
      </c>
      <c r="Q111" s="35" t="str">
        <f>'A2'!K111</f>
        <v xml:space="preserve">  </v>
      </c>
      <c r="R111" s="35" t="str">
        <f>'A3'!K111</f>
        <v xml:space="preserve">  </v>
      </c>
      <c r="S111" s="35" t="str">
        <f>'A4'!K111</f>
        <v xml:space="preserve">  </v>
      </c>
      <c r="T111" s="35" t="str">
        <f>'A5'!K111</f>
        <v xml:space="preserve">  </v>
      </c>
      <c r="U111" s="35" t="str">
        <f>'A6'!K111</f>
        <v xml:space="preserve">  </v>
      </c>
      <c r="V111" s="35" t="str">
        <f>'B1'!K111</f>
        <v xml:space="preserve">  </v>
      </c>
      <c r="W111" s="35" t="str">
        <f>'B2'!K111</f>
        <v xml:space="preserve">  </v>
      </c>
      <c r="X111" s="35" t="str">
        <f>'B3'!K111</f>
        <v xml:space="preserve">  </v>
      </c>
      <c r="Y111" s="35" t="str">
        <f>'B4'!K111</f>
        <v xml:space="preserve">  </v>
      </c>
      <c r="Z111" s="35" t="str">
        <f>'B5'!K111</f>
        <v xml:space="preserve">  </v>
      </c>
      <c r="AA111" s="35" t="str">
        <f>'C1'!K111</f>
        <v xml:space="preserve">  </v>
      </c>
      <c r="AB111" s="35" t="str">
        <f>'C2'!K111</f>
        <v xml:space="preserve">  </v>
      </c>
      <c r="AC111" s="35" t="str">
        <f>'C3'!K111</f>
        <v xml:space="preserve">  </v>
      </c>
      <c r="AD111" s="35" t="str">
        <f>'C4'!K111</f>
        <v xml:space="preserve">  </v>
      </c>
      <c r="AE111" s="35" t="str">
        <f>'C5'!K111</f>
        <v xml:space="preserve">  </v>
      </c>
      <c r="AF111" s="35" t="str">
        <f>'C6'!K111</f>
        <v xml:space="preserve">  </v>
      </c>
      <c r="AG111" s="36" t="str">
        <f t="shared" si="16"/>
        <v xml:space="preserve">  </v>
      </c>
      <c r="AH111" s="37" t="str">
        <f>IF('I NILAI SEKOLAH'!E111="","", 'I NILAI SEKOLAH'!E111)</f>
        <v/>
      </c>
      <c r="AI111" s="37" t="str">
        <f>IF('I NILAI SEKOLAH'!F111="","", 'I NILAI SEKOLAH'!F111)</f>
        <v/>
      </c>
      <c r="AJ111" s="37" t="str">
        <f>IF('I NILAI SEKOLAH'!G111="","", 'I NILAI SEKOLAH'!G111)</f>
        <v/>
      </c>
      <c r="AK111" s="37" t="str">
        <f>IF('I NILAI SEKOLAH'!H111="","", 'I NILAI SEKOLAH'!H111)</f>
        <v/>
      </c>
      <c r="AL111" s="37" t="str">
        <f>IF('I NILAI SEKOLAH'!I111="","", 'I NILAI SEKOLAH'!I111)</f>
        <v/>
      </c>
      <c r="AM111" s="37" t="str">
        <f>IF('I NILAI SEKOLAH'!J111="","", 'I NILAI SEKOLAH'!J111)</f>
        <v/>
      </c>
      <c r="AN111" s="37" t="str">
        <f>IF('I NILAI SEKOLAH'!K111="","", 'I NILAI SEKOLAH'!K111)</f>
        <v/>
      </c>
      <c r="AO111" s="37" t="str">
        <f>IF('I NILAI SEKOLAH'!L111="","", 'I NILAI SEKOLAH'!L111)</f>
        <v/>
      </c>
      <c r="AP111" s="37" t="str">
        <f>IF('I NILAI SEKOLAH'!M111="","", 'I NILAI SEKOLAH'!M111)</f>
        <v/>
      </c>
      <c r="AQ111" s="37" t="str">
        <f>IF('I NILAI SEKOLAH'!N111="","", 'I NILAI SEKOLAH'!N111)</f>
        <v/>
      </c>
      <c r="AR111" s="37" t="str">
        <f>IF('I NILAI SEKOLAH'!O111="","", 'I NILAI SEKOLAH'!O111)</f>
        <v/>
      </c>
      <c r="AS111" s="37" t="str">
        <f>IF('I NILAI SEKOLAH'!P111="","", 'I NILAI SEKOLAH'!P111)</f>
        <v/>
      </c>
      <c r="AT111" s="37" t="str">
        <f>IF('I NILAI SEKOLAH'!Q111="","", 'I NILAI SEKOLAH'!Q111)</f>
        <v/>
      </c>
      <c r="AU111" s="37" t="str">
        <f>IF('I NILAI SEKOLAH'!R111="","", 'I NILAI SEKOLAH'!R111)</f>
        <v/>
      </c>
      <c r="AV111" s="37" t="str">
        <f>IF('I NILAI SEKOLAH'!S111="","", 'I NILAI SEKOLAH'!S111)</f>
        <v/>
      </c>
      <c r="AW111" s="37" t="str">
        <f>IF('I NILAI SEKOLAH'!T111="","", 'I NILAI SEKOLAH'!T111)</f>
        <v/>
      </c>
      <c r="AX111" s="37" t="str">
        <f>IF('I NILAI SEKOLAH'!U111="","", 'I NILAI SEKOLAH'!U111)</f>
        <v/>
      </c>
      <c r="AY111" s="38" t="str">
        <f t="shared" si="17"/>
        <v xml:space="preserve">  </v>
      </c>
      <c r="AZ111" s="38" t="str">
        <f t="shared" si="18"/>
        <v/>
      </c>
      <c r="BA111" s="296" t="str">
        <f>IF(AZ111="","",RANK(AZ111,$AZ$10:$AZ$209)+COUNTIF(AZ$10:AZ111,AZ111)-1)</f>
        <v/>
      </c>
      <c r="BB111" s="109"/>
      <c r="BC111" s="25"/>
    </row>
    <row r="112" spans="1:55" ht="15.75" hidden="1" customHeight="1">
      <c r="A112" s="101"/>
      <c r="B112" s="34">
        <f>IF(BIODATA!B112="","", BIODATA!B112)</f>
        <v>103</v>
      </c>
      <c r="C112" s="32" t="str">
        <f>IF(BIODATA!D112="","", BIODATA!D112)</f>
        <v/>
      </c>
      <c r="D112" s="32" t="str">
        <f>IF(BIODATA!E112="","", BIODATA!E112)</f>
        <v/>
      </c>
      <c r="E112" s="40" t="str">
        <f>IF(BIODATA!F112="","", BIODATA!F112)</f>
        <v/>
      </c>
      <c r="F112" s="32" t="str">
        <f>IF(BIODATA!I112="","", BIODATA!I112)</f>
        <v/>
      </c>
      <c r="G112" s="39" t="str">
        <f>IF('I NILAI UN'!F112="","",'I NILAI UN'!F112)</f>
        <v/>
      </c>
      <c r="H112" s="39" t="str">
        <f>IF('I NILAI UN'!G112="","",'I NILAI UN'!G112)</f>
        <v/>
      </c>
      <c r="I112" s="39" t="str">
        <f>IF('I NILAI UN'!H112="","",'I NILAI UN'!H112)</f>
        <v/>
      </c>
      <c r="J112" s="39" t="str">
        <f>IF('I NILAI UN'!I112="","",'I NILAI UN'!I112)</f>
        <v/>
      </c>
      <c r="K112" s="33">
        <f t="shared" si="11"/>
        <v>0</v>
      </c>
      <c r="L112" s="41" t="str">
        <f t="shared" si="12"/>
        <v/>
      </c>
      <c r="M112" s="41" t="str">
        <f t="shared" si="13"/>
        <v/>
      </c>
      <c r="N112" s="41" t="str">
        <f t="shared" si="14"/>
        <v/>
      </c>
      <c r="O112" s="41" t="str">
        <f t="shared" si="15"/>
        <v/>
      </c>
      <c r="P112" s="35" t="str">
        <f>'A1'!K112</f>
        <v xml:space="preserve">  </v>
      </c>
      <c r="Q112" s="35" t="str">
        <f>'A2'!K112</f>
        <v xml:space="preserve">  </v>
      </c>
      <c r="R112" s="35" t="str">
        <f>'A3'!K112</f>
        <v xml:space="preserve">  </v>
      </c>
      <c r="S112" s="35" t="str">
        <f>'A4'!K112</f>
        <v xml:space="preserve">  </v>
      </c>
      <c r="T112" s="35" t="str">
        <f>'A5'!K112</f>
        <v xml:space="preserve">  </v>
      </c>
      <c r="U112" s="35" t="str">
        <f>'A6'!K112</f>
        <v xml:space="preserve">  </v>
      </c>
      <c r="V112" s="35" t="str">
        <f>'B1'!K112</f>
        <v xml:space="preserve">  </v>
      </c>
      <c r="W112" s="35" t="str">
        <f>'B2'!K112</f>
        <v xml:space="preserve">  </v>
      </c>
      <c r="X112" s="35" t="str">
        <f>'B3'!K112</f>
        <v xml:space="preserve">  </v>
      </c>
      <c r="Y112" s="35" t="str">
        <f>'B4'!K112</f>
        <v xml:space="preserve">  </v>
      </c>
      <c r="Z112" s="35" t="str">
        <f>'B5'!K112</f>
        <v xml:space="preserve">  </v>
      </c>
      <c r="AA112" s="35" t="str">
        <f>'C1'!K112</f>
        <v xml:space="preserve">  </v>
      </c>
      <c r="AB112" s="35" t="str">
        <f>'C2'!K112</f>
        <v xml:space="preserve">  </v>
      </c>
      <c r="AC112" s="35" t="str">
        <f>'C3'!K112</f>
        <v xml:space="preserve">  </v>
      </c>
      <c r="AD112" s="35" t="str">
        <f>'C4'!K112</f>
        <v xml:space="preserve">  </v>
      </c>
      <c r="AE112" s="35" t="str">
        <f>'C5'!K112</f>
        <v xml:space="preserve">  </v>
      </c>
      <c r="AF112" s="35" t="str">
        <f>'C6'!K112</f>
        <v xml:space="preserve">  </v>
      </c>
      <c r="AG112" s="36" t="str">
        <f t="shared" si="16"/>
        <v xml:space="preserve">  </v>
      </c>
      <c r="AH112" s="37" t="str">
        <f>IF('I NILAI SEKOLAH'!E112="","", 'I NILAI SEKOLAH'!E112)</f>
        <v/>
      </c>
      <c r="AI112" s="37" t="str">
        <f>IF('I NILAI SEKOLAH'!F112="","", 'I NILAI SEKOLAH'!F112)</f>
        <v/>
      </c>
      <c r="AJ112" s="37" t="str">
        <f>IF('I NILAI SEKOLAH'!G112="","", 'I NILAI SEKOLAH'!G112)</f>
        <v/>
      </c>
      <c r="AK112" s="37" t="str">
        <f>IF('I NILAI SEKOLAH'!H112="","", 'I NILAI SEKOLAH'!H112)</f>
        <v/>
      </c>
      <c r="AL112" s="37" t="str">
        <f>IF('I NILAI SEKOLAH'!I112="","", 'I NILAI SEKOLAH'!I112)</f>
        <v/>
      </c>
      <c r="AM112" s="37" t="str">
        <f>IF('I NILAI SEKOLAH'!J112="","", 'I NILAI SEKOLAH'!J112)</f>
        <v/>
      </c>
      <c r="AN112" s="37" t="str">
        <f>IF('I NILAI SEKOLAH'!K112="","", 'I NILAI SEKOLAH'!K112)</f>
        <v/>
      </c>
      <c r="AO112" s="37" t="str">
        <f>IF('I NILAI SEKOLAH'!L112="","", 'I NILAI SEKOLAH'!L112)</f>
        <v/>
      </c>
      <c r="AP112" s="37" t="str">
        <f>IF('I NILAI SEKOLAH'!M112="","", 'I NILAI SEKOLAH'!M112)</f>
        <v/>
      </c>
      <c r="AQ112" s="37" t="str">
        <f>IF('I NILAI SEKOLAH'!N112="","", 'I NILAI SEKOLAH'!N112)</f>
        <v/>
      </c>
      <c r="AR112" s="37" t="str">
        <f>IF('I NILAI SEKOLAH'!O112="","", 'I NILAI SEKOLAH'!O112)</f>
        <v/>
      </c>
      <c r="AS112" s="37" t="str">
        <f>IF('I NILAI SEKOLAH'!P112="","", 'I NILAI SEKOLAH'!P112)</f>
        <v/>
      </c>
      <c r="AT112" s="37" t="str">
        <f>IF('I NILAI SEKOLAH'!Q112="","", 'I NILAI SEKOLAH'!Q112)</f>
        <v/>
      </c>
      <c r="AU112" s="37" t="str">
        <f>IF('I NILAI SEKOLAH'!R112="","", 'I NILAI SEKOLAH'!R112)</f>
        <v/>
      </c>
      <c r="AV112" s="37" t="str">
        <f>IF('I NILAI SEKOLAH'!S112="","", 'I NILAI SEKOLAH'!S112)</f>
        <v/>
      </c>
      <c r="AW112" s="37" t="str">
        <f>IF('I NILAI SEKOLAH'!T112="","", 'I NILAI SEKOLAH'!T112)</f>
        <v/>
      </c>
      <c r="AX112" s="37" t="str">
        <f>IF('I NILAI SEKOLAH'!U112="","", 'I NILAI SEKOLAH'!U112)</f>
        <v/>
      </c>
      <c r="AY112" s="38" t="str">
        <f t="shared" si="17"/>
        <v xml:space="preserve">  </v>
      </c>
      <c r="AZ112" s="38" t="str">
        <f t="shared" si="18"/>
        <v/>
      </c>
      <c r="BA112" s="296" t="str">
        <f>IF(AZ112="","",RANK(AZ112,$AZ$10:$AZ$209)+COUNTIF(AZ$10:AZ112,AZ112)-1)</f>
        <v/>
      </c>
      <c r="BB112" s="109"/>
      <c r="BC112" s="25"/>
    </row>
    <row r="113" spans="1:55" ht="15.75" hidden="1" customHeight="1">
      <c r="A113" s="101"/>
      <c r="B113" s="34">
        <f>IF(BIODATA!B113="","", BIODATA!B113)</f>
        <v>104</v>
      </c>
      <c r="C113" s="32" t="str">
        <f>IF(BIODATA!D113="","", BIODATA!D113)</f>
        <v/>
      </c>
      <c r="D113" s="32" t="str">
        <f>IF(BIODATA!E113="","", BIODATA!E113)</f>
        <v/>
      </c>
      <c r="E113" s="40" t="str">
        <f>IF(BIODATA!F113="","", BIODATA!F113)</f>
        <v/>
      </c>
      <c r="F113" s="32" t="str">
        <f>IF(BIODATA!I113="","", BIODATA!I113)</f>
        <v/>
      </c>
      <c r="G113" s="39" t="str">
        <f>IF('I NILAI UN'!F113="","",'I NILAI UN'!F113)</f>
        <v/>
      </c>
      <c r="H113" s="39" t="str">
        <f>IF('I NILAI UN'!G113="","",'I NILAI UN'!G113)</f>
        <v/>
      </c>
      <c r="I113" s="39" t="str">
        <f>IF('I NILAI UN'!H113="","",'I NILAI UN'!H113)</f>
        <v/>
      </c>
      <c r="J113" s="39" t="str">
        <f>IF('I NILAI UN'!I113="","",'I NILAI UN'!I113)</f>
        <v/>
      </c>
      <c r="K113" s="33">
        <f t="shared" si="11"/>
        <v>0</v>
      </c>
      <c r="L113" s="41" t="str">
        <f t="shared" si="12"/>
        <v/>
      </c>
      <c r="M113" s="41" t="str">
        <f t="shared" si="13"/>
        <v/>
      </c>
      <c r="N113" s="41" t="str">
        <f t="shared" si="14"/>
        <v/>
      </c>
      <c r="O113" s="41" t="str">
        <f t="shared" si="15"/>
        <v/>
      </c>
      <c r="P113" s="35" t="str">
        <f>'A1'!K113</f>
        <v xml:space="preserve">  </v>
      </c>
      <c r="Q113" s="35" t="str">
        <f>'A2'!K113</f>
        <v xml:space="preserve">  </v>
      </c>
      <c r="R113" s="35" t="str">
        <f>'A3'!K113</f>
        <v xml:space="preserve">  </v>
      </c>
      <c r="S113" s="35" t="str">
        <f>'A4'!K113</f>
        <v xml:space="preserve">  </v>
      </c>
      <c r="T113" s="35" t="str">
        <f>'A5'!K113</f>
        <v xml:space="preserve">  </v>
      </c>
      <c r="U113" s="35" t="str">
        <f>'A6'!K113</f>
        <v xml:space="preserve">  </v>
      </c>
      <c r="V113" s="35" t="str">
        <f>'B1'!K113</f>
        <v xml:space="preserve">  </v>
      </c>
      <c r="W113" s="35" t="str">
        <f>'B2'!K113</f>
        <v xml:space="preserve">  </v>
      </c>
      <c r="X113" s="35" t="str">
        <f>'B3'!K113</f>
        <v xml:space="preserve">  </v>
      </c>
      <c r="Y113" s="35" t="str">
        <f>'B4'!K113</f>
        <v xml:space="preserve">  </v>
      </c>
      <c r="Z113" s="35" t="str">
        <f>'B5'!K113</f>
        <v xml:space="preserve">  </v>
      </c>
      <c r="AA113" s="35" t="str">
        <f>'C1'!K113</f>
        <v xml:space="preserve">  </v>
      </c>
      <c r="AB113" s="35" t="str">
        <f>'C2'!K113</f>
        <v xml:space="preserve">  </v>
      </c>
      <c r="AC113" s="35" t="str">
        <f>'C3'!K113</f>
        <v xml:space="preserve">  </v>
      </c>
      <c r="AD113" s="35" t="str">
        <f>'C4'!K113</f>
        <v xml:space="preserve">  </v>
      </c>
      <c r="AE113" s="35" t="str">
        <f>'C5'!K113</f>
        <v xml:space="preserve">  </v>
      </c>
      <c r="AF113" s="35" t="str">
        <f>'C6'!K113</f>
        <v xml:space="preserve">  </v>
      </c>
      <c r="AG113" s="36" t="str">
        <f t="shared" si="16"/>
        <v xml:space="preserve">  </v>
      </c>
      <c r="AH113" s="37" t="str">
        <f>IF('I NILAI SEKOLAH'!E113="","", 'I NILAI SEKOLAH'!E113)</f>
        <v/>
      </c>
      <c r="AI113" s="37" t="str">
        <f>IF('I NILAI SEKOLAH'!F113="","", 'I NILAI SEKOLAH'!F113)</f>
        <v/>
      </c>
      <c r="AJ113" s="37" t="str">
        <f>IF('I NILAI SEKOLAH'!G113="","", 'I NILAI SEKOLAH'!G113)</f>
        <v/>
      </c>
      <c r="AK113" s="37" t="str">
        <f>IF('I NILAI SEKOLAH'!H113="","", 'I NILAI SEKOLAH'!H113)</f>
        <v/>
      </c>
      <c r="AL113" s="37" t="str">
        <f>IF('I NILAI SEKOLAH'!I113="","", 'I NILAI SEKOLAH'!I113)</f>
        <v/>
      </c>
      <c r="AM113" s="37" t="str">
        <f>IF('I NILAI SEKOLAH'!J113="","", 'I NILAI SEKOLAH'!J113)</f>
        <v/>
      </c>
      <c r="AN113" s="37" t="str">
        <f>IF('I NILAI SEKOLAH'!K113="","", 'I NILAI SEKOLAH'!K113)</f>
        <v/>
      </c>
      <c r="AO113" s="37" t="str">
        <f>IF('I NILAI SEKOLAH'!L113="","", 'I NILAI SEKOLAH'!L113)</f>
        <v/>
      </c>
      <c r="AP113" s="37" t="str">
        <f>IF('I NILAI SEKOLAH'!M113="","", 'I NILAI SEKOLAH'!M113)</f>
        <v/>
      </c>
      <c r="AQ113" s="37" t="str">
        <f>IF('I NILAI SEKOLAH'!N113="","", 'I NILAI SEKOLAH'!N113)</f>
        <v/>
      </c>
      <c r="AR113" s="37" t="str">
        <f>IF('I NILAI SEKOLAH'!O113="","", 'I NILAI SEKOLAH'!O113)</f>
        <v/>
      </c>
      <c r="AS113" s="37" t="str">
        <f>IF('I NILAI SEKOLAH'!P113="","", 'I NILAI SEKOLAH'!P113)</f>
        <v/>
      </c>
      <c r="AT113" s="37" t="str">
        <f>IF('I NILAI SEKOLAH'!Q113="","", 'I NILAI SEKOLAH'!Q113)</f>
        <v/>
      </c>
      <c r="AU113" s="37" t="str">
        <f>IF('I NILAI SEKOLAH'!R113="","", 'I NILAI SEKOLAH'!R113)</f>
        <v/>
      </c>
      <c r="AV113" s="37" t="str">
        <f>IF('I NILAI SEKOLAH'!S113="","", 'I NILAI SEKOLAH'!S113)</f>
        <v/>
      </c>
      <c r="AW113" s="37" t="str">
        <f>IF('I NILAI SEKOLAH'!T113="","", 'I NILAI SEKOLAH'!T113)</f>
        <v/>
      </c>
      <c r="AX113" s="37" t="str">
        <f>IF('I NILAI SEKOLAH'!U113="","", 'I NILAI SEKOLAH'!U113)</f>
        <v/>
      </c>
      <c r="AY113" s="38" t="str">
        <f t="shared" si="17"/>
        <v xml:space="preserve">  </v>
      </c>
      <c r="AZ113" s="38" t="str">
        <f t="shared" si="18"/>
        <v/>
      </c>
      <c r="BA113" s="296" t="str">
        <f>IF(AZ113="","",RANK(AZ113,$AZ$10:$AZ$209)+COUNTIF(AZ$10:AZ113,AZ113)-1)</f>
        <v/>
      </c>
      <c r="BB113" s="109"/>
      <c r="BC113" s="25"/>
    </row>
    <row r="114" spans="1:55" ht="15.75" hidden="1" customHeight="1">
      <c r="A114" s="101"/>
      <c r="B114" s="34">
        <f>IF(BIODATA!B114="","", BIODATA!B114)</f>
        <v>105</v>
      </c>
      <c r="C114" s="32" t="str">
        <f>IF(BIODATA!D114="","", BIODATA!D114)</f>
        <v/>
      </c>
      <c r="D114" s="32" t="str">
        <f>IF(BIODATA!E114="","", BIODATA!E114)</f>
        <v/>
      </c>
      <c r="E114" s="40" t="str">
        <f>IF(BIODATA!F114="","", BIODATA!F114)</f>
        <v/>
      </c>
      <c r="F114" s="32" t="str">
        <f>IF(BIODATA!I114="","", BIODATA!I114)</f>
        <v/>
      </c>
      <c r="G114" s="39" t="str">
        <f>IF('I NILAI UN'!F114="","",'I NILAI UN'!F114)</f>
        <v/>
      </c>
      <c r="H114" s="39" t="str">
        <f>IF('I NILAI UN'!G114="","",'I NILAI UN'!G114)</f>
        <v/>
      </c>
      <c r="I114" s="39" t="str">
        <f>IF('I NILAI UN'!H114="","",'I NILAI UN'!H114)</f>
        <v/>
      </c>
      <c r="J114" s="39" t="str">
        <f>IF('I NILAI UN'!I114="","",'I NILAI UN'!I114)</f>
        <v/>
      </c>
      <c r="K114" s="33">
        <f t="shared" si="11"/>
        <v>0</v>
      </c>
      <c r="L114" s="41" t="str">
        <f t="shared" si="12"/>
        <v/>
      </c>
      <c r="M114" s="41" t="str">
        <f t="shared" si="13"/>
        <v/>
      </c>
      <c r="N114" s="41" t="str">
        <f t="shared" si="14"/>
        <v/>
      </c>
      <c r="O114" s="41" t="str">
        <f t="shared" si="15"/>
        <v/>
      </c>
      <c r="P114" s="35" t="str">
        <f>'A1'!K114</f>
        <v xml:space="preserve">  </v>
      </c>
      <c r="Q114" s="35" t="str">
        <f>'A2'!K114</f>
        <v xml:space="preserve">  </v>
      </c>
      <c r="R114" s="35" t="str">
        <f>'A3'!K114</f>
        <v xml:space="preserve">  </v>
      </c>
      <c r="S114" s="35" t="str">
        <f>'A4'!K114</f>
        <v xml:space="preserve">  </v>
      </c>
      <c r="T114" s="35" t="str">
        <f>'A5'!K114</f>
        <v xml:space="preserve">  </v>
      </c>
      <c r="U114" s="35" t="str">
        <f>'A6'!K114</f>
        <v xml:space="preserve">  </v>
      </c>
      <c r="V114" s="35" t="str">
        <f>'B1'!K114</f>
        <v xml:space="preserve">  </v>
      </c>
      <c r="W114" s="35" t="str">
        <f>'B2'!K114</f>
        <v xml:space="preserve">  </v>
      </c>
      <c r="X114" s="35" t="str">
        <f>'B3'!K114</f>
        <v xml:space="preserve">  </v>
      </c>
      <c r="Y114" s="35" t="str">
        <f>'B4'!K114</f>
        <v xml:space="preserve">  </v>
      </c>
      <c r="Z114" s="35" t="str">
        <f>'B5'!K114</f>
        <v xml:space="preserve">  </v>
      </c>
      <c r="AA114" s="35" t="str">
        <f>'C1'!K114</f>
        <v xml:space="preserve">  </v>
      </c>
      <c r="AB114" s="35" t="str">
        <f>'C2'!K114</f>
        <v xml:space="preserve">  </v>
      </c>
      <c r="AC114" s="35" t="str">
        <f>'C3'!K114</f>
        <v xml:space="preserve">  </v>
      </c>
      <c r="AD114" s="35" t="str">
        <f>'C4'!K114</f>
        <v xml:space="preserve">  </v>
      </c>
      <c r="AE114" s="35" t="str">
        <f>'C5'!K114</f>
        <v xml:space="preserve">  </v>
      </c>
      <c r="AF114" s="35" t="str">
        <f>'C6'!K114</f>
        <v xml:space="preserve">  </v>
      </c>
      <c r="AG114" s="36" t="str">
        <f t="shared" si="16"/>
        <v xml:space="preserve">  </v>
      </c>
      <c r="AH114" s="37" t="str">
        <f>IF('I NILAI SEKOLAH'!E114="","", 'I NILAI SEKOLAH'!E114)</f>
        <v/>
      </c>
      <c r="AI114" s="37" t="str">
        <f>IF('I NILAI SEKOLAH'!F114="","", 'I NILAI SEKOLAH'!F114)</f>
        <v/>
      </c>
      <c r="AJ114" s="37" t="str">
        <f>IF('I NILAI SEKOLAH'!G114="","", 'I NILAI SEKOLAH'!G114)</f>
        <v/>
      </c>
      <c r="AK114" s="37" t="str">
        <f>IF('I NILAI SEKOLAH'!H114="","", 'I NILAI SEKOLAH'!H114)</f>
        <v/>
      </c>
      <c r="AL114" s="37" t="str">
        <f>IF('I NILAI SEKOLAH'!I114="","", 'I NILAI SEKOLAH'!I114)</f>
        <v/>
      </c>
      <c r="AM114" s="37" t="str">
        <f>IF('I NILAI SEKOLAH'!J114="","", 'I NILAI SEKOLAH'!J114)</f>
        <v/>
      </c>
      <c r="AN114" s="37" t="str">
        <f>IF('I NILAI SEKOLAH'!K114="","", 'I NILAI SEKOLAH'!K114)</f>
        <v/>
      </c>
      <c r="AO114" s="37" t="str">
        <f>IF('I NILAI SEKOLAH'!L114="","", 'I NILAI SEKOLAH'!L114)</f>
        <v/>
      </c>
      <c r="AP114" s="37" t="str">
        <f>IF('I NILAI SEKOLAH'!M114="","", 'I NILAI SEKOLAH'!M114)</f>
        <v/>
      </c>
      <c r="AQ114" s="37" t="str">
        <f>IF('I NILAI SEKOLAH'!N114="","", 'I NILAI SEKOLAH'!N114)</f>
        <v/>
      </c>
      <c r="AR114" s="37" t="str">
        <f>IF('I NILAI SEKOLAH'!O114="","", 'I NILAI SEKOLAH'!O114)</f>
        <v/>
      </c>
      <c r="AS114" s="37" t="str">
        <f>IF('I NILAI SEKOLAH'!P114="","", 'I NILAI SEKOLAH'!P114)</f>
        <v/>
      </c>
      <c r="AT114" s="37" t="str">
        <f>IF('I NILAI SEKOLAH'!Q114="","", 'I NILAI SEKOLAH'!Q114)</f>
        <v/>
      </c>
      <c r="AU114" s="37" t="str">
        <f>IF('I NILAI SEKOLAH'!R114="","", 'I NILAI SEKOLAH'!R114)</f>
        <v/>
      </c>
      <c r="AV114" s="37" t="str">
        <f>IF('I NILAI SEKOLAH'!S114="","", 'I NILAI SEKOLAH'!S114)</f>
        <v/>
      </c>
      <c r="AW114" s="37" t="str">
        <f>IF('I NILAI SEKOLAH'!T114="","", 'I NILAI SEKOLAH'!T114)</f>
        <v/>
      </c>
      <c r="AX114" s="37" t="str">
        <f>IF('I NILAI SEKOLAH'!U114="","", 'I NILAI SEKOLAH'!U114)</f>
        <v/>
      </c>
      <c r="AY114" s="38" t="str">
        <f t="shared" si="17"/>
        <v xml:space="preserve">  </v>
      </c>
      <c r="AZ114" s="38" t="str">
        <f t="shared" si="18"/>
        <v/>
      </c>
      <c r="BA114" s="296" t="str">
        <f>IF(AZ114="","",RANK(AZ114,$AZ$10:$AZ$209)+COUNTIF(AZ$10:AZ114,AZ114)-1)</f>
        <v/>
      </c>
      <c r="BB114" s="109"/>
      <c r="BC114" s="25"/>
    </row>
    <row r="115" spans="1:55" ht="15.75" hidden="1" customHeight="1">
      <c r="A115" s="101"/>
      <c r="B115" s="34">
        <f>IF(BIODATA!B115="","", BIODATA!B115)</f>
        <v>106</v>
      </c>
      <c r="C115" s="32" t="str">
        <f>IF(BIODATA!D115="","", BIODATA!D115)</f>
        <v/>
      </c>
      <c r="D115" s="32" t="str">
        <f>IF(BIODATA!E115="","", BIODATA!E115)</f>
        <v/>
      </c>
      <c r="E115" s="40" t="str">
        <f>IF(BIODATA!F115="","", BIODATA!F115)</f>
        <v/>
      </c>
      <c r="F115" s="32" t="str">
        <f>IF(BIODATA!I115="","", BIODATA!I115)</f>
        <v/>
      </c>
      <c r="G115" s="39" t="str">
        <f>IF('I NILAI UN'!F115="","",'I NILAI UN'!F115)</f>
        <v/>
      </c>
      <c r="H115" s="39" t="str">
        <f>IF('I NILAI UN'!G115="","",'I NILAI UN'!G115)</f>
        <v/>
      </c>
      <c r="I115" s="39" t="str">
        <f>IF('I NILAI UN'!H115="","",'I NILAI UN'!H115)</f>
        <v/>
      </c>
      <c r="J115" s="39" t="str">
        <f>IF('I NILAI UN'!I115="","",'I NILAI UN'!I115)</f>
        <v/>
      </c>
      <c r="K115" s="33">
        <f t="shared" si="11"/>
        <v>0</v>
      </c>
      <c r="L115" s="41" t="str">
        <f t="shared" si="12"/>
        <v/>
      </c>
      <c r="M115" s="41" t="str">
        <f t="shared" si="13"/>
        <v/>
      </c>
      <c r="N115" s="41" t="str">
        <f t="shared" si="14"/>
        <v/>
      </c>
      <c r="O115" s="41" t="str">
        <f t="shared" si="15"/>
        <v/>
      </c>
      <c r="P115" s="35" t="str">
        <f>'A1'!K115</f>
        <v xml:space="preserve">  </v>
      </c>
      <c r="Q115" s="35" t="str">
        <f>'A2'!K115</f>
        <v xml:space="preserve">  </v>
      </c>
      <c r="R115" s="35" t="str">
        <f>'A3'!K115</f>
        <v xml:space="preserve">  </v>
      </c>
      <c r="S115" s="35" t="str">
        <f>'A4'!K115</f>
        <v xml:space="preserve">  </v>
      </c>
      <c r="T115" s="35" t="str">
        <f>'A5'!K115</f>
        <v xml:space="preserve">  </v>
      </c>
      <c r="U115" s="35" t="str">
        <f>'A6'!K115</f>
        <v xml:space="preserve">  </v>
      </c>
      <c r="V115" s="35" t="str">
        <f>'B1'!K115</f>
        <v xml:space="preserve">  </v>
      </c>
      <c r="W115" s="35" t="str">
        <f>'B2'!K115</f>
        <v xml:space="preserve">  </v>
      </c>
      <c r="X115" s="35" t="str">
        <f>'B3'!K115</f>
        <v xml:space="preserve">  </v>
      </c>
      <c r="Y115" s="35" t="str">
        <f>'B4'!K115</f>
        <v xml:space="preserve">  </v>
      </c>
      <c r="Z115" s="35" t="str">
        <f>'B5'!K115</f>
        <v xml:space="preserve">  </v>
      </c>
      <c r="AA115" s="35" t="str">
        <f>'C1'!K115</f>
        <v xml:space="preserve">  </v>
      </c>
      <c r="AB115" s="35" t="str">
        <f>'C2'!K115</f>
        <v xml:space="preserve">  </v>
      </c>
      <c r="AC115" s="35" t="str">
        <f>'C3'!K115</f>
        <v xml:space="preserve">  </v>
      </c>
      <c r="AD115" s="35" t="str">
        <f>'C4'!K115</f>
        <v xml:space="preserve">  </v>
      </c>
      <c r="AE115" s="35" t="str">
        <f>'C5'!K115</f>
        <v xml:space="preserve">  </v>
      </c>
      <c r="AF115" s="35" t="str">
        <f>'C6'!K115</f>
        <v xml:space="preserve">  </v>
      </c>
      <c r="AG115" s="36" t="str">
        <f t="shared" si="16"/>
        <v xml:space="preserve">  </v>
      </c>
      <c r="AH115" s="37" t="str">
        <f>IF('I NILAI SEKOLAH'!E115="","", 'I NILAI SEKOLAH'!E115)</f>
        <v/>
      </c>
      <c r="AI115" s="37" t="str">
        <f>IF('I NILAI SEKOLAH'!F115="","", 'I NILAI SEKOLAH'!F115)</f>
        <v/>
      </c>
      <c r="AJ115" s="37" t="str">
        <f>IF('I NILAI SEKOLAH'!G115="","", 'I NILAI SEKOLAH'!G115)</f>
        <v/>
      </c>
      <c r="AK115" s="37" t="str">
        <f>IF('I NILAI SEKOLAH'!H115="","", 'I NILAI SEKOLAH'!H115)</f>
        <v/>
      </c>
      <c r="AL115" s="37" t="str">
        <f>IF('I NILAI SEKOLAH'!I115="","", 'I NILAI SEKOLAH'!I115)</f>
        <v/>
      </c>
      <c r="AM115" s="37" t="str">
        <f>IF('I NILAI SEKOLAH'!J115="","", 'I NILAI SEKOLAH'!J115)</f>
        <v/>
      </c>
      <c r="AN115" s="37" t="str">
        <f>IF('I NILAI SEKOLAH'!K115="","", 'I NILAI SEKOLAH'!K115)</f>
        <v/>
      </c>
      <c r="AO115" s="37" t="str">
        <f>IF('I NILAI SEKOLAH'!L115="","", 'I NILAI SEKOLAH'!L115)</f>
        <v/>
      </c>
      <c r="AP115" s="37" t="str">
        <f>IF('I NILAI SEKOLAH'!M115="","", 'I NILAI SEKOLAH'!M115)</f>
        <v/>
      </c>
      <c r="AQ115" s="37" t="str">
        <f>IF('I NILAI SEKOLAH'!N115="","", 'I NILAI SEKOLAH'!N115)</f>
        <v/>
      </c>
      <c r="AR115" s="37" t="str">
        <f>IF('I NILAI SEKOLAH'!O115="","", 'I NILAI SEKOLAH'!O115)</f>
        <v/>
      </c>
      <c r="AS115" s="37" t="str">
        <f>IF('I NILAI SEKOLAH'!P115="","", 'I NILAI SEKOLAH'!P115)</f>
        <v/>
      </c>
      <c r="AT115" s="37" t="str">
        <f>IF('I NILAI SEKOLAH'!Q115="","", 'I NILAI SEKOLAH'!Q115)</f>
        <v/>
      </c>
      <c r="AU115" s="37" t="str">
        <f>IF('I NILAI SEKOLAH'!R115="","", 'I NILAI SEKOLAH'!R115)</f>
        <v/>
      </c>
      <c r="AV115" s="37" t="str">
        <f>IF('I NILAI SEKOLAH'!S115="","", 'I NILAI SEKOLAH'!S115)</f>
        <v/>
      </c>
      <c r="AW115" s="37" t="str">
        <f>IF('I NILAI SEKOLAH'!T115="","", 'I NILAI SEKOLAH'!T115)</f>
        <v/>
      </c>
      <c r="AX115" s="37" t="str">
        <f>IF('I NILAI SEKOLAH'!U115="","", 'I NILAI SEKOLAH'!U115)</f>
        <v/>
      </c>
      <c r="AY115" s="38" t="str">
        <f t="shared" si="17"/>
        <v xml:space="preserve">  </v>
      </c>
      <c r="AZ115" s="38" t="str">
        <f t="shared" si="18"/>
        <v/>
      </c>
      <c r="BA115" s="296" t="str">
        <f>IF(AZ115="","",RANK(AZ115,$AZ$10:$AZ$209)+COUNTIF(AZ$10:AZ115,AZ115)-1)</f>
        <v/>
      </c>
      <c r="BB115" s="109"/>
      <c r="BC115" s="25"/>
    </row>
    <row r="116" spans="1:55" ht="15.75" hidden="1" customHeight="1">
      <c r="A116" s="101"/>
      <c r="B116" s="34">
        <f>IF(BIODATA!B116="","", BIODATA!B116)</f>
        <v>107</v>
      </c>
      <c r="C116" s="32" t="str">
        <f>IF(BIODATA!D116="","", BIODATA!D116)</f>
        <v/>
      </c>
      <c r="D116" s="32" t="str">
        <f>IF(BIODATA!E116="","", BIODATA!E116)</f>
        <v/>
      </c>
      <c r="E116" s="40" t="str">
        <f>IF(BIODATA!F116="","", BIODATA!F116)</f>
        <v/>
      </c>
      <c r="F116" s="32" t="str">
        <f>IF(BIODATA!I116="","", BIODATA!I116)</f>
        <v/>
      </c>
      <c r="G116" s="39" t="str">
        <f>IF('I NILAI UN'!F116="","",'I NILAI UN'!F116)</f>
        <v/>
      </c>
      <c r="H116" s="39" t="str">
        <f>IF('I NILAI UN'!G116="","",'I NILAI UN'!G116)</f>
        <v/>
      </c>
      <c r="I116" s="39" t="str">
        <f>IF('I NILAI UN'!H116="","",'I NILAI UN'!H116)</f>
        <v/>
      </c>
      <c r="J116" s="39" t="str">
        <f>IF('I NILAI UN'!I116="","",'I NILAI UN'!I116)</f>
        <v/>
      </c>
      <c r="K116" s="33">
        <f t="shared" si="11"/>
        <v>0</v>
      </c>
      <c r="L116" s="41" t="str">
        <f t="shared" si="12"/>
        <v/>
      </c>
      <c r="M116" s="41" t="str">
        <f t="shared" si="13"/>
        <v/>
      </c>
      <c r="N116" s="41" t="str">
        <f t="shared" si="14"/>
        <v/>
      </c>
      <c r="O116" s="41" t="str">
        <f t="shared" si="15"/>
        <v/>
      </c>
      <c r="P116" s="35" t="str">
        <f>'A1'!K116</f>
        <v xml:space="preserve">  </v>
      </c>
      <c r="Q116" s="35" t="str">
        <f>'A2'!K116</f>
        <v xml:space="preserve">  </v>
      </c>
      <c r="R116" s="35" t="str">
        <f>'A3'!K116</f>
        <v xml:space="preserve">  </v>
      </c>
      <c r="S116" s="35" t="str">
        <f>'A4'!K116</f>
        <v xml:space="preserve">  </v>
      </c>
      <c r="T116" s="35" t="str">
        <f>'A5'!K116</f>
        <v xml:space="preserve">  </v>
      </c>
      <c r="U116" s="35" t="str">
        <f>'A6'!K116</f>
        <v xml:space="preserve">  </v>
      </c>
      <c r="V116" s="35" t="str">
        <f>'B1'!K116</f>
        <v xml:space="preserve">  </v>
      </c>
      <c r="W116" s="35" t="str">
        <f>'B2'!K116</f>
        <v xml:space="preserve">  </v>
      </c>
      <c r="X116" s="35" t="str">
        <f>'B3'!K116</f>
        <v xml:space="preserve">  </v>
      </c>
      <c r="Y116" s="35" t="str">
        <f>'B4'!K116</f>
        <v xml:space="preserve">  </v>
      </c>
      <c r="Z116" s="35" t="str">
        <f>'B5'!K116</f>
        <v xml:space="preserve">  </v>
      </c>
      <c r="AA116" s="35" t="str">
        <f>'C1'!K116</f>
        <v xml:space="preserve">  </v>
      </c>
      <c r="AB116" s="35" t="str">
        <f>'C2'!K116</f>
        <v xml:space="preserve">  </v>
      </c>
      <c r="AC116" s="35" t="str">
        <f>'C3'!K116</f>
        <v xml:space="preserve">  </v>
      </c>
      <c r="AD116" s="35" t="str">
        <f>'C4'!K116</f>
        <v xml:space="preserve">  </v>
      </c>
      <c r="AE116" s="35" t="str">
        <f>'C5'!K116</f>
        <v xml:space="preserve">  </v>
      </c>
      <c r="AF116" s="35" t="str">
        <f>'C6'!K116</f>
        <v xml:space="preserve">  </v>
      </c>
      <c r="AG116" s="36" t="str">
        <f t="shared" si="16"/>
        <v xml:space="preserve">  </v>
      </c>
      <c r="AH116" s="37" t="str">
        <f>IF('I NILAI SEKOLAH'!E116="","", 'I NILAI SEKOLAH'!E116)</f>
        <v/>
      </c>
      <c r="AI116" s="37" t="str">
        <f>IF('I NILAI SEKOLAH'!F116="","", 'I NILAI SEKOLAH'!F116)</f>
        <v/>
      </c>
      <c r="AJ116" s="37" t="str">
        <f>IF('I NILAI SEKOLAH'!G116="","", 'I NILAI SEKOLAH'!G116)</f>
        <v/>
      </c>
      <c r="AK116" s="37" t="str">
        <f>IF('I NILAI SEKOLAH'!H116="","", 'I NILAI SEKOLAH'!H116)</f>
        <v/>
      </c>
      <c r="AL116" s="37" t="str">
        <f>IF('I NILAI SEKOLAH'!I116="","", 'I NILAI SEKOLAH'!I116)</f>
        <v/>
      </c>
      <c r="AM116" s="37" t="str">
        <f>IF('I NILAI SEKOLAH'!J116="","", 'I NILAI SEKOLAH'!J116)</f>
        <v/>
      </c>
      <c r="AN116" s="37" t="str">
        <f>IF('I NILAI SEKOLAH'!K116="","", 'I NILAI SEKOLAH'!K116)</f>
        <v/>
      </c>
      <c r="AO116" s="37" t="str">
        <f>IF('I NILAI SEKOLAH'!L116="","", 'I NILAI SEKOLAH'!L116)</f>
        <v/>
      </c>
      <c r="AP116" s="37" t="str">
        <f>IF('I NILAI SEKOLAH'!M116="","", 'I NILAI SEKOLAH'!M116)</f>
        <v/>
      </c>
      <c r="AQ116" s="37" t="str">
        <f>IF('I NILAI SEKOLAH'!N116="","", 'I NILAI SEKOLAH'!N116)</f>
        <v/>
      </c>
      <c r="AR116" s="37" t="str">
        <f>IF('I NILAI SEKOLAH'!O116="","", 'I NILAI SEKOLAH'!O116)</f>
        <v/>
      </c>
      <c r="AS116" s="37" t="str">
        <f>IF('I NILAI SEKOLAH'!P116="","", 'I NILAI SEKOLAH'!P116)</f>
        <v/>
      </c>
      <c r="AT116" s="37" t="str">
        <f>IF('I NILAI SEKOLAH'!Q116="","", 'I NILAI SEKOLAH'!Q116)</f>
        <v/>
      </c>
      <c r="AU116" s="37" t="str">
        <f>IF('I NILAI SEKOLAH'!R116="","", 'I NILAI SEKOLAH'!R116)</f>
        <v/>
      </c>
      <c r="AV116" s="37" t="str">
        <f>IF('I NILAI SEKOLAH'!S116="","", 'I NILAI SEKOLAH'!S116)</f>
        <v/>
      </c>
      <c r="AW116" s="37" t="str">
        <f>IF('I NILAI SEKOLAH'!T116="","", 'I NILAI SEKOLAH'!T116)</f>
        <v/>
      </c>
      <c r="AX116" s="37" t="str">
        <f>IF('I NILAI SEKOLAH'!U116="","", 'I NILAI SEKOLAH'!U116)</f>
        <v/>
      </c>
      <c r="AY116" s="38" t="str">
        <f t="shared" si="17"/>
        <v xml:space="preserve">  </v>
      </c>
      <c r="AZ116" s="38" t="str">
        <f t="shared" si="18"/>
        <v/>
      </c>
      <c r="BA116" s="296" t="str">
        <f>IF(AZ116="","",RANK(AZ116,$AZ$10:$AZ$209)+COUNTIF(AZ$10:AZ116,AZ116)-1)</f>
        <v/>
      </c>
      <c r="BB116" s="109"/>
      <c r="BC116" s="25"/>
    </row>
    <row r="117" spans="1:55" ht="15.75" hidden="1" customHeight="1">
      <c r="A117" s="101"/>
      <c r="B117" s="34">
        <f>IF(BIODATA!B117="","", BIODATA!B117)</f>
        <v>108</v>
      </c>
      <c r="C117" s="32" t="str">
        <f>IF(BIODATA!D117="","", BIODATA!D117)</f>
        <v/>
      </c>
      <c r="D117" s="32" t="str">
        <f>IF(BIODATA!E117="","", BIODATA!E117)</f>
        <v/>
      </c>
      <c r="E117" s="40" t="str">
        <f>IF(BIODATA!F117="","", BIODATA!F117)</f>
        <v/>
      </c>
      <c r="F117" s="32" t="str">
        <f>IF(BIODATA!I117="","", BIODATA!I117)</f>
        <v/>
      </c>
      <c r="G117" s="39" t="str">
        <f>IF('I NILAI UN'!F117="","",'I NILAI UN'!F117)</f>
        <v/>
      </c>
      <c r="H117" s="39" t="str">
        <f>IF('I NILAI UN'!G117="","",'I NILAI UN'!G117)</f>
        <v/>
      </c>
      <c r="I117" s="39" t="str">
        <f>IF('I NILAI UN'!H117="","",'I NILAI UN'!H117)</f>
        <v/>
      </c>
      <c r="J117" s="39" t="str">
        <f>IF('I NILAI UN'!I117="","",'I NILAI UN'!I117)</f>
        <v/>
      </c>
      <c r="K117" s="33">
        <f t="shared" si="11"/>
        <v>0</v>
      </c>
      <c r="L117" s="41" t="str">
        <f t="shared" si="12"/>
        <v/>
      </c>
      <c r="M117" s="41" t="str">
        <f t="shared" si="13"/>
        <v/>
      </c>
      <c r="N117" s="41" t="str">
        <f t="shared" si="14"/>
        <v/>
      </c>
      <c r="O117" s="41" t="str">
        <f t="shared" si="15"/>
        <v/>
      </c>
      <c r="P117" s="35" t="str">
        <f>'A1'!K117</f>
        <v xml:space="preserve">  </v>
      </c>
      <c r="Q117" s="35" t="str">
        <f>'A2'!K117</f>
        <v xml:space="preserve">  </v>
      </c>
      <c r="R117" s="35" t="str">
        <f>'A3'!K117</f>
        <v xml:space="preserve">  </v>
      </c>
      <c r="S117" s="35" t="str">
        <f>'A4'!K117</f>
        <v xml:space="preserve">  </v>
      </c>
      <c r="T117" s="35" t="str">
        <f>'A5'!K117</f>
        <v xml:space="preserve">  </v>
      </c>
      <c r="U117" s="35" t="str">
        <f>'A6'!K117</f>
        <v xml:space="preserve">  </v>
      </c>
      <c r="V117" s="35" t="str">
        <f>'B1'!K117</f>
        <v xml:space="preserve">  </v>
      </c>
      <c r="W117" s="35" t="str">
        <f>'B2'!K117</f>
        <v xml:space="preserve">  </v>
      </c>
      <c r="X117" s="35" t="str">
        <f>'B3'!K117</f>
        <v xml:space="preserve">  </v>
      </c>
      <c r="Y117" s="35" t="str">
        <f>'B4'!K117</f>
        <v xml:space="preserve">  </v>
      </c>
      <c r="Z117" s="35" t="str">
        <f>'B5'!K117</f>
        <v xml:space="preserve">  </v>
      </c>
      <c r="AA117" s="35" t="str">
        <f>'C1'!K117</f>
        <v xml:space="preserve">  </v>
      </c>
      <c r="AB117" s="35" t="str">
        <f>'C2'!K117</f>
        <v xml:space="preserve">  </v>
      </c>
      <c r="AC117" s="35" t="str">
        <f>'C3'!K117</f>
        <v xml:space="preserve">  </v>
      </c>
      <c r="AD117" s="35" t="str">
        <f>'C4'!K117</f>
        <v xml:space="preserve">  </v>
      </c>
      <c r="AE117" s="35" t="str">
        <f>'C5'!K117</f>
        <v xml:space="preserve">  </v>
      </c>
      <c r="AF117" s="35" t="str">
        <f>'C6'!K117</f>
        <v xml:space="preserve">  </v>
      </c>
      <c r="AG117" s="36" t="str">
        <f t="shared" si="16"/>
        <v xml:space="preserve">  </v>
      </c>
      <c r="AH117" s="37" t="str">
        <f>IF('I NILAI SEKOLAH'!E117="","", 'I NILAI SEKOLAH'!E117)</f>
        <v/>
      </c>
      <c r="AI117" s="37" t="str">
        <f>IF('I NILAI SEKOLAH'!F117="","", 'I NILAI SEKOLAH'!F117)</f>
        <v/>
      </c>
      <c r="AJ117" s="37" t="str">
        <f>IF('I NILAI SEKOLAH'!G117="","", 'I NILAI SEKOLAH'!G117)</f>
        <v/>
      </c>
      <c r="AK117" s="37" t="str">
        <f>IF('I NILAI SEKOLAH'!H117="","", 'I NILAI SEKOLAH'!H117)</f>
        <v/>
      </c>
      <c r="AL117" s="37" t="str">
        <f>IF('I NILAI SEKOLAH'!I117="","", 'I NILAI SEKOLAH'!I117)</f>
        <v/>
      </c>
      <c r="AM117" s="37" t="str">
        <f>IF('I NILAI SEKOLAH'!J117="","", 'I NILAI SEKOLAH'!J117)</f>
        <v/>
      </c>
      <c r="AN117" s="37" t="str">
        <f>IF('I NILAI SEKOLAH'!K117="","", 'I NILAI SEKOLAH'!K117)</f>
        <v/>
      </c>
      <c r="AO117" s="37" t="str">
        <f>IF('I NILAI SEKOLAH'!L117="","", 'I NILAI SEKOLAH'!L117)</f>
        <v/>
      </c>
      <c r="AP117" s="37" t="str">
        <f>IF('I NILAI SEKOLAH'!M117="","", 'I NILAI SEKOLAH'!M117)</f>
        <v/>
      </c>
      <c r="AQ117" s="37" t="str">
        <f>IF('I NILAI SEKOLAH'!N117="","", 'I NILAI SEKOLAH'!N117)</f>
        <v/>
      </c>
      <c r="AR117" s="37" t="str">
        <f>IF('I NILAI SEKOLAH'!O117="","", 'I NILAI SEKOLAH'!O117)</f>
        <v/>
      </c>
      <c r="AS117" s="37" t="str">
        <f>IF('I NILAI SEKOLAH'!P117="","", 'I NILAI SEKOLAH'!P117)</f>
        <v/>
      </c>
      <c r="AT117" s="37" t="str">
        <f>IF('I NILAI SEKOLAH'!Q117="","", 'I NILAI SEKOLAH'!Q117)</f>
        <v/>
      </c>
      <c r="AU117" s="37" t="str">
        <f>IF('I NILAI SEKOLAH'!R117="","", 'I NILAI SEKOLAH'!R117)</f>
        <v/>
      </c>
      <c r="AV117" s="37" t="str">
        <f>IF('I NILAI SEKOLAH'!S117="","", 'I NILAI SEKOLAH'!S117)</f>
        <v/>
      </c>
      <c r="AW117" s="37" t="str">
        <f>IF('I NILAI SEKOLAH'!T117="","", 'I NILAI SEKOLAH'!T117)</f>
        <v/>
      </c>
      <c r="AX117" s="37" t="str">
        <f>IF('I NILAI SEKOLAH'!U117="","", 'I NILAI SEKOLAH'!U117)</f>
        <v/>
      </c>
      <c r="AY117" s="38" t="str">
        <f t="shared" si="17"/>
        <v xml:space="preserve">  </v>
      </c>
      <c r="AZ117" s="38" t="str">
        <f t="shared" si="18"/>
        <v/>
      </c>
      <c r="BA117" s="296" t="str">
        <f>IF(AZ117="","",RANK(AZ117,$AZ$10:$AZ$209)+COUNTIF(AZ$10:AZ117,AZ117)-1)</f>
        <v/>
      </c>
      <c r="BB117" s="109"/>
      <c r="BC117" s="25"/>
    </row>
    <row r="118" spans="1:55" ht="15.75" hidden="1" customHeight="1">
      <c r="A118" s="101"/>
      <c r="B118" s="34">
        <f>IF(BIODATA!B118="","", BIODATA!B118)</f>
        <v>109</v>
      </c>
      <c r="C118" s="32" t="str">
        <f>IF(BIODATA!D118="","", BIODATA!D118)</f>
        <v/>
      </c>
      <c r="D118" s="32" t="str">
        <f>IF(BIODATA!E118="","", BIODATA!E118)</f>
        <v/>
      </c>
      <c r="E118" s="40" t="str">
        <f>IF(BIODATA!F118="","", BIODATA!F118)</f>
        <v/>
      </c>
      <c r="F118" s="32" t="str">
        <f>IF(BIODATA!I118="","", BIODATA!I118)</f>
        <v/>
      </c>
      <c r="G118" s="39" t="str">
        <f>IF('I NILAI UN'!F118="","",'I NILAI UN'!F118)</f>
        <v/>
      </c>
      <c r="H118" s="39" t="str">
        <f>IF('I NILAI UN'!G118="","",'I NILAI UN'!G118)</f>
        <v/>
      </c>
      <c r="I118" s="39" t="str">
        <f>IF('I NILAI UN'!H118="","",'I NILAI UN'!H118)</f>
        <v/>
      </c>
      <c r="J118" s="39" t="str">
        <f>IF('I NILAI UN'!I118="","",'I NILAI UN'!I118)</f>
        <v/>
      </c>
      <c r="K118" s="33">
        <f t="shared" si="11"/>
        <v>0</v>
      </c>
      <c r="L118" s="41" t="str">
        <f t="shared" si="12"/>
        <v/>
      </c>
      <c r="M118" s="41" t="str">
        <f t="shared" si="13"/>
        <v/>
      </c>
      <c r="N118" s="41" t="str">
        <f t="shared" si="14"/>
        <v/>
      </c>
      <c r="O118" s="41" t="str">
        <f t="shared" si="15"/>
        <v/>
      </c>
      <c r="P118" s="35" t="str">
        <f>'A1'!K118</f>
        <v xml:space="preserve">  </v>
      </c>
      <c r="Q118" s="35" t="str">
        <f>'A2'!K118</f>
        <v xml:space="preserve">  </v>
      </c>
      <c r="R118" s="35" t="str">
        <f>'A3'!K118</f>
        <v xml:space="preserve">  </v>
      </c>
      <c r="S118" s="35" t="str">
        <f>'A4'!K118</f>
        <v xml:space="preserve">  </v>
      </c>
      <c r="T118" s="35" t="str">
        <f>'A5'!K118</f>
        <v xml:space="preserve">  </v>
      </c>
      <c r="U118" s="35" t="str">
        <f>'A6'!K118</f>
        <v xml:space="preserve">  </v>
      </c>
      <c r="V118" s="35" t="str">
        <f>'B1'!K118</f>
        <v xml:space="preserve">  </v>
      </c>
      <c r="W118" s="35" t="str">
        <f>'B2'!K118</f>
        <v xml:space="preserve">  </v>
      </c>
      <c r="X118" s="35" t="str">
        <f>'B3'!K118</f>
        <v xml:space="preserve">  </v>
      </c>
      <c r="Y118" s="35" t="str">
        <f>'B4'!K118</f>
        <v xml:space="preserve">  </v>
      </c>
      <c r="Z118" s="35" t="str">
        <f>'B5'!K118</f>
        <v xml:space="preserve">  </v>
      </c>
      <c r="AA118" s="35" t="str">
        <f>'C1'!K118</f>
        <v xml:space="preserve">  </v>
      </c>
      <c r="AB118" s="35" t="str">
        <f>'C2'!K118</f>
        <v xml:space="preserve">  </v>
      </c>
      <c r="AC118" s="35" t="str">
        <f>'C3'!K118</f>
        <v xml:space="preserve">  </v>
      </c>
      <c r="AD118" s="35" t="str">
        <f>'C4'!K118</f>
        <v xml:space="preserve">  </v>
      </c>
      <c r="AE118" s="35" t="str">
        <f>'C5'!K118</f>
        <v xml:space="preserve">  </v>
      </c>
      <c r="AF118" s="35" t="str">
        <f>'C6'!K118</f>
        <v xml:space="preserve">  </v>
      </c>
      <c r="AG118" s="36" t="str">
        <f t="shared" si="16"/>
        <v xml:space="preserve">  </v>
      </c>
      <c r="AH118" s="37" t="str">
        <f>IF('I NILAI SEKOLAH'!E118="","", 'I NILAI SEKOLAH'!E118)</f>
        <v/>
      </c>
      <c r="AI118" s="37" t="str">
        <f>IF('I NILAI SEKOLAH'!F118="","", 'I NILAI SEKOLAH'!F118)</f>
        <v/>
      </c>
      <c r="AJ118" s="37" t="str">
        <f>IF('I NILAI SEKOLAH'!G118="","", 'I NILAI SEKOLAH'!G118)</f>
        <v/>
      </c>
      <c r="AK118" s="37" t="str">
        <f>IF('I NILAI SEKOLAH'!H118="","", 'I NILAI SEKOLAH'!H118)</f>
        <v/>
      </c>
      <c r="AL118" s="37" t="str">
        <f>IF('I NILAI SEKOLAH'!I118="","", 'I NILAI SEKOLAH'!I118)</f>
        <v/>
      </c>
      <c r="AM118" s="37" t="str">
        <f>IF('I NILAI SEKOLAH'!J118="","", 'I NILAI SEKOLAH'!J118)</f>
        <v/>
      </c>
      <c r="AN118" s="37" t="str">
        <f>IF('I NILAI SEKOLAH'!K118="","", 'I NILAI SEKOLAH'!K118)</f>
        <v/>
      </c>
      <c r="AO118" s="37" t="str">
        <f>IF('I NILAI SEKOLAH'!L118="","", 'I NILAI SEKOLAH'!L118)</f>
        <v/>
      </c>
      <c r="AP118" s="37" t="str">
        <f>IF('I NILAI SEKOLAH'!M118="","", 'I NILAI SEKOLAH'!M118)</f>
        <v/>
      </c>
      <c r="AQ118" s="37" t="str">
        <f>IF('I NILAI SEKOLAH'!N118="","", 'I NILAI SEKOLAH'!N118)</f>
        <v/>
      </c>
      <c r="AR118" s="37" t="str">
        <f>IF('I NILAI SEKOLAH'!O118="","", 'I NILAI SEKOLAH'!O118)</f>
        <v/>
      </c>
      <c r="AS118" s="37" t="str">
        <f>IF('I NILAI SEKOLAH'!P118="","", 'I NILAI SEKOLAH'!P118)</f>
        <v/>
      </c>
      <c r="AT118" s="37" t="str">
        <f>IF('I NILAI SEKOLAH'!Q118="","", 'I NILAI SEKOLAH'!Q118)</f>
        <v/>
      </c>
      <c r="AU118" s="37" t="str">
        <f>IF('I NILAI SEKOLAH'!R118="","", 'I NILAI SEKOLAH'!R118)</f>
        <v/>
      </c>
      <c r="AV118" s="37" t="str">
        <f>IF('I NILAI SEKOLAH'!S118="","", 'I NILAI SEKOLAH'!S118)</f>
        <v/>
      </c>
      <c r="AW118" s="37" t="str">
        <f>IF('I NILAI SEKOLAH'!T118="","", 'I NILAI SEKOLAH'!T118)</f>
        <v/>
      </c>
      <c r="AX118" s="37" t="str">
        <f>IF('I NILAI SEKOLAH'!U118="","", 'I NILAI SEKOLAH'!U118)</f>
        <v/>
      </c>
      <c r="AY118" s="38" t="str">
        <f t="shared" si="17"/>
        <v xml:space="preserve">  </v>
      </c>
      <c r="AZ118" s="38" t="str">
        <f t="shared" si="18"/>
        <v/>
      </c>
      <c r="BA118" s="296" t="str">
        <f>IF(AZ118="","",RANK(AZ118,$AZ$10:$AZ$209)+COUNTIF(AZ$10:AZ118,AZ118)-1)</f>
        <v/>
      </c>
      <c r="BB118" s="109"/>
      <c r="BC118" s="25"/>
    </row>
    <row r="119" spans="1:55" ht="15.75" hidden="1" customHeight="1">
      <c r="A119" s="101"/>
      <c r="B119" s="34">
        <f>IF(BIODATA!B119="","", BIODATA!B119)</f>
        <v>110</v>
      </c>
      <c r="C119" s="32" t="str">
        <f>IF(BIODATA!D119="","", BIODATA!D119)</f>
        <v/>
      </c>
      <c r="D119" s="32" t="str">
        <f>IF(BIODATA!E119="","", BIODATA!E119)</f>
        <v/>
      </c>
      <c r="E119" s="40" t="str">
        <f>IF(BIODATA!F119="","", BIODATA!F119)</f>
        <v/>
      </c>
      <c r="F119" s="32" t="str">
        <f>IF(BIODATA!I119="","", BIODATA!I119)</f>
        <v/>
      </c>
      <c r="G119" s="39" t="str">
        <f>IF('I NILAI UN'!F119="","",'I NILAI UN'!F119)</f>
        <v/>
      </c>
      <c r="H119" s="39" t="str">
        <f>IF('I NILAI UN'!G119="","",'I NILAI UN'!G119)</f>
        <v/>
      </c>
      <c r="I119" s="39" t="str">
        <f>IF('I NILAI UN'!H119="","",'I NILAI UN'!H119)</f>
        <v/>
      </c>
      <c r="J119" s="39" t="str">
        <f>IF('I NILAI UN'!I119="","",'I NILAI UN'!I119)</f>
        <v/>
      </c>
      <c r="K119" s="33">
        <f t="shared" si="11"/>
        <v>0</v>
      </c>
      <c r="L119" s="41" t="str">
        <f t="shared" si="12"/>
        <v/>
      </c>
      <c r="M119" s="41" t="str">
        <f t="shared" si="13"/>
        <v/>
      </c>
      <c r="N119" s="41" t="str">
        <f t="shared" si="14"/>
        <v/>
      </c>
      <c r="O119" s="41" t="str">
        <f t="shared" si="15"/>
        <v/>
      </c>
      <c r="P119" s="35" t="str">
        <f>'A1'!K119</f>
        <v xml:space="preserve">  </v>
      </c>
      <c r="Q119" s="35" t="str">
        <f>'A2'!K119</f>
        <v xml:space="preserve">  </v>
      </c>
      <c r="R119" s="35" t="str">
        <f>'A3'!K119</f>
        <v xml:space="preserve">  </v>
      </c>
      <c r="S119" s="35" t="str">
        <f>'A4'!K119</f>
        <v xml:space="preserve">  </v>
      </c>
      <c r="T119" s="35" t="str">
        <f>'A5'!K119</f>
        <v xml:space="preserve">  </v>
      </c>
      <c r="U119" s="35" t="str">
        <f>'A6'!K119</f>
        <v xml:space="preserve">  </v>
      </c>
      <c r="V119" s="35" t="str">
        <f>'B1'!K119</f>
        <v xml:space="preserve">  </v>
      </c>
      <c r="W119" s="35" t="str">
        <f>'B2'!K119</f>
        <v xml:space="preserve">  </v>
      </c>
      <c r="X119" s="35" t="str">
        <f>'B3'!K119</f>
        <v xml:space="preserve">  </v>
      </c>
      <c r="Y119" s="35" t="str">
        <f>'B4'!K119</f>
        <v xml:space="preserve">  </v>
      </c>
      <c r="Z119" s="35" t="str">
        <f>'B5'!K119</f>
        <v xml:space="preserve">  </v>
      </c>
      <c r="AA119" s="35" t="str">
        <f>'C1'!K119</f>
        <v xml:space="preserve">  </v>
      </c>
      <c r="AB119" s="35" t="str">
        <f>'C2'!K119</f>
        <v xml:space="preserve">  </v>
      </c>
      <c r="AC119" s="35" t="str">
        <f>'C3'!K119</f>
        <v xml:space="preserve">  </v>
      </c>
      <c r="AD119" s="35" t="str">
        <f>'C4'!K119</f>
        <v xml:space="preserve">  </v>
      </c>
      <c r="AE119" s="35" t="str">
        <f>'C5'!K119</f>
        <v xml:space="preserve">  </v>
      </c>
      <c r="AF119" s="35" t="str">
        <f>'C6'!K119</f>
        <v xml:space="preserve">  </v>
      </c>
      <c r="AG119" s="36" t="str">
        <f t="shared" si="16"/>
        <v xml:space="preserve">  </v>
      </c>
      <c r="AH119" s="37" t="str">
        <f>IF('I NILAI SEKOLAH'!E119="","", 'I NILAI SEKOLAH'!E119)</f>
        <v/>
      </c>
      <c r="AI119" s="37" t="str">
        <f>IF('I NILAI SEKOLAH'!F119="","", 'I NILAI SEKOLAH'!F119)</f>
        <v/>
      </c>
      <c r="AJ119" s="37" t="str">
        <f>IF('I NILAI SEKOLAH'!G119="","", 'I NILAI SEKOLAH'!G119)</f>
        <v/>
      </c>
      <c r="AK119" s="37" t="str">
        <f>IF('I NILAI SEKOLAH'!H119="","", 'I NILAI SEKOLAH'!H119)</f>
        <v/>
      </c>
      <c r="AL119" s="37" t="str">
        <f>IF('I NILAI SEKOLAH'!I119="","", 'I NILAI SEKOLAH'!I119)</f>
        <v/>
      </c>
      <c r="AM119" s="37" t="str">
        <f>IF('I NILAI SEKOLAH'!J119="","", 'I NILAI SEKOLAH'!J119)</f>
        <v/>
      </c>
      <c r="AN119" s="37" t="str">
        <f>IF('I NILAI SEKOLAH'!K119="","", 'I NILAI SEKOLAH'!K119)</f>
        <v/>
      </c>
      <c r="AO119" s="37" t="str">
        <f>IF('I NILAI SEKOLAH'!L119="","", 'I NILAI SEKOLAH'!L119)</f>
        <v/>
      </c>
      <c r="AP119" s="37" t="str">
        <f>IF('I NILAI SEKOLAH'!M119="","", 'I NILAI SEKOLAH'!M119)</f>
        <v/>
      </c>
      <c r="AQ119" s="37" t="str">
        <f>IF('I NILAI SEKOLAH'!N119="","", 'I NILAI SEKOLAH'!N119)</f>
        <v/>
      </c>
      <c r="AR119" s="37" t="str">
        <f>IF('I NILAI SEKOLAH'!O119="","", 'I NILAI SEKOLAH'!O119)</f>
        <v/>
      </c>
      <c r="AS119" s="37" t="str">
        <f>IF('I NILAI SEKOLAH'!P119="","", 'I NILAI SEKOLAH'!P119)</f>
        <v/>
      </c>
      <c r="AT119" s="37" t="str">
        <f>IF('I NILAI SEKOLAH'!Q119="","", 'I NILAI SEKOLAH'!Q119)</f>
        <v/>
      </c>
      <c r="AU119" s="37" t="str">
        <f>IF('I NILAI SEKOLAH'!R119="","", 'I NILAI SEKOLAH'!R119)</f>
        <v/>
      </c>
      <c r="AV119" s="37" t="str">
        <f>IF('I NILAI SEKOLAH'!S119="","", 'I NILAI SEKOLAH'!S119)</f>
        <v/>
      </c>
      <c r="AW119" s="37" t="str">
        <f>IF('I NILAI SEKOLAH'!T119="","", 'I NILAI SEKOLAH'!T119)</f>
        <v/>
      </c>
      <c r="AX119" s="37" t="str">
        <f>IF('I NILAI SEKOLAH'!U119="","", 'I NILAI SEKOLAH'!U119)</f>
        <v/>
      </c>
      <c r="AY119" s="38" t="str">
        <f t="shared" si="17"/>
        <v xml:space="preserve">  </v>
      </c>
      <c r="AZ119" s="38" t="str">
        <f t="shared" si="18"/>
        <v/>
      </c>
      <c r="BA119" s="296" t="str">
        <f>IF(AZ119="","",RANK(AZ119,$AZ$10:$AZ$209)+COUNTIF(AZ$10:AZ119,AZ119)-1)</f>
        <v/>
      </c>
      <c r="BB119" s="109"/>
      <c r="BC119" s="25"/>
    </row>
    <row r="120" spans="1:55" ht="15.75" hidden="1" customHeight="1">
      <c r="A120" s="101"/>
      <c r="B120" s="34">
        <f>IF(BIODATA!B120="","", BIODATA!B120)</f>
        <v>111</v>
      </c>
      <c r="C120" s="32" t="str">
        <f>IF(BIODATA!D120="","", BIODATA!D120)</f>
        <v/>
      </c>
      <c r="D120" s="32" t="str">
        <f>IF(BIODATA!E120="","", BIODATA!E120)</f>
        <v/>
      </c>
      <c r="E120" s="40" t="str">
        <f>IF(BIODATA!F120="","", BIODATA!F120)</f>
        <v/>
      </c>
      <c r="F120" s="32" t="str">
        <f>IF(BIODATA!I120="","", BIODATA!I120)</f>
        <v/>
      </c>
      <c r="G120" s="39" t="str">
        <f>IF('I NILAI UN'!F120="","",'I NILAI UN'!F120)</f>
        <v/>
      </c>
      <c r="H120" s="39" t="str">
        <f>IF('I NILAI UN'!G120="","",'I NILAI UN'!G120)</f>
        <v/>
      </c>
      <c r="I120" s="39" t="str">
        <f>IF('I NILAI UN'!H120="","",'I NILAI UN'!H120)</f>
        <v/>
      </c>
      <c r="J120" s="39" t="str">
        <f>IF('I NILAI UN'!I120="","",'I NILAI UN'!I120)</f>
        <v/>
      </c>
      <c r="K120" s="33">
        <f t="shared" si="11"/>
        <v>0</v>
      </c>
      <c r="L120" s="41" t="str">
        <f t="shared" si="12"/>
        <v/>
      </c>
      <c r="M120" s="41" t="str">
        <f t="shared" si="13"/>
        <v/>
      </c>
      <c r="N120" s="41" t="str">
        <f t="shared" si="14"/>
        <v/>
      </c>
      <c r="O120" s="41" t="str">
        <f t="shared" si="15"/>
        <v/>
      </c>
      <c r="P120" s="35" t="str">
        <f>'A1'!K120</f>
        <v xml:space="preserve">  </v>
      </c>
      <c r="Q120" s="35" t="str">
        <f>'A2'!K120</f>
        <v xml:space="preserve">  </v>
      </c>
      <c r="R120" s="35" t="str">
        <f>'A3'!K120</f>
        <v xml:space="preserve">  </v>
      </c>
      <c r="S120" s="35" t="str">
        <f>'A4'!K120</f>
        <v xml:space="preserve">  </v>
      </c>
      <c r="T120" s="35" t="str">
        <f>'A5'!K120</f>
        <v xml:space="preserve">  </v>
      </c>
      <c r="U120" s="35" t="str">
        <f>'A6'!K120</f>
        <v xml:space="preserve">  </v>
      </c>
      <c r="V120" s="35" t="str">
        <f>'B1'!K120</f>
        <v xml:space="preserve">  </v>
      </c>
      <c r="W120" s="35" t="str">
        <f>'B2'!K120</f>
        <v xml:space="preserve">  </v>
      </c>
      <c r="X120" s="35" t="str">
        <f>'B3'!K120</f>
        <v xml:space="preserve">  </v>
      </c>
      <c r="Y120" s="35" t="str">
        <f>'B4'!K120</f>
        <v xml:space="preserve">  </v>
      </c>
      <c r="Z120" s="35" t="str">
        <f>'B5'!K120</f>
        <v xml:space="preserve">  </v>
      </c>
      <c r="AA120" s="35" t="str">
        <f>'C1'!K120</f>
        <v xml:space="preserve">  </v>
      </c>
      <c r="AB120" s="35" t="str">
        <f>'C2'!K120</f>
        <v xml:space="preserve">  </v>
      </c>
      <c r="AC120" s="35" t="str">
        <f>'C3'!K120</f>
        <v xml:space="preserve">  </v>
      </c>
      <c r="AD120" s="35" t="str">
        <f>'C4'!K120</f>
        <v xml:space="preserve">  </v>
      </c>
      <c r="AE120" s="35" t="str">
        <f>'C5'!K120</f>
        <v xml:space="preserve">  </v>
      </c>
      <c r="AF120" s="35" t="str">
        <f>'C6'!K120</f>
        <v xml:space="preserve">  </v>
      </c>
      <c r="AG120" s="36" t="str">
        <f t="shared" si="16"/>
        <v xml:space="preserve">  </v>
      </c>
      <c r="AH120" s="37" t="str">
        <f>IF('I NILAI SEKOLAH'!E120="","", 'I NILAI SEKOLAH'!E120)</f>
        <v/>
      </c>
      <c r="AI120" s="37" t="str">
        <f>IF('I NILAI SEKOLAH'!F120="","", 'I NILAI SEKOLAH'!F120)</f>
        <v/>
      </c>
      <c r="AJ120" s="37" t="str">
        <f>IF('I NILAI SEKOLAH'!G120="","", 'I NILAI SEKOLAH'!G120)</f>
        <v/>
      </c>
      <c r="AK120" s="37" t="str">
        <f>IF('I NILAI SEKOLAH'!H120="","", 'I NILAI SEKOLAH'!H120)</f>
        <v/>
      </c>
      <c r="AL120" s="37" t="str">
        <f>IF('I NILAI SEKOLAH'!I120="","", 'I NILAI SEKOLAH'!I120)</f>
        <v/>
      </c>
      <c r="AM120" s="37" t="str">
        <f>IF('I NILAI SEKOLAH'!J120="","", 'I NILAI SEKOLAH'!J120)</f>
        <v/>
      </c>
      <c r="AN120" s="37" t="str">
        <f>IF('I NILAI SEKOLAH'!K120="","", 'I NILAI SEKOLAH'!K120)</f>
        <v/>
      </c>
      <c r="AO120" s="37" t="str">
        <f>IF('I NILAI SEKOLAH'!L120="","", 'I NILAI SEKOLAH'!L120)</f>
        <v/>
      </c>
      <c r="AP120" s="37" t="str">
        <f>IF('I NILAI SEKOLAH'!M120="","", 'I NILAI SEKOLAH'!M120)</f>
        <v/>
      </c>
      <c r="AQ120" s="37" t="str">
        <f>IF('I NILAI SEKOLAH'!N120="","", 'I NILAI SEKOLAH'!N120)</f>
        <v/>
      </c>
      <c r="AR120" s="37" t="str">
        <f>IF('I NILAI SEKOLAH'!O120="","", 'I NILAI SEKOLAH'!O120)</f>
        <v/>
      </c>
      <c r="AS120" s="37" t="str">
        <f>IF('I NILAI SEKOLAH'!P120="","", 'I NILAI SEKOLAH'!P120)</f>
        <v/>
      </c>
      <c r="AT120" s="37" t="str">
        <f>IF('I NILAI SEKOLAH'!Q120="","", 'I NILAI SEKOLAH'!Q120)</f>
        <v/>
      </c>
      <c r="AU120" s="37" t="str">
        <f>IF('I NILAI SEKOLAH'!R120="","", 'I NILAI SEKOLAH'!R120)</f>
        <v/>
      </c>
      <c r="AV120" s="37" t="str">
        <f>IF('I NILAI SEKOLAH'!S120="","", 'I NILAI SEKOLAH'!S120)</f>
        <v/>
      </c>
      <c r="AW120" s="37" t="str">
        <f>IF('I NILAI SEKOLAH'!T120="","", 'I NILAI SEKOLAH'!T120)</f>
        <v/>
      </c>
      <c r="AX120" s="37" t="str">
        <f>IF('I NILAI SEKOLAH'!U120="","", 'I NILAI SEKOLAH'!U120)</f>
        <v/>
      </c>
      <c r="AY120" s="38" t="str">
        <f t="shared" si="17"/>
        <v xml:space="preserve">  </v>
      </c>
      <c r="AZ120" s="38" t="str">
        <f t="shared" si="18"/>
        <v/>
      </c>
      <c r="BA120" s="296" t="str">
        <f>IF(AZ120="","",RANK(AZ120,$AZ$10:$AZ$209)+COUNTIF(AZ$10:AZ120,AZ120)-1)</f>
        <v/>
      </c>
      <c r="BB120" s="109"/>
      <c r="BC120" s="25"/>
    </row>
    <row r="121" spans="1:55" ht="15.75" hidden="1" customHeight="1">
      <c r="A121" s="101"/>
      <c r="B121" s="34">
        <f>IF(BIODATA!B121="","", BIODATA!B121)</f>
        <v>112</v>
      </c>
      <c r="C121" s="32" t="str">
        <f>IF(BIODATA!D121="","", BIODATA!D121)</f>
        <v/>
      </c>
      <c r="D121" s="32" t="str">
        <f>IF(BIODATA!E121="","", BIODATA!E121)</f>
        <v/>
      </c>
      <c r="E121" s="40" t="str">
        <f>IF(BIODATA!F121="","", BIODATA!F121)</f>
        <v/>
      </c>
      <c r="F121" s="32" t="str">
        <f>IF(BIODATA!I121="","", BIODATA!I121)</f>
        <v/>
      </c>
      <c r="G121" s="39" t="str">
        <f>IF('I NILAI UN'!F121="","",'I NILAI UN'!F121)</f>
        <v/>
      </c>
      <c r="H121" s="39" t="str">
        <f>IF('I NILAI UN'!G121="","",'I NILAI UN'!G121)</f>
        <v/>
      </c>
      <c r="I121" s="39" t="str">
        <f>IF('I NILAI UN'!H121="","",'I NILAI UN'!H121)</f>
        <v/>
      </c>
      <c r="J121" s="39" t="str">
        <f>IF('I NILAI UN'!I121="","",'I NILAI UN'!I121)</f>
        <v/>
      </c>
      <c r="K121" s="33">
        <f t="shared" si="11"/>
        <v>0</v>
      </c>
      <c r="L121" s="41" t="str">
        <f t="shared" si="12"/>
        <v/>
      </c>
      <c r="M121" s="41" t="str">
        <f t="shared" si="13"/>
        <v/>
      </c>
      <c r="N121" s="41" t="str">
        <f t="shared" si="14"/>
        <v/>
      </c>
      <c r="O121" s="41" t="str">
        <f t="shared" si="15"/>
        <v/>
      </c>
      <c r="P121" s="35" t="str">
        <f>'A1'!K121</f>
        <v xml:space="preserve">  </v>
      </c>
      <c r="Q121" s="35" t="str">
        <f>'A2'!K121</f>
        <v xml:space="preserve">  </v>
      </c>
      <c r="R121" s="35" t="str">
        <f>'A3'!K121</f>
        <v xml:space="preserve">  </v>
      </c>
      <c r="S121" s="35" t="str">
        <f>'A4'!K121</f>
        <v xml:space="preserve">  </v>
      </c>
      <c r="T121" s="35" t="str">
        <f>'A5'!K121</f>
        <v xml:space="preserve">  </v>
      </c>
      <c r="U121" s="35" t="str">
        <f>'A6'!K121</f>
        <v xml:space="preserve">  </v>
      </c>
      <c r="V121" s="35" t="str">
        <f>'B1'!K121</f>
        <v xml:space="preserve">  </v>
      </c>
      <c r="W121" s="35" t="str">
        <f>'B2'!K121</f>
        <v xml:space="preserve">  </v>
      </c>
      <c r="X121" s="35" t="str">
        <f>'B3'!K121</f>
        <v xml:space="preserve">  </v>
      </c>
      <c r="Y121" s="35" t="str">
        <f>'B4'!K121</f>
        <v xml:space="preserve">  </v>
      </c>
      <c r="Z121" s="35" t="str">
        <f>'B5'!K121</f>
        <v xml:space="preserve">  </v>
      </c>
      <c r="AA121" s="35" t="str">
        <f>'C1'!K121</f>
        <v xml:space="preserve">  </v>
      </c>
      <c r="AB121" s="35" t="str">
        <f>'C2'!K121</f>
        <v xml:space="preserve">  </v>
      </c>
      <c r="AC121" s="35" t="str">
        <f>'C3'!K121</f>
        <v xml:space="preserve">  </v>
      </c>
      <c r="AD121" s="35" t="str">
        <f>'C4'!K121</f>
        <v xml:space="preserve">  </v>
      </c>
      <c r="AE121" s="35" t="str">
        <f>'C5'!K121</f>
        <v xml:space="preserve">  </v>
      </c>
      <c r="AF121" s="35" t="str">
        <f>'C6'!K121</f>
        <v xml:space="preserve">  </v>
      </c>
      <c r="AG121" s="36" t="str">
        <f t="shared" si="16"/>
        <v xml:space="preserve">  </v>
      </c>
      <c r="AH121" s="37" t="str">
        <f>IF('I NILAI SEKOLAH'!E121="","", 'I NILAI SEKOLAH'!E121)</f>
        <v/>
      </c>
      <c r="AI121" s="37" t="str">
        <f>IF('I NILAI SEKOLAH'!F121="","", 'I NILAI SEKOLAH'!F121)</f>
        <v/>
      </c>
      <c r="AJ121" s="37" t="str">
        <f>IF('I NILAI SEKOLAH'!G121="","", 'I NILAI SEKOLAH'!G121)</f>
        <v/>
      </c>
      <c r="AK121" s="37" t="str">
        <f>IF('I NILAI SEKOLAH'!H121="","", 'I NILAI SEKOLAH'!H121)</f>
        <v/>
      </c>
      <c r="AL121" s="37" t="str">
        <f>IF('I NILAI SEKOLAH'!I121="","", 'I NILAI SEKOLAH'!I121)</f>
        <v/>
      </c>
      <c r="AM121" s="37" t="str">
        <f>IF('I NILAI SEKOLAH'!J121="","", 'I NILAI SEKOLAH'!J121)</f>
        <v/>
      </c>
      <c r="AN121" s="37" t="str">
        <f>IF('I NILAI SEKOLAH'!K121="","", 'I NILAI SEKOLAH'!K121)</f>
        <v/>
      </c>
      <c r="AO121" s="37" t="str">
        <f>IF('I NILAI SEKOLAH'!L121="","", 'I NILAI SEKOLAH'!L121)</f>
        <v/>
      </c>
      <c r="AP121" s="37" t="str">
        <f>IF('I NILAI SEKOLAH'!M121="","", 'I NILAI SEKOLAH'!M121)</f>
        <v/>
      </c>
      <c r="AQ121" s="37" t="str">
        <f>IF('I NILAI SEKOLAH'!N121="","", 'I NILAI SEKOLAH'!N121)</f>
        <v/>
      </c>
      <c r="AR121" s="37" t="str">
        <f>IF('I NILAI SEKOLAH'!O121="","", 'I NILAI SEKOLAH'!O121)</f>
        <v/>
      </c>
      <c r="AS121" s="37" t="str">
        <f>IF('I NILAI SEKOLAH'!P121="","", 'I NILAI SEKOLAH'!P121)</f>
        <v/>
      </c>
      <c r="AT121" s="37" t="str">
        <f>IF('I NILAI SEKOLAH'!Q121="","", 'I NILAI SEKOLAH'!Q121)</f>
        <v/>
      </c>
      <c r="AU121" s="37" t="str">
        <f>IF('I NILAI SEKOLAH'!R121="","", 'I NILAI SEKOLAH'!R121)</f>
        <v/>
      </c>
      <c r="AV121" s="37" t="str">
        <f>IF('I NILAI SEKOLAH'!S121="","", 'I NILAI SEKOLAH'!S121)</f>
        <v/>
      </c>
      <c r="AW121" s="37" t="str">
        <f>IF('I NILAI SEKOLAH'!T121="","", 'I NILAI SEKOLAH'!T121)</f>
        <v/>
      </c>
      <c r="AX121" s="37" t="str">
        <f>IF('I NILAI SEKOLAH'!U121="","", 'I NILAI SEKOLAH'!U121)</f>
        <v/>
      </c>
      <c r="AY121" s="38" t="str">
        <f t="shared" si="17"/>
        <v xml:space="preserve">  </v>
      </c>
      <c r="AZ121" s="38" t="str">
        <f t="shared" si="18"/>
        <v/>
      </c>
      <c r="BA121" s="296" t="str">
        <f>IF(AZ121="","",RANK(AZ121,$AZ$10:$AZ$209)+COUNTIF(AZ$10:AZ121,AZ121)-1)</f>
        <v/>
      </c>
      <c r="BB121" s="109"/>
      <c r="BC121" s="25"/>
    </row>
    <row r="122" spans="1:55" ht="15.75" hidden="1" customHeight="1">
      <c r="A122" s="101"/>
      <c r="B122" s="34">
        <f>IF(BIODATA!B122="","", BIODATA!B122)</f>
        <v>113</v>
      </c>
      <c r="C122" s="32" t="str">
        <f>IF(BIODATA!D122="","", BIODATA!D122)</f>
        <v/>
      </c>
      <c r="D122" s="32" t="str">
        <f>IF(BIODATA!E122="","", BIODATA!E122)</f>
        <v/>
      </c>
      <c r="E122" s="40" t="str">
        <f>IF(BIODATA!F122="","", BIODATA!F122)</f>
        <v/>
      </c>
      <c r="F122" s="32" t="str">
        <f>IF(BIODATA!I122="","", BIODATA!I122)</f>
        <v/>
      </c>
      <c r="G122" s="39" t="str">
        <f>IF('I NILAI UN'!F122="","",'I NILAI UN'!F122)</f>
        <v/>
      </c>
      <c r="H122" s="39" t="str">
        <f>IF('I NILAI UN'!G122="","",'I NILAI UN'!G122)</f>
        <v/>
      </c>
      <c r="I122" s="39" t="str">
        <f>IF('I NILAI UN'!H122="","",'I NILAI UN'!H122)</f>
        <v/>
      </c>
      <c r="J122" s="39" t="str">
        <f>IF('I NILAI UN'!I122="","",'I NILAI UN'!I122)</f>
        <v/>
      </c>
      <c r="K122" s="33">
        <f t="shared" si="11"/>
        <v>0</v>
      </c>
      <c r="L122" s="41" t="str">
        <f t="shared" si="12"/>
        <v/>
      </c>
      <c r="M122" s="41" t="str">
        <f t="shared" si="13"/>
        <v/>
      </c>
      <c r="N122" s="41" t="str">
        <f t="shared" si="14"/>
        <v/>
      </c>
      <c r="O122" s="41" t="str">
        <f t="shared" si="15"/>
        <v/>
      </c>
      <c r="P122" s="35" t="str">
        <f>'A1'!K122</f>
        <v xml:space="preserve">  </v>
      </c>
      <c r="Q122" s="35" t="str">
        <f>'A2'!K122</f>
        <v xml:space="preserve">  </v>
      </c>
      <c r="R122" s="35" t="str">
        <f>'A3'!K122</f>
        <v xml:space="preserve">  </v>
      </c>
      <c r="S122" s="35" t="str">
        <f>'A4'!K122</f>
        <v xml:space="preserve">  </v>
      </c>
      <c r="T122" s="35" t="str">
        <f>'A5'!K122</f>
        <v xml:space="preserve">  </v>
      </c>
      <c r="U122" s="35" t="str">
        <f>'A6'!K122</f>
        <v xml:space="preserve">  </v>
      </c>
      <c r="V122" s="35" t="str">
        <f>'B1'!K122</f>
        <v xml:space="preserve">  </v>
      </c>
      <c r="W122" s="35" t="str">
        <f>'B2'!K122</f>
        <v xml:space="preserve">  </v>
      </c>
      <c r="X122" s="35" t="str">
        <f>'B3'!K122</f>
        <v xml:space="preserve">  </v>
      </c>
      <c r="Y122" s="35" t="str">
        <f>'B4'!K122</f>
        <v xml:space="preserve">  </v>
      </c>
      <c r="Z122" s="35" t="str">
        <f>'B5'!K122</f>
        <v xml:space="preserve">  </v>
      </c>
      <c r="AA122" s="35" t="str">
        <f>'C1'!K122</f>
        <v xml:space="preserve">  </v>
      </c>
      <c r="AB122" s="35" t="str">
        <f>'C2'!K122</f>
        <v xml:space="preserve">  </v>
      </c>
      <c r="AC122" s="35" t="str">
        <f>'C3'!K122</f>
        <v xml:space="preserve">  </v>
      </c>
      <c r="AD122" s="35" t="str">
        <f>'C4'!K122</f>
        <v xml:space="preserve">  </v>
      </c>
      <c r="AE122" s="35" t="str">
        <f>'C5'!K122</f>
        <v xml:space="preserve">  </v>
      </c>
      <c r="AF122" s="35" t="str">
        <f>'C6'!K122</f>
        <v xml:space="preserve">  </v>
      </c>
      <c r="AG122" s="36" t="str">
        <f t="shared" si="16"/>
        <v xml:space="preserve">  </v>
      </c>
      <c r="AH122" s="37" t="str">
        <f>IF('I NILAI SEKOLAH'!E122="","", 'I NILAI SEKOLAH'!E122)</f>
        <v/>
      </c>
      <c r="AI122" s="37" t="str">
        <f>IF('I NILAI SEKOLAH'!F122="","", 'I NILAI SEKOLAH'!F122)</f>
        <v/>
      </c>
      <c r="AJ122" s="37" t="str">
        <f>IF('I NILAI SEKOLAH'!G122="","", 'I NILAI SEKOLAH'!G122)</f>
        <v/>
      </c>
      <c r="AK122" s="37" t="str">
        <f>IF('I NILAI SEKOLAH'!H122="","", 'I NILAI SEKOLAH'!H122)</f>
        <v/>
      </c>
      <c r="AL122" s="37" t="str">
        <f>IF('I NILAI SEKOLAH'!I122="","", 'I NILAI SEKOLAH'!I122)</f>
        <v/>
      </c>
      <c r="AM122" s="37" t="str">
        <f>IF('I NILAI SEKOLAH'!J122="","", 'I NILAI SEKOLAH'!J122)</f>
        <v/>
      </c>
      <c r="AN122" s="37" t="str">
        <f>IF('I NILAI SEKOLAH'!K122="","", 'I NILAI SEKOLAH'!K122)</f>
        <v/>
      </c>
      <c r="AO122" s="37" t="str">
        <f>IF('I NILAI SEKOLAH'!L122="","", 'I NILAI SEKOLAH'!L122)</f>
        <v/>
      </c>
      <c r="AP122" s="37" t="str">
        <f>IF('I NILAI SEKOLAH'!M122="","", 'I NILAI SEKOLAH'!M122)</f>
        <v/>
      </c>
      <c r="AQ122" s="37" t="str">
        <f>IF('I NILAI SEKOLAH'!N122="","", 'I NILAI SEKOLAH'!N122)</f>
        <v/>
      </c>
      <c r="AR122" s="37" t="str">
        <f>IF('I NILAI SEKOLAH'!O122="","", 'I NILAI SEKOLAH'!O122)</f>
        <v/>
      </c>
      <c r="AS122" s="37" t="str">
        <f>IF('I NILAI SEKOLAH'!P122="","", 'I NILAI SEKOLAH'!P122)</f>
        <v/>
      </c>
      <c r="AT122" s="37" t="str">
        <f>IF('I NILAI SEKOLAH'!Q122="","", 'I NILAI SEKOLAH'!Q122)</f>
        <v/>
      </c>
      <c r="AU122" s="37" t="str">
        <f>IF('I NILAI SEKOLAH'!R122="","", 'I NILAI SEKOLAH'!R122)</f>
        <v/>
      </c>
      <c r="AV122" s="37" t="str">
        <f>IF('I NILAI SEKOLAH'!S122="","", 'I NILAI SEKOLAH'!S122)</f>
        <v/>
      </c>
      <c r="AW122" s="37" t="str">
        <f>IF('I NILAI SEKOLAH'!T122="","", 'I NILAI SEKOLAH'!T122)</f>
        <v/>
      </c>
      <c r="AX122" s="37" t="str">
        <f>IF('I NILAI SEKOLAH'!U122="","", 'I NILAI SEKOLAH'!U122)</f>
        <v/>
      </c>
      <c r="AY122" s="38" t="str">
        <f t="shared" si="17"/>
        <v xml:space="preserve">  </v>
      </c>
      <c r="AZ122" s="38" t="str">
        <f t="shared" si="18"/>
        <v/>
      </c>
      <c r="BA122" s="296" t="str">
        <f>IF(AZ122="","",RANK(AZ122,$AZ$10:$AZ$209)+COUNTIF(AZ$10:AZ122,AZ122)-1)</f>
        <v/>
      </c>
      <c r="BB122" s="109"/>
      <c r="BC122" s="25"/>
    </row>
    <row r="123" spans="1:55" ht="15.75" hidden="1" customHeight="1">
      <c r="A123" s="101"/>
      <c r="B123" s="34">
        <f>IF(BIODATA!B123="","", BIODATA!B123)</f>
        <v>114</v>
      </c>
      <c r="C123" s="32" t="str">
        <f>IF(BIODATA!D123="","", BIODATA!D123)</f>
        <v/>
      </c>
      <c r="D123" s="32" t="str">
        <f>IF(BIODATA!E123="","", BIODATA!E123)</f>
        <v/>
      </c>
      <c r="E123" s="40" t="str">
        <f>IF(BIODATA!F123="","", BIODATA!F123)</f>
        <v/>
      </c>
      <c r="F123" s="32" t="str">
        <f>IF(BIODATA!I123="","", BIODATA!I123)</f>
        <v/>
      </c>
      <c r="G123" s="39" t="str">
        <f>IF('I NILAI UN'!F123="","",'I NILAI UN'!F123)</f>
        <v/>
      </c>
      <c r="H123" s="39" t="str">
        <f>IF('I NILAI UN'!G123="","",'I NILAI UN'!G123)</f>
        <v/>
      </c>
      <c r="I123" s="39" t="str">
        <f>IF('I NILAI UN'!H123="","",'I NILAI UN'!H123)</f>
        <v/>
      </c>
      <c r="J123" s="39" t="str">
        <f>IF('I NILAI UN'!I123="","",'I NILAI UN'!I123)</f>
        <v/>
      </c>
      <c r="K123" s="33">
        <f t="shared" si="11"/>
        <v>0</v>
      </c>
      <c r="L123" s="41" t="str">
        <f t="shared" si="12"/>
        <v/>
      </c>
      <c r="M123" s="41" t="str">
        <f t="shared" si="13"/>
        <v/>
      </c>
      <c r="N123" s="41" t="str">
        <f t="shared" si="14"/>
        <v/>
      </c>
      <c r="O123" s="41" t="str">
        <f t="shared" si="15"/>
        <v/>
      </c>
      <c r="P123" s="35" t="str">
        <f>'A1'!K123</f>
        <v xml:space="preserve">  </v>
      </c>
      <c r="Q123" s="35" t="str">
        <f>'A2'!K123</f>
        <v xml:space="preserve">  </v>
      </c>
      <c r="R123" s="35" t="str">
        <f>'A3'!K123</f>
        <v xml:space="preserve">  </v>
      </c>
      <c r="S123" s="35" t="str">
        <f>'A4'!K123</f>
        <v xml:space="preserve">  </v>
      </c>
      <c r="T123" s="35" t="str">
        <f>'A5'!K123</f>
        <v xml:space="preserve">  </v>
      </c>
      <c r="U123" s="35" t="str">
        <f>'A6'!K123</f>
        <v xml:space="preserve">  </v>
      </c>
      <c r="V123" s="35" t="str">
        <f>'B1'!K123</f>
        <v xml:space="preserve">  </v>
      </c>
      <c r="W123" s="35" t="str">
        <f>'B2'!K123</f>
        <v xml:space="preserve">  </v>
      </c>
      <c r="X123" s="35" t="str">
        <f>'B3'!K123</f>
        <v xml:space="preserve">  </v>
      </c>
      <c r="Y123" s="35" t="str">
        <f>'B4'!K123</f>
        <v xml:space="preserve">  </v>
      </c>
      <c r="Z123" s="35" t="str">
        <f>'B5'!K123</f>
        <v xml:space="preserve">  </v>
      </c>
      <c r="AA123" s="35" t="str">
        <f>'C1'!K123</f>
        <v xml:space="preserve">  </v>
      </c>
      <c r="AB123" s="35" t="str">
        <f>'C2'!K123</f>
        <v xml:space="preserve">  </v>
      </c>
      <c r="AC123" s="35" t="str">
        <f>'C3'!K123</f>
        <v xml:space="preserve">  </v>
      </c>
      <c r="AD123" s="35" t="str">
        <f>'C4'!K123</f>
        <v xml:space="preserve">  </v>
      </c>
      <c r="AE123" s="35" t="str">
        <f>'C5'!K123</f>
        <v xml:space="preserve">  </v>
      </c>
      <c r="AF123" s="35" t="str">
        <f>'C6'!K123</f>
        <v xml:space="preserve">  </v>
      </c>
      <c r="AG123" s="36" t="str">
        <f t="shared" si="16"/>
        <v xml:space="preserve">  </v>
      </c>
      <c r="AH123" s="37" t="str">
        <f>IF('I NILAI SEKOLAH'!E123="","", 'I NILAI SEKOLAH'!E123)</f>
        <v/>
      </c>
      <c r="AI123" s="37" t="str">
        <f>IF('I NILAI SEKOLAH'!F123="","", 'I NILAI SEKOLAH'!F123)</f>
        <v/>
      </c>
      <c r="AJ123" s="37" t="str">
        <f>IF('I NILAI SEKOLAH'!G123="","", 'I NILAI SEKOLAH'!G123)</f>
        <v/>
      </c>
      <c r="AK123" s="37" t="str">
        <f>IF('I NILAI SEKOLAH'!H123="","", 'I NILAI SEKOLAH'!H123)</f>
        <v/>
      </c>
      <c r="AL123" s="37" t="str">
        <f>IF('I NILAI SEKOLAH'!I123="","", 'I NILAI SEKOLAH'!I123)</f>
        <v/>
      </c>
      <c r="AM123" s="37" t="str">
        <f>IF('I NILAI SEKOLAH'!J123="","", 'I NILAI SEKOLAH'!J123)</f>
        <v/>
      </c>
      <c r="AN123" s="37" t="str">
        <f>IF('I NILAI SEKOLAH'!K123="","", 'I NILAI SEKOLAH'!K123)</f>
        <v/>
      </c>
      <c r="AO123" s="37" t="str">
        <f>IF('I NILAI SEKOLAH'!L123="","", 'I NILAI SEKOLAH'!L123)</f>
        <v/>
      </c>
      <c r="AP123" s="37" t="str">
        <f>IF('I NILAI SEKOLAH'!M123="","", 'I NILAI SEKOLAH'!M123)</f>
        <v/>
      </c>
      <c r="AQ123" s="37" t="str">
        <f>IF('I NILAI SEKOLAH'!N123="","", 'I NILAI SEKOLAH'!N123)</f>
        <v/>
      </c>
      <c r="AR123" s="37" t="str">
        <f>IF('I NILAI SEKOLAH'!O123="","", 'I NILAI SEKOLAH'!O123)</f>
        <v/>
      </c>
      <c r="AS123" s="37" t="str">
        <f>IF('I NILAI SEKOLAH'!P123="","", 'I NILAI SEKOLAH'!P123)</f>
        <v/>
      </c>
      <c r="AT123" s="37" t="str">
        <f>IF('I NILAI SEKOLAH'!Q123="","", 'I NILAI SEKOLAH'!Q123)</f>
        <v/>
      </c>
      <c r="AU123" s="37" t="str">
        <f>IF('I NILAI SEKOLAH'!R123="","", 'I NILAI SEKOLAH'!R123)</f>
        <v/>
      </c>
      <c r="AV123" s="37" t="str">
        <f>IF('I NILAI SEKOLAH'!S123="","", 'I NILAI SEKOLAH'!S123)</f>
        <v/>
      </c>
      <c r="AW123" s="37" t="str">
        <f>IF('I NILAI SEKOLAH'!T123="","", 'I NILAI SEKOLAH'!T123)</f>
        <v/>
      </c>
      <c r="AX123" s="37" t="str">
        <f>IF('I NILAI SEKOLAH'!U123="","", 'I NILAI SEKOLAH'!U123)</f>
        <v/>
      </c>
      <c r="AY123" s="38" t="str">
        <f t="shared" si="17"/>
        <v xml:space="preserve">  </v>
      </c>
      <c r="AZ123" s="38" t="str">
        <f t="shared" si="18"/>
        <v/>
      </c>
      <c r="BA123" s="296" t="str">
        <f>IF(AZ123="","",RANK(AZ123,$AZ$10:$AZ$209)+COUNTIF(AZ$10:AZ123,AZ123)-1)</f>
        <v/>
      </c>
      <c r="BB123" s="109"/>
      <c r="BC123" s="25"/>
    </row>
    <row r="124" spans="1:55" ht="15.75" hidden="1" customHeight="1">
      <c r="A124" s="101"/>
      <c r="B124" s="34">
        <f>IF(BIODATA!B124="","", BIODATA!B124)</f>
        <v>115</v>
      </c>
      <c r="C124" s="32" t="str">
        <f>IF(BIODATA!D124="","", BIODATA!D124)</f>
        <v/>
      </c>
      <c r="D124" s="32" t="str">
        <f>IF(BIODATA!E124="","", BIODATA!E124)</f>
        <v/>
      </c>
      <c r="E124" s="40" t="str">
        <f>IF(BIODATA!F124="","", BIODATA!F124)</f>
        <v/>
      </c>
      <c r="F124" s="32" t="str">
        <f>IF(BIODATA!I124="","", BIODATA!I124)</f>
        <v/>
      </c>
      <c r="G124" s="39" t="str">
        <f>IF('I NILAI UN'!F124="","",'I NILAI UN'!F124)</f>
        <v/>
      </c>
      <c r="H124" s="39" t="str">
        <f>IF('I NILAI UN'!G124="","",'I NILAI UN'!G124)</f>
        <v/>
      </c>
      <c r="I124" s="39" t="str">
        <f>IF('I NILAI UN'!H124="","",'I NILAI UN'!H124)</f>
        <v/>
      </c>
      <c r="J124" s="39" t="str">
        <f>IF('I NILAI UN'!I124="","",'I NILAI UN'!I124)</f>
        <v/>
      </c>
      <c r="K124" s="33">
        <f t="shared" si="11"/>
        <v>0</v>
      </c>
      <c r="L124" s="41" t="str">
        <f t="shared" si="12"/>
        <v/>
      </c>
      <c r="M124" s="41" t="str">
        <f t="shared" si="13"/>
        <v/>
      </c>
      <c r="N124" s="41" t="str">
        <f t="shared" si="14"/>
        <v/>
      </c>
      <c r="O124" s="41" t="str">
        <f t="shared" si="15"/>
        <v/>
      </c>
      <c r="P124" s="35" t="str">
        <f>'A1'!K124</f>
        <v xml:space="preserve">  </v>
      </c>
      <c r="Q124" s="35" t="str">
        <f>'A2'!K124</f>
        <v xml:space="preserve">  </v>
      </c>
      <c r="R124" s="35" t="str">
        <f>'A3'!K124</f>
        <v xml:space="preserve">  </v>
      </c>
      <c r="S124" s="35" t="str">
        <f>'A4'!K124</f>
        <v xml:space="preserve">  </v>
      </c>
      <c r="T124" s="35" t="str">
        <f>'A5'!K124</f>
        <v xml:space="preserve">  </v>
      </c>
      <c r="U124" s="35" t="str">
        <f>'A6'!K124</f>
        <v xml:space="preserve">  </v>
      </c>
      <c r="V124" s="35" t="str">
        <f>'B1'!K124</f>
        <v xml:space="preserve">  </v>
      </c>
      <c r="W124" s="35" t="str">
        <f>'B2'!K124</f>
        <v xml:space="preserve">  </v>
      </c>
      <c r="X124" s="35" t="str">
        <f>'B3'!K124</f>
        <v xml:space="preserve">  </v>
      </c>
      <c r="Y124" s="35" t="str">
        <f>'B4'!K124</f>
        <v xml:space="preserve">  </v>
      </c>
      <c r="Z124" s="35" t="str">
        <f>'B5'!K124</f>
        <v xml:space="preserve">  </v>
      </c>
      <c r="AA124" s="35" t="str">
        <f>'C1'!K124</f>
        <v xml:space="preserve">  </v>
      </c>
      <c r="AB124" s="35" t="str">
        <f>'C2'!K124</f>
        <v xml:space="preserve">  </v>
      </c>
      <c r="AC124" s="35" t="str">
        <f>'C3'!K124</f>
        <v xml:space="preserve">  </v>
      </c>
      <c r="AD124" s="35" t="str">
        <f>'C4'!K124</f>
        <v xml:space="preserve">  </v>
      </c>
      <c r="AE124" s="35" t="str">
        <f>'C5'!K124</f>
        <v xml:space="preserve">  </v>
      </c>
      <c r="AF124" s="35" t="str">
        <f>'C6'!K124</f>
        <v xml:space="preserve">  </v>
      </c>
      <c r="AG124" s="36" t="str">
        <f t="shared" si="16"/>
        <v xml:space="preserve">  </v>
      </c>
      <c r="AH124" s="37" t="str">
        <f>IF('I NILAI SEKOLAH'!E124="","", 'I NILAI SEKOLAH'!E124)</f>
        <v/>
      </c>
      <c r="AI124" s="37" t="str">
        <f>IF('I NILAI SEKOLAH'!F124="","", 'I NILAI SEKOLAH'!F124)</f>
        <v/>
      </c>
      <c r="AJ124" s="37" t="str">
        <f>IF('I NILAI SEKOLAH'!G124="","", 'I NILAI SEKOLAH'!G124)</f>
        <v/>
      </c>
      <c r="AK124" s="37" t="str">
        <f>IF('I NILAI SEKOLAH'!H124="","", 'I NILAI SEKOLAH'!H124)</f>
        <v/>
      </c>
      <c r="AL124" s="37" t="str">
        <f>IF('I NILAI SEKOLAH'!I124="","", 'I NILAI SEKOLAH'!I124)</f>
        <v/>
      </c>
      <c r="AM124" s="37" t="str">
        <f>IF('I NILAI SEKOLAH'!J124="","", 'I NILAI SEKOLAH'!J124)</f>
        <v/>
      </c>
      <c r="AN124" s="37" t="str">
        <f>IF('I NILAI SEKOLAH'!K124="","", 'I NILAI SEKOLAH'!K124)</f>
        <v/>
      </c>
      <c r="AO124" s="37" t="str">
        <f>IF('I NILAI SEKOLAH'!L124="","", 'I NILAI SEKOLAH'!L124)</f>
        <v/>
      </c>
      <c r="AP124" s="37" t="str">
        <f>IF('I NILAI SEKOLAH'!M124="","", 'I NILAI SEKOLAH'!M124)</f>
        <v/>
      </c>
      <c r="AQ124" s="37" t="str">
        <f>IF('I NILAI SEKOLAH'!N124="","", 'I NILAI SEKOLAH'!N124)</f>
        <v/>
      </c>
      <c r="AR124" s="37" t="str">
        <f>IF('I NILAI SEKOLAH'!O124="","", 'I NILAI SEKOLAH'!O124)</f>
        <v/>
      </c>
      <c r="AS124" s="37" t="str">
        <f>IF('I NILAI SEKOLAH'!P124="","", 'I NILAI SEKOLAH'!P124)</f>
        <v/>
      </c>
      <c r="AT124" s="37" t="str">
        <f>IF('I NILAI SEKOLAH'!Q124="","", 'I NILAI SEKOLAH'!Q124)</f>
        <v/>
      </c>
      <c r="AU124" s="37" t="str">
        <f>IF('I NILAI SEKOLAH'!R124="","", 'I NILAI SEKOLAH'!R124)</f>
        <v/>
      </c>
      <c r="AV124" s="37" t="str">
        <f>IF('I NILAI SEKOLAH'!S124="","", 'I NILAI SEKOLAH'!S124)</f>
        <v/>
      </c>
      <c r="AW124" s="37" t="str">
        <f>IF('I NILAI SEKOLAH'!T124="","", 'I NILAI SEKOLAH'!T124)</f>
        <v/>
      </c>
      <c r="AX124" s="37" t="str">
        <f>IF('I NILAI SEKOLAH'!U124="","", 'I NILAI SEKOLAH'!U124)</f>
        <v/>
      </c>
      <c r="AY124" s="38" t="str">
        <f t="shared" si="17"/>
        <v xml:space="preserve">  </v>
      </c>
      <c r="AZ124" s="38" t="str">
        <f t="shared" si="18"/>
        <v/>
      </c>
      <c r="BA124" s="296" t="str">
        <f>IF(AZ124="","",RANK(AZ124,$AZ$10:$AZ$209)+COUNTIF(AZ$10:AZ124,AZ124)-1)</f>
        <v/>
      </c>
      <c r="BB124" s="109"/>
      <c r="BC124" s="25"/>
    </row>
    <row r="125" spans="1:55" ht="15.75" hidden="1" customHeight="1">
      <c r="A125" s="101"/>
      <c r="B125" s="34">
        <f>IF(BIODATA!B125="","", BIODATA!B125)</f>
        <v>116</v>
      </c>
      <c r="C125" s="32" t="str">
        <f>IF(BIODATA!D125="","", BIODATA!D125)</f>
        <v/>
      </c>
      <c r="D125" s="32" t="str">
        <f>IF(BIODATA!E125="","", BIODATA!E125)</f>
        <v/>
      </c>
      <c r="E125" s="40" t="str">
        <f>IF(BIODATA!F125="","", BIODATA!F125)</f>
        <v/>
      </c>
      <c r="F125" s="32" t="str">
        <f>IF(BIODATA!I125="","", BIODATA!I125)</f>
        <v/>
      </c>
      <c r="G125" s="39" t="str">
        <f>IF('I NILAI UN'!F125="","",'I NILAI UN'!F125)</f>
        <v/>
      </c>
      <c r="H125" s="39" t="str">
        <f>IF('I NILAI UN'!G125="","",'I NILAI UN'!G125)</f>
        <v/>
      </c>
      <c r="I125" s="39" t="str">
        <f>IF('I NILAI UN'!H125="","",'I NILAI UN'!H125)</f>
        <v/>
      </c>
      <c r="J125" s="39" t="str">
        <f>IF('I NILAI UN'!I125="","",'I NILAI UN'!I125)</f>
        <v/>
      </c>
      <c r="K125" s="33">
        <f t="shared" si="11"/>
        <v>0</v>
      </c>
      <c r="L125" s="41" t="str">
        <f t="shared" si="12"/>
        <v/>
      </c>
      <c r="M125" s="41" t="str">
        <f t="shared" si="13"/>
        <v/>
      </c>
      <c r="N125" s="41" t="str">
        <f t="shared" si="14"/>
        <v/>
      </c>
      <c r="O125" s="41" t="str">
        <f t="shared" si="15"/>
        <v/>
      </c>
      <c r="P125" s="35" t="str">
        <f>'A1'!K125</f>
        <v xml:space="preserve">  </v>
      </c>
      <c r="Q125" s="35" t="str">
        <f>'A2'!K125</f>
        <v xml:space="preserve">  </v>
      </c>
      <c r="R125" s="35" t="str">
        <f>'A3'!K125</f>
        <v xml:space="preserve">  </v>
      </c>
      <c r="S125" s="35" t="str">
        <f>'A4'!K125</f>
        <v xml:space="preserve">  </v>
      </c>
      <c r="T125" s="35" t="str">
        <f>'A5'!K125</f>
        <v xml:space="preserve">  </v>
      </c>
      <c r="U125" s="35" t="str">
        <f>'A6'!K125</f>
        <v xml:space="preserve">  </v>
      </c>
      <c r="V125" s="35" t="str">
        <f>'B1'!K125</f>
        <v xml:space="preserve">  </v>
      </c>
      <c r="W125" s="35" t="str">
        <f>'B2'!K125</f>
        <v xml:space="preserve">  </v>
      </c>
      <c r="X125" s="35" t="str">
        <f>'B3'!K125</f>
        <v xml:space="preserve">  </v>
      </c>
      <c r="Y125" s="35" t="str">
        <f>'B4'!K125</f>
        <v xml:space="preserve">  </v>
      </c>
      <c r="Z125" s="35" t="str">
        <f>'B5'!K125</f>
        <v xml:space="preserve">  </v>
      </c>
      <c r="AA125" s="35" t="str">
        <f>'C1'!K125</f>
        <v xml:space="preserve">  </v>
      </c>
      <c r="AB125" s="35" t="str">
        <f>'C2'!K125</f>
        <v xml:space="preserve">  </v>
      </c>
      <c r="AC125" s="35" t="str">
        <f>'C3'!K125</f>
        <v xml:space="preserve">  </v>
      </c>
      <c r="AD125" s="35" t="str">
        <f>'C4'!K125</f>
        <v xml:space="preserve">  </v>
      </c>
      <c r="AE125" s="35" t="str">
        <f>'C5'!K125</f>
        <v xml:space="preserve">  </v>
      </c>
      <c r="AF125" s="35" t="str">
        <f>'C6'!K125</f>
        <v xml:space="preserve">  </v>
      </c>
      <c r="AG125" s="36" t="str">
        <f t="shared" si="16"/>
        <v xml:space="preserve">  </v>
      </c>
      <c r="AH125" s="37" t="str">
        <f>IF('I NILAI SEKOLAH'!E125="","", 'I NILAI SEKOLAH'!E125)</f>
        <v/>
      </c>
      <c r="AI125" s="37" t="str">
        <f>IF('I NILAI SEKOLAH'!F125="","", 'I NILAI SEKOLAH'!F125)</f>
        <v/>
      </c>
      <c r="AJ125" s="37" t="str">
        <f>IF('I NILAI SEKOLAH'!G125="","", 'I NILAI SEKOLAH'!G125)</f>
        <v/>
      </c>
      <c r="AK125" s="37" t="str">
        <f>IF('I NILAI SEKOLAH'!H125="","", 'I NILAI SEKOLAH'!H125)</f>
        <v/>
      </c>
      <c r="AL125" s="37" t="str">
        <f>IF('I NILAI SEKOLAH'!I125="","", 'I NILAI SEKOLAH'!I125)</f>
        <v/>
      </c>
      <c r="AM125" s="37" t="str">
        <f>IF('I NILAI SEKOLAH'!J125="","", 'I NILAI SEKOLAH'!J125)</f>
        <v/>
      </c>
      <c r="AN125" s="37" t="str">
        <f>IF('I NILAI SEKOLAH'!K125="","", 'I NILAI SEKOLAH'!K125)</f>
        <v/>
      </c>
      <c r="AO125" s="37" t="str">
        <f>IF('I NILAI SEKOLAH'!L125="","", 'I NILAI SEKOLAH'!L125)</f>
        <v/>
      </c>
      <c r="AP125" s="37" t="str">
        <f>IF('I NILAI SEKOLAH'!M125="","", 'I NILAI SEKOLAH'!M125)</f>
        <v/>
      </c>
      <c r="AQ125" s="37" t="str">
        <f>IF('I NILAI SEKOLAH'!N125="","", 'I NILAI SEKOLAH'!N125)</f>
        <v/>
      </c>
      <c r="AR125" s="37" t="str">
        <f>IF('I NILAI SEKOLAH'!O125="","", 'I NILAI SEKOLAH'!O125)</f>
        <v/>
      </c>
      <c r="AS125" s="37" t="str">
        <f>IF('I NILAI SEKOLAH'!P125="","", 'I NILAI SEKOLAH'!P125)</f>
        <v/>
      </c>
      <c r="AT125" s="37" t="str">
        <f>IF('I NILAI SEKOLAH'!Q125="","", 'I NILAI SEKOLAH'!Q125)</f>
        <v/>
      </c>
      <c r="AU125" s="37" t="str">
        <f>IF('I NILAI SEKOLAH'!R125="","", 'I NILAI SEKOLAH'!R125)</f>
        <v/>
      </c>
      <c r="AV125" s="37" t="str">
        <f>IF('I NILAI SEKOLAH'!S125="","", 'I NILAI SEKOLAH'!S125)</f>
        <v/>
      </c>
      <c r="AW125" s="37" t="str">
        <f>IF('I NILAI SEKOLAH'!T125="","", 'I NILAI SEKOLAH'!T125)</f>
        <v/>
      </c>
      <c r="AX125" s="37" t="str">
        <f>IF('I NILAI SEKOLAH'!U125="","", 'I NILAI SEKOLAH'!U125)</f>
        <v/>
      </c>
      <c r="AY125" s="38" t="str">
        <f t="shared" si="17"/>
        <v xml:space="preserve">  </v>
      </c>
      <c r="AZ125" s="38" t="str">
        <f t="shared" si="18"/>
        <v/>
      </c>
      <c r="BA125" s="296" t="str">
        <f>IF(AZ125="","",RANK(AZ125,$AZ$10:$AZ$209)+COUNTIF(AZ$10:AZ125,AZ125)-1)</f>
        <v/>
      </c>
      <c r="BB125" s="109"/>
      <c r="BC125" s="25"/>
    </row>
    <row r="126" spans="1:55" ht="15.75" hidden="1" customHeight="1">
      <c r="A126" s="101"/>
      <c r="B126" s="34">
        <f>IF(BIODATA!B126="","", BIODATA!B126)</f>
        <v>117</v>
      </c>
      <c r="C126" s="32" t="str">
        <f>IF(BIODATA!D126="","", BIODATA!D126)</f>
        <v/>
      </c>
      <c r="D126" s="32" t="str">
        <f>IF(BIODATA!E126="","", BIODATA!E126)</f>
        <v/>
      </c>
      <c r="E126" s="40" t="str">
        <f>IF(BIODATA!F126="","", BIODATA!F126)</f>
        <v/>
      </c>
      <c r="F126" s="32" t="str">
        <f>IF(BIODATA!I126="","", BIODATA!I126)</f>
        <v/>
      </c>
      <c r="G126" s="39" t="str">
        <f>IF('I NILAI UN'!F126="","",'I NILAI UN'!F126)</f>
        <v/>
      </c>
      <c r="H126" s="39" t="str">
        <f>IF('I NILAI UN'!G126="","",'I NILAI UN'!G126)</f>
        <v/>
      </c>
      <c r="I126" s="39" t="str">
        <f>IF('I NILAI UN'!H126="","",'I NILAI UN'!H126)</f>
        <v/>
      </c>
      <c r="J126" s="39" t="str">
        <f>IF('I NILAI UN'!I126="","",'I NILAI UN'!I126)</f>
        <v/>
      </c>
      <c r="K126" s="33">
        <f t="shared" si="11"/>
        <v>0</v>
      </c>
      <c r="L126" s="41" t="str">
        <f t="shared" si="12"/>
        <v/>
      </c>
      <c r="M126" s="41" t="str">
        <f t="shared" si="13"/>
        <v/>
      </c>
      <c r="N126" s="41" t="str">
        <f t="shared" si="14"/>
        <v/>
      </c>
      <c r="O126" s="41" t="str">
        <f t="shared" si="15"/>
        <v/>
      </c>
      <c r="P126" s="35" t="str">
        <f>'A1'!K126</f>
        <v xml:space="preserve">  </v>
      </c>
      <c r="Q126" s="35" t="str">
        <f>'A2'!K126</f>
        <v xml:space="preserve">  </v>
      </c>
      <c r="R126" s="35" t="str">
        <f>'A3'!K126</f>
        <v xml:space="preserve">  </v>
      </c>
      <c r="S126" s="35" t="str">
        <f>'A4'!K126</f>
        <v xml:space="preserve">  </v>
      </c>
      <c r="T126" s="35" t="str">
        <f>'A5'!K126</f>
        <v xml:space="preserve">  </v>
      </c>
      <c r="U126" s="35" t="str">
        <f>'A6'!K126</f>
        <v xml:space="preserve">  </v>
      </c>
      <c r="V126" s="35" t="str">
        <f>'B1'!K126</f>
        <v xml:space="preserve">  </v>
      </c>
      <c r="W126" s="35" t="str">
        <f>'B2'!K126</f>
        <v xml:space="preserve">  </v>
      </c>
      <c r="X126" s="35" t="str">
        <f>'B3'!K126</f>
        <v xml:space="preserve">  </v>
      </c>
      <c r="Y126" s="35" t="str">
        <f>'B4'!K126</f>
        <v xml:space="preserve">  </v>
      </c>
      <c r="Z126" s="35" t="str">
        <f>'B5'!K126</f>
        <v xml:space="preserve">  </v>
      </c>
      <c r="AA126" s="35" t="str">
        <f>'C1'!K126</f>
        <v xml:space="preserve">  </v>
      </c>
      <c r="AB126" s="35" t="str">
        <f>'C2'!K126</f>
        <v xml:space="preserve">  </v>
      </c>
      <c r="AC126" s="35" t="str">
        <f>'C3'!K126</f>
        <v xml:space="preserve">  </v>
      </c>
      <c r="AD126" s="35" t="str">
        <f>'C4'!K126</f>
        <v xml:space="preserve">  </v>
      </c>
      <c r="AE126" s="35" t="str">
        <f>'C5'!K126</f>
        <v xml:space="preserve">  </v>
      </c>
      <c r="AF126" s="35" t="str">
        <f>'C6'!K126</f>
        <v xml:space="preserve">  </v>
      </c>
      <c r="AG126" s="36" t="str">
        <f t="shared" si="16"/>
        <v xml:space="preserve">  </v>
      </c>
      <c r="AH126" s="37" t="str">
        <f>IF('I NILAI SEKOLAH'!E126="","", 'I NILAI SEKOLAH'!E126)</f>
        <v/>
      </c>
      <c r="AI126" s="37" t="str">
        <f>IF('I NILAI SEKOLAH'!F126="","", 'I NILAI SEKOLAH'!F126)</f>
        <v/>
      </c>
      <c r="AJ126" s="37" t="str">
        <f>IF('I NILAI SEKOLAH'!G126="","", 'I NILAI SEKOLAH'!G126)</f>
        <v/>
      </c>
      <c r="AK126" s="37" t="str">
        <f>IF('I NILAI SEKOLAH'!H126="","", 'I NILAI SEKOLAH'!H126)</f>
        <v/>
      </c>
      <c r="AL126" s="37" t="str">
        <f>IF('I NILAI SEKOLAH'!I126="","", 'I NILAI SEKOLAH'!I126)</f>
        <v/>
      </c>
      <c r="AM126" s="37" t="str">
        <f>IF('I NILAI SEKOLAH'!J126="","", 'I NILAI SEKOLAH'!J126)</f>
        <v/>
      </c>
      <c r="AN126" s="37" t="str">
        <f>IF('I NILAI SEKOLAH'!K126="","", 'I NILAI SEKOLAH'!K126)</f>
        <v/>
      </c>
      <c r="AO126" s="37" t="str">
        <f>IF('I NILAI SEKOLAH'!L126="","", 'I NILAI SEKOLAH'!L126)</f>
        <v/>
      </c>
      <c r="AP126" s="37" t="str">
        <f>IF('I NILAI SEKOLAH'!M126="","", 'I NILAI SEKOLAH'!M126)</f>
        <v/>
      </c>
      <c r="AQ126" s="37" t="str">
        <f>IF('I NILAI SEKOLAH'!N126="","", 'I NILAI SEKOLAH'!N126)</f>
        <v/>
      </c>
      <c r="AR126" s="37" t="str">
        <f>IF('I NILAI SEKOLAH'!O126="","", 'I NILAI SEKOLAH'!O126)</f>
        <v/>
      </c>
      <c r="AS126" s="37" t="str">
        <f>IF('I NILAI SEKOLAH'!P126="","", 'I NILAI SEKOLAH'!P126)</f>
        <v/>
      </c>
      <c r="AT126" s="37" t="str">
        <f>IF('I NILAI SEKOLAH'!Q126="","", 'I NILAI SEKOLAH'!Q126)</f>
        <v/>
      </c>
      <c r="AU126" s="37" t="str">
        <f>IF('I NILAI SEKOLAH'!R126="","", 'I NILAI SEKOLAH'!R126)</f>
        <v/>
      </c>
      <c r="AV126" s="37" t="str">
        <f>IF('I NILAI SEKOLAH'!S126="","", 'I NILAI SEKOLAH'!S126)</f>
        <v/>
      </c>
      <c r="AW126" s="37" t="str">
        <f>IF('I NILAI SEKOLAH'!T126="","", 'I NILAI SEKOLAH'!T126)</f>
        <v/>
      </c>
      <c r="AX126" s="37" t="str">
        <f>IF('I NILAI SEKOLAH'!U126="","", 'I NILAI SEKOLAH'!U126)</f>
        <v/>
      </c>
      <c r="AY126" s="38" t="str">
        <f t="shared" si="17"/>
        <v xml:space="preserve">  </v>
      </c>
      <c r="AZ126" s="38" t="str">
        <f t="shared" si="18"/>
        <v/>
      </c>
      <c r="BA126" s="296" t="str">
        <f>IF(AZ126="","",RANK(AZ126,$AZ$10:$AZ$209)+COUNTIF(AZ$10:AZ126,AZ126)-1)</f>
        <v/>
      </c>
      <c r="BB126" s="109"/>
      <c r="BC126" s="25"/>
    </row>
    <row r="127" spans="1:55" ht="15.75" hidden="1" customHeight="1">
      <c r="A127" s="101"/>
      <c r="B127" s="34">
        <f>IF(BIODATA!B127="","", BIODATA!B127)</f>
        <v>118</v>
      </c>
      <c r="C127" s="32" t="str">
        <f>IF(BIODATA!D127="","", BIODATA!D127)</f>
        <v/>
      </c>
      <c r="D127" s="32" t="str">
        <f>IF(BIODATA!E127="","", BIODATA!E127)</f>
        <v/>
      </c>
      <c r="E127" s="40" t="str">
        <f>IF(BIODATA!F127="","", BIODATA!F127)</f>
        <v/>
      </c>
      <c r="F127" s="32" t="str">
        <f>IF(BIODATA!I127="","", BIODATA!I127)</f>
        <v/>
      </c>
      <c r="G127" s="39" t="str">
        <f>IF('I NILAI UN'!F127="","",'I NILAI UN'!F127)</f>
        <v/>
      </c>
      <c r="H127" s="39" t="str">
        <f>IF('I NILAI UN'!G127="","",'I NILAI UN'!G127)</f>
        <v/>
      </c>
      <c r="I127" s="39" t="str">
        <f>IF('I NILAI UN'!H127="","",'I NILAI UN'!H127)</f>
        <v/>
      </c>
      <c r="J127" s="39" t="str">
        <f>IF('I NILAI UN'!I127="","",'I NILAI UN'!I127)</f>
        <v/>
      </c>
      <c r="K127" s="33">
        <f t="shared" si="11"/>
        <v>0</v>
      </c>
      <c r="L127" s="41" t="str">
        <f t="shared" si="12"/>
        <v/>
      </c>
      <c r="M127" s="41" t="str">
        <f t="shared" si="13"/>
        <v/>
      </c>
      <c r="N127" s="41" t="str">
        <f t="shared" si="14"/>
        <v/>
      </c>
      <c r="O127" s="41" t="str">
        <f t="shared" si="15"/>
        <v/>
      </c>
      <c r="P127" s="35" t="str">
        <f>'A1'!K127</f>
        <v xml:space="preserve">  </v>
      </c>
      <c r="Q127" s="35" t="str">
        <f>'A2'!K127</f>
        <v xml:space="preserve">  </v>
      </c>
      <c r="R127" s="35" t="str">
        <f>'A3'!K127</f>
        <v xml:space="preserve">  </v>
      </c>
      <c r="S127" s="35" t="str">
        <f>'A4'!K127</f>
        <v xml:space="preserve">  </v>
      </c>
      <c r="T127" s="35" t="str">
        <f>'A5'!K127</f>
        <v xml:space="preserve">  </v>
      </c>
      <c r="U127" s="35" t="str">
        <f>'A6'!K127</f>
        <v xml:space="preserve">  </v>
      </c>
      <c r="V127" s="35" t="str">
        <f>'B1'!K127</f>
        <v xml:space="preserve">  </v>
      </c>
      <c r="W127" s="35" t="str">
        <f>'B2'!K127</f>
        <v xml:space="preserve">  </v>
      </c>
      <c r="X127" s="35" t="str">
        <f>'B3'!K127</f>
        <v xml:space="preserve">  </v>
      </c>
      <c r="Y127" s="35" t="str">
        <f>'B4'!K127</f>
        <v xml:space="preserve">  </v>
      </c>
      <c r="Z127" s="35" t="str">
        <f>'B5'!K127</f>
        <v xml:space="preserve">  </v>
      </c>
      <c r="AA127" s="35" t="str">
        <f>'C1'!K127</f>
        <v xml:space="preserve">  </v>
      </c>
      <c r="AB127" s="35" t="str">
        <f>'C2'!K127</f>
        <v xml:space="preserve">  </v>
      </c>
      <c r="AC127" s="35" t="str">
        <f>'C3'!K127</f>
        <v xml:space="preserve">  </v>
      </c>
      <c r="AD127" s="35" t="str">
        <f>'C4'!K127</f>
        <v xml:space="preserve">  </v>
      </c>
      <c r="AE127" s="35" t="str">
        <f>'C5'!K127</f>
        <v xml:space="preserve">  </v>
      </c>
      <c r="AF127" s="35" t="str">
        <f>'C6'!K127</f>
        <v xml:space="preserve">  </v>
      </c>
      <c r="AG127" s="36" t="str">
        <f t="shared" si="16"/>
        <v xml:space="preserve">  </v>
      </c>
      <c r="AH127" s="37" t="str">
        <f>IF('I NILAI SEKOLAH'!E127="","", 'I NILAI SEKOLAH'!E127)</f>
        <v/>
      </c>
      <c r="AI127" s="37" t="str">
        <f>IF('I NILAI SEKOLAH'!F127="","", 'I NILAI SEKOLAH'!F127)</f>
        <v/>
      </c>
      <c r="AJ127" s="37" t="str">
        <f>IF('I NILAI SEKOLAH'!G127="","", 'I NILAI SEKOLAH'!G127)</f>
        <v/>
      </c>
      <c r="AK127" s="37" t="str">
        <f>IF('I NILAI SEKOLAH'!H127="","", 'I NILAI SEKOLAH'!H127)</f>
        <v/>
      </c>
      <c r="AL127" s="37" t="str">
        <f>IF('I NILAI SEKOLAH'!I127="","", 'I NILAI SEKOLAH'!I127)</f>
        <v/>
      </c>
      <c r="AM127" s="37" t="str">
        <f>IF('I NILAI SEKOLAH'!J127="","", 'I NILAI SEKOLAH'!J127)</f>
        <v/>
      </c>
      <c r="AN127" s="37" t="str">
        <f>IF('I NILAI SEKOLAH'!K127="","", 'I NILAI SEKOLAH'!K127)</f>
        <v/>
      </c>
      <c r="AO127" s="37" t="str">
        <f>IF('I NILAI SEKOLAH'!L127="","", 'I NILAI SEKOLAH'!L127)</f>
        <v/>
      </c>
      <c r="AP127" s="37" t="str">
        <f>IF('I NILAI SEKOLAH'!M127="","", 'I NILAI SEKOLAH'!M127)</f>
        <v/>
      </c>
      <c r="AQ127" s="37" t="str">
        <f>IF('I NILAI SEKOLAH'!N127="","", 'I NILAI SEKOLAH'!N127)</f>
        <v/>
      </c>
      <c r="AR127" s="37" t="str">
        <f>IF('I NILAI SEKOLAH'!O127="","", 'I NILAI SEKOLAH'!O127)</f>
        <v/>
      </c>
      <c r="AS127" s="37" t="str">
        <f>IF('I NILAI SEKOLAH'!P127="","", 'I NILAI SEKOLAH'!P127)</f>
        <v/>
      </c>
      <c r="AT127" s="37" t="str">
        <f>IF('I NILAI SEKOLAH'!Q127="","", 'I NILAI SEKOLAH'!Q127)</f>
        <v/>
      </c>
      <c r="AU127" s="37" t="str">
        <f>IF('I NILAI SEKOLAH'!R127="","", 'I NILAI SEKOLAH'!R127)</f>
        <v/>
      </c>
      <c r="AV127" s="37" t="str">
        <f>IF('I NILAI SEKOLAH'!S127="","", 'I NILAI SEKOLAH'!S127)</f>
        <v/>
      </c>
      <c r="AW127" s="37" t="str">
        <f>IF('I NILAI SEKOLAH'!T127="","", 'I NILAI SEKOLAH'!T127)</f>
        <v/>
      </c>
      <c r="AX127" s="37" t="str">
        <f>IF('I NILAI SEKOLAH'!U127="","", 'I NILAI SEKOLAH'!U127)</f>
        <v/>
      </c>
      <c r="AY127" s="38" t="str">
        <f t="shared" si="17"/>
        <v xml:space="preserve">  </v>
      </c>
      <c r="AZ127" s="38" t="str">
        <f t="shared" si="18"/>
        <v/>
      </c>
      <c r="BA127" s="296" t="str">
        <f>IF(AZ127="","",RANK(AZ127,$AZ$10:$AZ$209)+COUNTIF(AZ$10:AZ127,AZ127)-1)</f>
        <v/>
      </c>
      <c r="BB127" s="109"/>
      <c r="BC127" s="25"/>
    </row>
    <row r="128" spans="1:55" ht="15.75" hidden="1" customHeight="1">
      <c r="A128" s="101"/>
      <c r="B128" s="34">
        <f>IF(BIODATA!B128="","", BIODATA!B128)</f>
        <v>119</v>
      </c>
      <c r="C128" s="32" t="str">
        <f>IF(BIODATA!D128="","", BIODATA!D128)</f>
        <v/>
      </c>
      <c r="D128" s="32" t="str">
        <f>IF(BIODATA!E128="","", BIODATA!E128)</f>
        <v/>
      </c>
      <c r="E128" s="40" t="str">
        <f>IF(BIODATA!F128="","", BIODATA!F128)</f>
        <v/>
      </c>
      <c r="F128" s="32" t="str">
        <f>IF(BIODATA!I128="","", BIODATA!I128)</f>
        <v/>
      </c>
      <c r="G128" s="39" t="str">
        <f>IF('I NILAI UN'!F128="","",'I NILAI UN'!F128)</f>
        <v/>
      </c>
      <c r="H128" s="39" t="str">
        <f>IF('I NILAI UN'!G128="","",'I NILAI UN'!G128)</f>
        <v/>
      </c>
      <c r="I128" s="39" t="str">
        <f>IF('I NILAI UN'!H128="","",'I NILAI UN'!H128)</f>
        <v/>
      </c>
      <c r="J128" s="39" t="str">
        <f>IF('I NILAI UN'!I128="","",'I NILAI UN'!I128)</f>
        <v/>
      </c>
      <c r="K128" s="33">
        <f t="shared" si="11"/>
        <v>0</v>
      </c>
      <c r="L128" s="41" t="str">
        <f t="shared" si="12"/>
        <v/>
      </c>
      <c r="M128" s="41" t="str">
        <f t="shared" si="13"/>
        <v/>
      </c>
      <c r="N128" s="41" t="str">
        <f t="shared" si="14"/>
        <v/>
      </c>
      <c r="O128" s="41" t="str">
        <f t="shared" si="15"/>
        <v/>
      </c>
      <c r="P128" s="35" t="str">
        <f>'A1'!K128</f>
        <v xml:space="preserve">  </v>
      </c>
      <c r="Q128" s="35" t="str">
        <f>'A2'!K128</f>
        <v xml:space="preserve">  </v>
      </c>
      <c r="R128" s="35" t="str">
        <f>'A3'!K128</f>
        <v xml:space="preserve">  </v>
      </c>
      <c r="S128" s="35" t="str">
        <f>'A4'!K128</f>
        <v xml:space="preserve">  </v>
      </c>
      <c r="T128" s="35" t="str">
        <f>'A5'!K128</f>
        <v xml:space="preserve">  </v>
      </c>
      <c r="U128" s="35" t="str">
        <f>'A6'!K128</f>
        <v xml:space="preserve">  </v>
      </c>
      <c r="V128" s="35" t="str">
        <f>'B1'!K128</f>
        <v xml:space="preserve">  </v>
      </c>
      <c r="W128" s="35" t="str">
        <f>'B2'!K128</f>
        <v xml:space="preserve">  </v>
      </c>
      <c r="X128" s="35" t="str">
        <f>'B3'!K128</f>
        <v xml:space="preserve">  </v>
      </c>
      <c r="Y128" s="35" t="str">
        <f>'B4'!K128</f>
        <v xml:space="preserve">  </v>
      </c>
      <c r="Z128" s="35" t="str">
        <f>'B5'!K128</f>
        <v xml:space="preserve">  </v>
      </c>
      <c r="AA128" s="35" t="str">
        <f>'C1'!K128</f>
        <v xml:space="preserve">  </v>
      </c>
      <c r="AB128" s="35" t="str">
        <f>'C2'!K128</f>
        <v xml:space="preserve">  </v>
      </c>
      <c r="AC128" s="35" t="str">
        <f>'C3'!K128</f>
        <v xml:space="preserve">  </v>
      </c>
      <c r="AD128" s="35" t="str">
        <f>'C4'!K128</f>
        <v xml:space="preserve">  </v>
      </c>
      <c r="AE128" s="35" t="str">
        <f>'C5'!K128</f>
        <v xml:space="preserve">  </v>
      </c>
      <c r="AF128" s="35" t="str">
        <f>'C6'!K128</f>
        <v xml:space="preserve">  </v>
      </c>
      <c r="AG128" s="36" t="str">
        <f t="shared" si="16"/>
        <v xml:space="preserve">  </v>
      </c>
      <c r="AH128" s="37" t="str">
        <f>IF('I NILAI SEKOLAH'!E128="","", 'I NILAI SEKOLAH'!E128)</f>
        <v/>
      </c>
      <c r="AI128" s="37" t="str">
        <f>IF('I NILAI SEKOLAH'!F128="","", 'I NILAI SEKOLAH'!F128)</f>
        <v/>
      </c>
      <c r="AJ128" s="37" t="str">
        <f>IF('I NILAI SEKOLAH'!G128="","", 'I NILAI SEKOLAH'!G128)</f>
        <v/>
      </c>
      <c r="AK128" s="37" t="str">
        <f>IF('I NILAI SEKOLAH'!H128="","", 'I NILAI SEKOLAH'!H128)</f>
        <v/>
      </c>
      <c r="AL128" s="37" t="str">
        <f>IF('I NILAI SEKOLAH'!I128="","", 'I NILAI SEKOLAH'!I128)</f>
        <v/>
      </c>
      <c r="AM128" s="37" t="str">
        <f>IF('I NILAI SEKOLAH'!J128="","", 'I NILAI SEKOLAH'!J128)</f>
        <v/>
      </c>
      <c r="AN128" s="37" t="str">
        <f>IF('I NILAI SEKOLAH'!K128="","", 'I NILAI SEKOLAH'!K128)</f>
        <v/>
      </c>
      <c r="AO128" s="37" t="str">
        <f>IF('I NILAI SEKOLAH'!L128="","", 'I NILAI SEKOLAH'!L128)</f>
        <v/>
      </c>
      <c r="AP128" s="37" t="str">
        <f>IF('I NILAI SEKOLAH'!M128="","", 'I NILAI SEKOLAH'!M128)</f>
        <v/>
      </c>
      <c r="AQ128" s="37" t="str">
        <f>IF('I NILAI SEKOLAH'!N128="","", 'I NILAI SEKOLAH'!N128)</f>
        <v/>
      </c>
      <c r="AR128" s="37" t="str">
        <f>IF('I NILAI SEKOLAH'!O128="","", 'I NILAI SEKOLAH'!O128)</f>
        <v/>
      </c>
      <c r="AS128" s="37" t="str">
        <f>IF('I NILAI SEKOLAH'!P128="","", 'I NILAI SEKOLAH'!P128)</f>
        <v/>
      </c>
      <c r="AT128" s="37" t="str">
        <f>IF('I NILAI SEKOLAH'!Q128="","", 'I NILAI SEKOLAH'!Q128)</f>
        <v/>
      </c>
      <c r="AU128" s="37" t="str">
        <f>IF('I NILAI SEKOLAH'!R128="","", 'I NILAI SEKOLAH'!R128)</f>
        <v/>
      </c>
      <c r="AV128" s="37" t="str">
        <f>IF('I NILAI SEKOLAH'!S128="","", 'I NILAI SEKOLAH'!S128)</f>
        <v/>
      </c>
      <c r="AW128" s="37" t="str">
        <f>IF('I NILAI SEKOLAH'!T128="","", 'I NILAI SEKOLAH'!T128)</f>
        <v/>
      </c>
      <c r="AX128" s="37" t="str">
        <f>IF('I NILAI SEKOLAH'!U128="","", 'I NILAI SEKOLAH'!U128)</f>
        <v/>
      </c>
      <c r="AY128" s="38" t="str">
        <f t="shared" si="17"/>
        <v xml:space="preserve">  </v>
      </c>
      <c r="AZ128" s="38" t="str">
        <f t="shared" si="18"/>
        <v/>
      </c>
      <c r="BA128" s="296" t="str">
        <f>IF(AZ128="","",RANK(AZ128,$AZ$10:$AZ$209)+COUNTIF(AZ$10:AZ128,AZ128)-1)</f>
        <v/>
      </c>
      <c r="BB128" s="109"/>
      <c r="BC128" s="25"/>
    </row>
    <row r="129" spans="1:55" ht="15.75" hidden="1" customHeight="1">
      <c r="A129" s="101"/>
      <c r="B129" s="34">
        <f>IF(BIODATA!B129="","", BIODATA!B129)</f>
        <v>120</v>
      </c>
      <c r="C129" s="32" t="str">
        <f>IF(BIODATA!D129="","", BIODATA!D129)</f>
        <v/>
      </c>
      <c r="D129" s="32" t="str">
        <f>IF(BIODATA!E129="","", BIODATA!E129)</f>
        <v/>
      </c>
      <c r="E129" s="40" t="str">
        <f>IF(BIODATA!F129="","", BIODATA!F129)</f>
        <v/>
      </c>
      <c r="F129" s="32" t="str">
        <f>IF(BIODATA!I129="","", BIODATA!I129)</f>
        <v/>
      </c>
      <c r="G129" s="39" t="str">
        <f>IF('I NILAI UN'!F129="","",'I NILAI UN'!F129)</f>
        <v/>
      </c>
      <c r="H129" s="39" t="str">
        <f>IF('I NILAI UN'!G129="","",'I NILAI UN'!G129)</f>
        <v/>
      </c>
      <c r="I129" s="39" t="str">
        <f>IF('I NILAI UN'!H129="","",'I NILAI UN'!H129)</f>
        <v/>
      </c>
      <c r="J129" s="39" t="str">
        <f>IF('I NILAI UN'!I129="","",'I NILAI UN'!I129)</f>
        <v/>
      </c>
      <c r="K129" s="33">
        <f t="shared" si="11"/>
        <v>0</v>
      </c>
      <c r="L129" s="41" t="str">
        <f t="shared" si="12"/>
        <v/>
      </c>
      <c r="M129" s="41" t="str">
        <f t="shared" si="13"/>
        <v/>
      </c>
      <c r="N129" s="41" t="str">
        <f t="shared" si="14"/>
        <v/>
      </c>
      <c r="O129" s="41" t="str">
        <f t="shared" si="15"/>
        <v/>
      </c>
      <c r="P129" s="35" t="str">
        <f>'A1'!K129</f>
        <v xml:space="preserve">  </v>
      </c>
      <c r="Q129" s="35" t="str">
        <f>'A2'!K129</f>
        <v xml:space="preserve">  </v>
      </c>
      <c r="R129" s="35" t="str">
        <f>'A3'!K129</f>
        <v xml:space="preserve">  </v>
      </c>
      <c r="S129" s="35" t="str">
        <f>'A4'!K129</f>
        <v xml:space="preserve">  </v>
      </c>
      <c r="T129" s="35" t="str">
        <f>'A5'!K129</f>
        <v xml:space="preserve">  </v>
      </c>
      <c r="U129" s="35" t="str">
        <f>'A6'!K129</f>
        <v xml:space="preserve">  </v>
      </c>
      <c r="V129" s="35" t="str">
        <f>'B1'!K129</f>
        <v xml:space="preserve">  </v>
      </c>
      <c r="W129" s="35" t="str">
        <f>'B2'!K129</f>
        <v xml:space="preserve">  </v>
      </c>
      <c r="X129" s="35" t="str">
        <f>'B3'!K129</f>
        <v xml:space="preserve">  </v>
      </c>
      <c r="Y129" s="35" t="str">
        <f>'B4'!K129</f>
        <v xml:space="preserve">  </v>
      </c>
      <c r="Z129" s="35" t="str">
        <f>'B5'!K129</f>
        <v xml:space="preserve">  </v>
      </c>
      <c r="AA129" s="35" t="str">
        <f>'C1'!K129</f>
        <v xml:space="preserve">  </v>
      </c>
      <c r="AB129" s="35" t="str">
        <f>'C2'!K129</f>
        <v xml:space="preserve">  </v>
      </c>
      <c r="AC129" s="35" t="str">
        <f>'C3'!K129</f>
        <v xml:space="preserve">  </v>
      </c>
      <c r="AD129" s="35" t="str">
        <f>'C4'!K129</f>
        <v xml:space="preserve">  </v>
      </c>
      <c r="AE129" s="35" t="str">
        <f>'C5'!K129</f>
        <v xml:space="preserve">  </v>
      </c>
      <c r="AF129" s="35" t="str">
        <f>'C6'!K129</f>
        <v xml:space="preserve">  </v>
      </c>
      <c r="AG129" s="36" t="str">
        <f t="shared" si="16"/>
        <v xml:space="preserve">  </v>
      </c>
      <c r="AH129" s="37" t="str">
        <f>IF('I NILAI SEKOLAH'!E129="","", 'I NILAI SEKOLAH'!E129)</f>
        <v/>
      </c>
      <c r="AI129" s="37" t="str">
        <f>IF('I NILAI SEKOLAH'!F129="","", 'I NILAI SEKOLAH'!F129)</f>
        <v/>
      </c>
      <c r="AJ129" s="37" t="str">
        <f>IF('I NILAI SEKOLAH'!G129="","", 'I NILAI SEKOLAH'!G129)</f>
        <v/>
      </c>
      <c r="AK129" s="37" t="str">
        <f>IF('I NILAI SEKOLAH'!H129="","", 'I NILAI SEKOLAH'!H129)</f>
        <v/>
      </c>
      <c r="AL129" s="37" t="str">
        <f>IF('I NILAI SEKOLAH'!I129="","", 'I NILAI SEKOLAH'!I129)</f>
        <v/>
      </c>
      <c r="AM129" s="37" t="str">
        <f>IF('I NILAI SEKOLAH'!J129="","", 'I NILAI SEKOLAH'!J129)</f>
        <v/>
      </c>
      <c r="AN129" s="37" t="str">
        <f>IF('I NILAI SEKOLAH'!K129="","", 'I NILAI SEKOLAH'!K129)</f>
        <v/>
      </c>
      <c r="AO129" s="37" t="str">
        <f>IF('I NILAI SEKOLAH'!L129="","", 'I NILAI SEKOLAH'!L129)</f>
        <v/>
      </c>
      <c r="AP129" s="37" t="str">
        <f>IF('I NILAI SEKOLAH'!M129="","", 'I NILAI SEKOLAH'!M129)</f>
        <v/>
      </c>
      <c r="AQ129" s="37" t="str">
        <f>IF('I NILAI SEKOLAH'!N129="","", 'I NILAI SEKOLAH'!N129)</f>
        <v/>
      </c>
      <c r="AR129" s="37" t="str">
        <f>IF('I NILAI SEKOLAH'!O129="","", 'I NILAI SEKOLAH'!O129)</f>
        <v/>
      </c>
      <c r="AS129" s="37" t="str">
        <f>IF('I NILAI SEKOLAH'!P129="","", 'I NILAI SEKOLAH'!P129)</f>
        <v/>
      </c>
      <c r="AT129" s="37" t="str">
        <f>IF('I NILAI SEKOLAH'!Q129="","", 'I NILAI SEKOLAH'!Q129)</f>
        <v/>
      </c>
      <c r="AU129" s="37" t="str">
        <f>IF('I NILAI SEKOLAH'!R129="","", 'I NILAI SEKOLAH'!R129)</f>
        <v/>
      </c>
      <c r="AV129" s="37" t="str">
        <f>IF('I NILAI SEKOLAH'!S129="","", 'I NILAI SEKOLAH'!S129)</f>
        <v/>
      </c>
      <c r="AW129" s="37" t="str">
        <f>IF('I NILAI SEKOLAH'!T129="","", 'I NILAI SEKOLAH'!T129)</f>
        <v/>
      </c>
      <c r="AX129" s="37" t="str">
        <f>IF('I NILAI SEKOLAH'!U129="","", 'I NILAI SEKOLAH'!U129)</f>
        <v/>
      </c>
      <c r="AY129" s="38" t="str">
        <f t="shared" si="17"/>
        <v xml:space="preserve">  </v>
      </c>
      <c r="AZ129" s="38" t="str">
        <f t="shared" si="18"/>
        <v/>
      </c>
      <c r="BA129" s="296" t="str">
        <f>IF(AZ129="","",RANK(AZ129,$AZ$10:$AZ$209)+COUNTIF(AZ$10:AZ129,AZ129)-1)</f>
        <v/>
      </c>
      <c r="BB129" s="109"/>
      <c r="BC129" s="25"/>
    </row>
    <row r="130" spans="1:55" ht="15.75" hidden="1" customHeight="1">
      <c r="A130" s="101"/>
      <c r="B130" s="34">
        <f>IF(BIODATA!B130="","", BIODATA!B130)</f>
        <v>121</v>
      </c>
      <c r="C130" s="32" t="str">
        <f>IF(BIODATA!D130="","", BIODATA!D130)</f>
        <v/>
      </c>
      <c r="D130" s="32" t="str">
        <f>IF(BIODATA!E130="","", BIODATA!E130)</f>
        <v/>
      </c>
      <c r="E130" s="40" t="str">
        <f>IF(BIODATA!F130="","", BIODATA!F130)</f>
        <v/>
      </c>
      <c r="F130" s="32" t="str">
        <f>IF(BIODATA!I130="","", BIODATA!I130)</f>
        <v/>
      </c>
      <c r="G130" s="39" t="str">
        <f>IF('I NILAI UN'!F130="","",'I NILAI UN'!F130)</f>
        <v/>
      </c>
      <c r="H130" s="39" t="str">
        <f>IF('I NILAI UN'!G130="","",'I NILAI UN'!G130)</f>
        <v/>
      </c>
      <c r="I130" s="39" t="str">
        <f>IF('I NILAI UN'!H130="","",'I NILAI UN'!H130)</f>
        <v/>
      </c>
      <c r="J130" s="39" t="str">
        <f>IF('I NILAI UN'!I130="","",'I NILAI UN'!I130)</f>
        <v/>
      </c>
      <c r="K130" s="33">
        <f t="shared" si="11"/>
        <v>0</v>
      </c>
      <c r="L130" s="41" t="str">
        <f t="shared" si="12"/>
        <v/>
      </c>
      <c r="M130" s="41" t="str">
        <f t="shared" si="13"/>
        <v/>
      </c>
      <c r="N130" s="41" t="str">
        <f t="shared" si="14"/>
        <v/>
      </c>
      <c r="O130" s="41" t="str">
        <f t="shared" si="15"/>
        <v/>
      </c>
      <c r="P130" s="35" t="str">
        <f>'A1'!K130</f>
        <v xml:space="preserve">  </v>
      </c>
      <c r="Q130" s="35" t="str">
        <f>'A2'!K130</f>
        <v xml:space="preserve">  </v>
      </c>
      <c r="R130" s="35" t="str">
        <f>'A3'!K130</f>
        <v xml:space="preserve">  </v>
      </c>
      <c r="S130" s="35" t="str">
        <f>'A4'!K130</f>
        <v xml:space="preserve">  </v>
      </c>
      <c r="T130" s="35" t="str">
        <f>'A5'!K130</f>
        <v xml:space="preserve">  </v>
      </c>
      <c r="U130" s="35" t="str">
        <f>'A6'!K130</f>
        <v xml:space="preserve">  </v>
      </c>
      <c r="V130" s="35" t="str">
        <f>'B1'!K130</f>
        <v xml:space="preserve">  </v>
      </c>
      <c r="W130" s="35" t="str">
        <f>'B2'!K130</f>
        <v xml:space="preserve">  </v>
      </c>
      <c r="X130" s="35" t="str">
        <f>'B3'!K130</f>
        <v xml:space="preserve">  </v>
      </c>
      <c r="Y130" s="35" t="str">
        <f>'B4'!K130</f>
        <v xml:space="preserve">  </v>
      </c>
      <c r="Z130" s="35" t="str">
        <f>'B5'!K130</f>
        <v xml:space="preserve">  </v>
      </c>
      <c r="AA130" s="35" t="str">
        <f>'C1'!K130</f>
        <v xml:space="preserve">  </v>
      </c>
      <c r="AB130" s="35" t="str">
        <f>'C2'!K130</f>
        <v xml:space="preserve">  </v>
      </c>
      <c r="AC130" s="35" t="str">
        <f>'C3'!K130</f>
        <v xml:space="preserve">  </v>
      </c>
      <c r="AD130" s="35" t="str">
        <f>'C4'!K130</f>
        <v xml:space="preserve">  </v>
      </c>
      <c r="AE130" s="35" t="str">
        <f>'C5'!K130</f>
        <v xml:space="preserve">  </v>
      </c>
      <c r="AF130" s="35" t="str">
        <f>'C6'!K130</f>
        <v xml:space="preserve">  </v>
      </c>
      <c r="AG130" s="36" t="str">
        <f t="shared" si="16"/>
        <v xml:space="preserve">  </v>
      </c>
      <c r="AH130" s="37" t="str">
        <f>IF('I NILAI SEKOLAH'!E130="","", 'I NILAI SEKOLAH'!E130)</f>
        <v/>
      </c>
      <c r="AI130" s="37" t="str">
        <f>IF('I NILAI SEKOLAH'!F130="","", 'I NILAI SEKOLAH'!F130)</f>
        <v/>
      </c>
      <c r="AJ130" s="37" t="str">
        <f>IF('I NILAI SEKOLAH'!G130="","", 'I NILAI SEKOLAH'!G130)</f>
        <v/>
      </c>
      <c r="AK130" s="37" t="str">
        <f>IF('I NILAI SEKOLAH'!H130="","", 'I NILAI SEKOLAH'!H130)</f>
        <v/>
      </c>
      <c r="AL130" s="37" t="str">
        <f>IF('I NILAI SEKOLAH'!I130="","", 'I NILAI SEKOLAH'!I130)</f>
        <v/>
      </c>
      <c r="AM130" s="37" t="str">
        <f>IF('I NILAI SEKOLAH'!J130="","", 'I NILAI SEKOLAH'!J130)</f>
        <v/>
      </c>
      <c r="AN130" s="37" t="str">
        <f>IF('I NILAI SEKOLAH'!K130="","", 'I NILAI SEKOLAH'!K130)</f>
        <v/>
      </c>
      <c r="AO130" s="37" t="str">
        <f>IF('I NILAI SEKOLAH'!L130="","", 'I NILAI SEKOLAH'!L130)</f>
        <v/>
      </c>
      <c r="AP130" s="37" t="str">
        <f>IF('I NILAI SEKOLAH'!M130="","", 'I NILAI SEKOLAH'!M130)</f>
        <v/>
      </c>
      <c r="AQ130" s="37" t="str">
        <f>IF('I NILAI SEKOLAH'!N130="","", 'I NILAI SEKOLAH'!N130)</f>
        <v/>
      </c>
      <c r="AR130" s="37" t="str">
        <f>IF('I NILAI SEKOLAH'!O130="","", 'I NILAI SEKOLAH'!O130)</f>
        <v/>
      </c>
      <c r="AS130" s="37" t="str">
        <f>IF('I NILAI SEKOLAH'!P130="","", 'I NILAI SEKOLAH'!P130)</f>
        <v/>
      </c>
      <c r="AT130" s="37" t="str">
        <f>IF('I NILAI SEKOLAH'!Q130="","", 'I NILAI SEKOLAH'!Q130)</f>
        <v/>
      </c>
      <c r="AU130" s="37" t="str">
        <f>IF('I NILAI SEKOLAH'!R130="","", 'I NILAI SEKOLAH'!R130)</f>
        <v/>
      </c>
      <c r="AV130" s="37" t="str">
        <f>IF('I NILAI SEKOLAH'!S130="","", 'I NILAI SEKOLAH'!S130)</f>
        <v/>
      </c>
      <c r="AW130" s="37" t="str">
        <f>IF('I NILAI SEKOLAH'!T130="","", 'I NILAI SEKOLAH'!T130)</f>
        <v/>
      </c>
      <c r="AX130" s="37" t="str">
        <f>IF('I NILAI SEKOLAH'!U130="","", 'I NILAI SEKOLAH'!U130)</f>
        <v/>
      </c>
      <c r="AY130" s="38" t="str">
        <f t="shared" si="17"/>
        <v xml:space="preserve">  </v>
      </c>
      <c r="AZ130" s="38" t="str">
        <f t="shared" si="18"/>
        <v/>
      </c>
      <c r="BA130" s="296" t="str">
        <f>IF(AZ130="","",RANK(AZ130,$AZ$10:$AZ$209)+COUNTIF(AZ$10:AZ130,AZ130)-1)</f>
        <v/>
      </c>
      <c r="BB130" s="109"/>
      <c r="BC130" s="25"/>
    </row>
    <row r="131" spans="1:55" ht="15.75" hidden="1" customHeight="1">
      <c r="A131" s="101"/>
      <c r="B131" s="34">
        <f>IF(BIODATA!B131="","", BIODATA!B131)</f>
        <v>122</v>
      </c>
      <c r="C131" s="32" t="str">
        <f>IF(BIODATA!D131="","", BIODATA!D131)</f>
        <v/>
      </c>
      <c r="D131" s="32" t="str">
        <f>IF(BIODATA!E131="","", BIODATA!E131)</f>
        <v/>
      </c>
      <c r="E131" s="40" t="str">
        <f>IF(BIODATA!F131="","", BIODATA!F131)</f>
        <v/>
      </c>
      <c r="F131" s="32" t="str">
        <f>IF(BIODATA!I131="","", BIODATA!I131)</f>
        <v/>
      </c>
      <c r="G131" s="39" t="str">
        <f>IF('I NILAI UN'!F131="","",'I NILAI UN'!F131)</f>
        <v/>
      </c>
      <c r="H131" s="39" t="str">
        <f>IF('I NILAI UN'!G131="","",'I NILAI UN'!G131)</f>
        <v/>
      </c>
      <c r="I131" s="39" t="str">
        <f>IF('I NILAI UN'!H131="","",'I NILAI UN'!H131)</f>
        <v/>
      </c>
      <c r="J131" s="39" t="str">
        <f>IF('I NILAI UN'!I131="","",'I NILAI UN'!I131)</f>
        <v/>
      </c>
      <c r="K131" s="33">
        <f t="shared" si="11"/>
        <v>0</v>
      </c>
      <c r="L131" s="41" t="str">
        <f t="shared" si="12"/>
        <v/>
      </c>
      <c r="M131" s="41" t="str">
        <f t="shared" si="13"/>
        <v/>
      </c>
      <c r="N131" s="41" t="str">
        <f t="shared" si="14"/>
        <v/>
      </c>
      <c r="O131" s="41" t="str">
        <f t="shared" si="15"/>
        <v/>
      </c>
      <c r="P131" s="35" t="str">
        <f>'A1'!K131</f>
        <v xml:space="preserve">  </v>
      </c>
      <c r="Q131" s="35" t="str">
        <f>'A2'!K131</f>
        <v xml:space="preserve">  </v>
      </c>
      <c r="R131" s="35" t="str">
        <f>'A3'!K131</f>
        <v xml:space="preserve">  </v>
      </c>
      <c r="S131" s="35" t="str">
        <f>'A4'!K131</f>
        <v xml:space="preserve">  </v>
      </c>
      <c r="T131" s="35" t="str">
        <f>'A5'!K131</f>
        <v xml:space="preserve">  </v>
      </c>
      <c r="U131" s="35" t="str">
        <f>'A6'!K131</f>
        <v xml:space="preserve">  </v>
      </c>
      <c r="V131" s="35" t="str">
        <f>'B1'!K131</f>
        <v xml:space="preserve">  </v>
      </c>
      <c r="W131" s="35" t="str">
        <f>'B2'!K131</f>
        <v xml:space="preserve">  </v>
      </c>
      <c r="X131" s="35" t="str">
        <f>'B3'!K131</f>
        <v xml:space="preserve">  </v>
      </c>
      <c r="Y131" s="35" t="str">
        <f>'B4'!K131</f>
        <v xml:space="preserve">  </v>
      </c>
      <c r="Z131" s="35" t="str">
        <f>'B5'!K131</f>
        <v xml:space="preserve">  </v>
      </c>
      <c r="AA131" s="35" t="str">
        <f>'C1'!K131</f>
        <v xml:space="preserve">  </v>
      </c>
      <c r="AB131" s="35" t="str">
        <f>'C2'!K131</f>
        <v xml:space="preserve">  </v>
      </c>
      <c r="AC131" s="35" t="str">
        <f>'C3'!K131</f>
        <v xml:space="preserve">  </v>
      </c>
      <c r="AD131" s="35" t="str">
        <f>'C4'!K131</f>
        <v xml:space="preserve">  </v>
      </c>
      <c r="AE131" s="35" t="str">
        <f>'C5'!K131</f>
        <v xml:space="preserve">  </v>
      </c>
      <c r="AF131" s="35" t="str">
        <f>'C6'!K131</f>
        <v xml:space="preserve">  </v>
      </c>
      <c r="AG131" s="36" t="str">
        <f t="shared" si="16"/>
        <v xml:space="preserve">  </v>
      </c>
      <c r="AH131" s="37" t="str">
        <f>IF('I NILAI SEKOLAH'!E131="","", 'I NILAI SEKOLAH'!E131)</f>
        <v/>
      </c>
      <c r="AI131" s="37" t="str">
        <f>IF('I NILAI SEKOLAH'!F131="","", 'I NILAI SEKOLAH'!F131)</f>
        <v/>
      </c>
      <c r="AJ131" s="37" t="str">
        <f>IF('I NILAI SEKOLAH'!G131="","", 'I NILAI SEKOLAH'!G131)</f>
        <v/>
      </c>
      <c r="AK131" s="37" t="str">
        <f>IF('I NILAI SEKOLAH'!H131="","", 'I NILAI SEKOLAH'!H131)</f>
        <v/>
      </c>
      <c r="AL131" s="37" t="str">
        <f>IF('I NILAI SEKOLAH'!I131="","", 'I NILAI SEKOLAH'!I131)</f>
        <v/>
      </c>
      <c r="AM131" s="37" t="str">
        <f>IF('I NILAI SEKOLAH'!J131="","", 'I NILAI SEKOLAH'!J131)</f>
        <v/>
      </c>
      <c r="AN131" s="37" t="str">
        <f>IF('I NILAI SEKOLAH'!K131="","", 'I NILAI SEKOLAH'!K131)</f>
        <v/>
      </c>
      <c r="AO131" s="37" t="str">
        <f>IF('I NILAI SEKOLAH'!L131="","", 'I NILAI SEKOLAH'!L131)</f>
        <v/>
      </c>
      <c r="AP131" s="37" t="str">
        <f>IF('I NILAI SEKOLAH'!M131="","", 'I NILAI SEKOLAH'!M131)</f>
        <v/>
      </c>
      <c r="AQ131" s="37" t="str">
        <f>IF('I NILAI SEKOLAH'!N131="","", 'I NILAI SEKOLAH'!N131)</f>
        <v/>
      </c>
      <c r="AR131" s="37" t="str">
        <f>IF('I NILAI SEKOLAH'!O131="","", 'I NILAI SEKOLAH'!O131)</f>
        <v/>
      </c>
      <c r="AS131" s="37" t="str">
        <f>IF('I NILAI SEKOLAH'!P131="","", 'I NILAI SEKOLAH'!P131)</f>
        <v/>
      </c>
      <c r="AT131" s="37" t="str">
        <f>IF('I NILAI SEKOLAH'!Q131="","", 'I NILAI SEKOLAH'!Q131)</f>
        <v/>
      </c>
      <c r="AU131" s="37" t="str">
        <f>IF('I NILAI SEKOLAH'!R131="","", 'I NILAI SEKOLAH'!R131)</f>
        <v/>
      </c>
      <c r="AV131" s="37" t="str">
        <f>IF('I NILAI SEKOLAH'!S131="","", 'I NILAI SEKOLAH'!S131)</f>
        <v/>
      </c>
      <c r="AW131" s="37" t="str">
        <f>IF('I NILAI SEKOLAH'!T131="","", 'I NILAI SEKOLAH'!T131)</f>
        <v/>
      </c>
      <c r="AX131" s="37" t="str">
        <f>IF('I NILAI SEKOLAH'!U131="","", 'I NILAI SEKOLAH'!U131)</f>
        <v/>
      </c>
      <c r="AY131" s="38" t="str">
        <f t="shared" si="17"/>
        <v xml:space="preserve">  </v>
      </c>
      <c r="AZ131" s="38" t="str">
        <f t="shared" si="18"/>
        <v/>
      </c>
      <c r="BA131" s="296" t="str">
        <f>IF(AZ131="","",RANK(AZ131,$AZ$10:$AZ$209)+COUNTIF(AZ$10:AZ131,AZ131)-1)</f>
        <v/>
      </c>
      <c r="BB131" s="109"/>
      <c r="BC131" s="25"/>
    </row>
    <row r="132" spans="1:55" ht="15.75" hidden="1" customHeight="1">
      <c r="A132" s="101"/>
      <c r="B132" s="34">
        <f>IF(BIODATA!B132="","", BIODATA!B132)</f>
        <v>123</v>
      </c>
      <c r="C132" s="32" t="str">
        <f>IF(BIODATA!D132="","", BIODATA!D132)</f>
        <v/>
      </c>
      <c r="D132" s="32" t="str">
        <f>IF(BIODATA!E132="","", BIODATA!E132)</f>
        <v/>
      </c>
      <c r="E132" s="40" t="str">
        <f>IF(BIODATA!F132="","", BIODATA!F132)</f>
        <v/>
      </c>
      <c r="F132" s="32" t="str">
        <f>IF(BIODATA!I132="","", BIODATA!I132)</f>
        <v/>
      </c>
      <c r="G132" s="39" t="str">
        <f>IF('I NILAI UN'!F132="","",'I NILAI UN'!F132)</f>
        <v/>
      </c>
      <c r="H132" s="39" t="str">
        <f>IF('I NILAI UN'!G132="","",'I NILAI UN'!G132)</f>
        <v/>
      </c>
      <c r="I132" s="39" t="str">
        <f>IF('I NILAI UN'!H132="","",'I NILAI UN'!H132)</f>
        <v/>
      </c>
      <c r="J132" s="39" t="str">
        <f>IF('I NILAI UN'!I132="","",'I NILAI UN'!I132)</f>
        <v/>
      </c>
      <c r="K132" s="33">
        <f t="shared" si="11"/>
        <v>0</v>
      </c>
      <c r="L132" s="41" t="str">
        <f t="shared" si="12"/>
        <v/>
      </c>
      <c r="M132" s="41" t="str">
        <f t="shared" si="13"/>
        <v/>
      </c>
      <c r="N132" s="41" t="str">
        <f t="shared" si="14"/>
        <v/>
      </c>
      <c r="O132" s="41" t="str">
        <f t="shared" si="15"/>
        <v/>
      </c>
      <c r="P132" s="35" t="str">
        <f>'A1'!K132</f>
        <v xml:space="preserve">  </v>
      </c>
      <c r="Q132" s="35" t="str">
        <f>'A2'!K132</f>
        <v xml:space="preserve">  </v>
      </c>
      <c r="R132" s="35" t="str">
        <f>'A3'!K132</f>
        <v xml:space="preserve">  </v>
      </c>
      <c r="S132" s="35" t="str">
        <f>'A4'!K132</f>
        <v xml:space="preserve">  </v>
      </c>
      <c r="T132" s="35" t="str">
        <f>'A5'!K132</f>
        <v xml:space="preserve">  </v>
      </c>
      <c r="U132" s="35" t="str">
        <f>'A6'!K132</f>
        <v xml:space="preserve">  </v>
      </c>
      <c r="V132" s="35" t="str">
        <f>'B1'!K132</f>
        <v xml:space="preserve">  </v>
      </c>
      <c r="W132" s="35" t="str">
        <f>'B2'!K132</f>
        <v xml:space="preserve">  </v>
      </c>
      <c r="X132" s="35" t="str">
        <f>'B3'!K132</f>
        <v xml:space="preserve">  </v>
      </c>
      <c r="Y132" s="35" t="str">
        <f>'B4'!K132</f>
        <v xml:space="preserve">  </v>
      </c>
      <c r="Z132" s="35" t="str">
        <f>'B5'!K132</f>
        <v xml:space="preserve">  </v>
      </c>
      <c r="AA132" s="35" t="str">
        <f>'C1'!K132</f>
        <v xml:space="preserve">  </v>
      </c>
      <c r="AB132" s="35" t="str">
        <f>'C2'!K132</f>
        <v xml:space="preserve">  </v>
      </c>
      <c r="AC132" s="35" t="str">
        <f>'C3'!K132</f>
        <v xml:space="preserve">  </v>
      </c>
      <c r="AD132" s="35" t="str">
        <f>'C4'!K132</f>
        <v xml:space="preserve">  </v>
      </c>
      <c r="AE132" s="35" t="str">
        <f>'C5'!K132</f>
        <v xml:space="preserve">  </v>
      </c>
      <c r="AF132" s="35" t="str">
        <f>'C6'!K132</f>
        <v xml:space="preserve">  </v>
      </c>
      <c r="AG132" s="36" t="str">
        <f t="shared" si="16"/>
        <v xml:space="preserve">  </v>
      </c>
      <c r="AH132" s="37" t="str">
        <f>IF('I NILAI SEKOLAH'!E132="","", 'I NILAI SEKOLAH'!E132)</f>
        <v/>
      </c>
      <c r="AI132" s="37" t="str">
        <f>IF('I NILAI SEKOLAH'!F132="","", 'I NILAI SEKOLAH'!F132)</f>
        <v/>
      </c>
      <c r="AJ132" s="37" t="str">
        <f>IF('I NILAI SEKOLAH'!G132="","", 'I NILAI SEKOLAH'!G132)</f>
        <v/>
      </c>
      <c r="AK132" s="37" t="str">
        <f>IF('I NILAI SEKOLAH'!H132="","", 'I NILAI SEKOLAH'!H132)</f>
        <v/>
      </c>
      <c r="AL132" s="37" t="str">
        <f>IF('I NILAI SEKOLAH'!I132="","", 'I NILAI SEKOLAH'!I132)</f>
        <v/>
      </c>
      <c r="AM132" s="37" t="str">
        <f>IF('I NILAI SEKOLAH'!J132="","", 'I NILAI SEKOLAH'!J132)</f>
        <v/>
      </c>
      <c r="AN132" s="37" t="str">
        <f>IF('I NILAI SEKOLAH'!K132="","", 'I NILAI SEKOLAH'!K132)</f>
        <v/>
      </c>
      <c r="AO132" s="37" t="str">
        <f>IF('I NILAI SEKOLAH'!L132="","", 'I NILAI SEKOLAH'!L132)</f>
        <v/>
      </c>
      <c r="AP132" s="37" t="str">
        <f>IF('I NILAI SEKOLAH'!M132="","", 'I NILAI SEKOLAH'!M132)</f>
        <v/>
      </c>
      <c r="AQ132" s="37" t="str">
        <f>IF('I NILAI SEKOLAH'!N132="","", 'I NILAI SEKOLAH'!N132)</f>
        <v/>
      </c>
      <c r="AR132" s="37" t="str">
        <f>IF('I NILAI SEKOLAH'!O132="","", 'I NILAI SEKOLAH'!O132)</f>
        <v/>
      </c>
      <c r="AS132" s="37" t="str">
        <f>IF('I NILAI SEKOLAH'!P132="","", 'I NILAI SEKOLAH'!P132)</f>
        <v/>
      </c>
      <c r="AT132" s="37" t="str">
        <f>IF('I NILAI SEKOLAH'!Q132="","", 'I NILAI SEKOLAH'!Q132)</f>
        <v/>
      </c>
      <c r="AU132" s="37" t="str">
        <f>IF('I NILAI SEKOLAH'!R132="","", 'I NILAI SEKOLAH'!R132)</f>
        <v/>
      </c>
      <c r="AV132" s="37" t="str">
        <f>IF('I NILAI SEKOLAH'!S132="","", 'I NILAI SEKOLAH'!S132)</f>
        <v/>
      </c>
      <c r="AW132" s="37" t="str">
        <f>IF('I NILAI SEKOLAH'!T132="","", 'I NILAI SEKOLAH'!T132)</f>
        <v/>
      </c>
      <c r="AX132" s="37" t="str">
        <f>IF('I NILAI SEKOLAH'!U132="","", 'I NILAI SEKOLAH'!U132)</f>
        <v/>
      </c>
      <c r="AY132" s="38" t="str">
        <f t="shared" si="17"/>
        <v xml:space="preserve">  </v>
      </c>
      <c r="AZ132" s="38" t="str">
        <f t="shared" si="18"/>
        <v/>
      </c>
      <c r="BA132" s="296" t="str">
        <f>IF(AZ132="","",RANK(AZ132,$AZ$10:$AZ$209)+COUNTIF(AZ$10:AZ132,AZ132)-1)</f>
        <v/>
      </c>
      <c r="BB132" s="109"/>
      <c r="BC132" s="25"/>
    </row>
    <row r="133" spans="1:55" ht="15.75" hidden="1" customHeight="1">
      <c r="A133" s="101"/>
      <c r="B133" s="34">
        <f>IF(BIODATA!B133="","", BIODATA!B133)</f>
        <v>124</v>
      </c>
      <c r="C133" s="32" t="str">
        <f>IF(BIODATA!D133="","", BIODATA!D133)</f>
        <v/>
      </c>
      <c r="D133" s="32" t="str">
        <f>IF(BIODATA!E133="","", BIODATA!E133)</f>
        <v/>
      </c>
      <c r="E133" s="40" t="str">
        <f>IF(BIODATA!F133="","", BIODATA!F133)</f>
        <v/>
      </c>
      <c r="F133" s="32" t="str">
        <f>IF(BIODATA!I133="","", BIODATA!I133)</f>
        <v/>
      </c>
      <c r="G133" s="39" t="str">
        <f>IF('I NILAI UN'!F133="","",'I NILAI UN'!F133)</f>
        <v/>
      </c>
      <c r="H133" s="39" t="str">
        <f>IF('I NILAI UN'!G133="","",'I NILAI UN'!G133)</f>
        <v/>
      </c>
      <c r="I133" s="39" t="str">
        <f>IF('I NILAI UN'!H133="","",'I NILAI UN'!H133)</f>
        <v/>
      </c>
      <c r="J133" s="39" t="str">
        <f>IF('I NILAI UN'!I133="","",'I NILAI UN'!I133)</f>
        <v/>
      </c>
      <c r="K133" s="33">
        <f t="shared" si="11"/>
        <v>0</v>
      </c>
      <c r="L133" s="41" t="str">
        <f t="shared" si="12"/>
        <v/>
      </c>
      <c r="M133" s="41" t="str">
        <f t="shared" si="13"/>
        <v/>
      </c>
      <c r="N133" s="41" t="str">
        <f t="shared" si="14"/>
        <v/>
      </c>
      <c r="O133" s="41" t="str">
        <f t="shared" si="15"/>
        <v/>
      </c>
      <c r="P133" s="35" t="str">
        <f>'A1'!K133</f>
        <v xml:space="preserve">  </v>
      </c>
      <c r="Q133" s="35" t="str">
        <f>'A2'!K133</f>
        <v xml:space="preserve">  </v>
      </c>
      <c r="R133" s="35" t="str">
        <f>'A3'!K133</f>
        <v xml:space="preserve">  </v>
      </c>
      <c r="S133" s="35" t="str">
        <f>'A4'!K133</f>
        <v xml:space="preserve">  </v>
      </c>
      <c r="T133" s="35" t="str">
        <f>'A5'!K133</f>
        <v xml:space="preserve">  </v>
      </c>
      <c r="U133" s="35" t="str">
        <f>'A6'!K133</f>
        <v xml:space="preserve">  </v>
      </c>
      <c r="V133" s="35" t="str">
        <f>'B1'!K133</f>
        <v xml:space="preserve">  </v>
      </c>
      <c r="W133" s="35" t="str">
        <f>'B2'!K133</f>
        <v xml:space="preserve">  </v>
      </c>
      <c r="X133" s="35" t="str">
        <f>'B3'!K133</f>
        <v xml:space="preserve">  </v>
      </c>
      <c r="Y133" s="35" t="str">
        <f>'B4'!K133</f>
        <v xml:space="preserve">  </v>
      </c>
      <c r="Z133" s="35" t="str">
        <f>'B5'!K133</f>
        <v xml:space="preserve">  </v>
      </c>
      <c r="AA133" s="35" t="str">
        <f>'C1'!K133</f>
        <v xml:space="preserve">  </v>
      </c>
      <c r="AB133" s="35" t="str">
        <f>'C2'!K133</f>
        <v xml:space="preserve">  </v>
      </c>
      <c r="AC133" s="35" t="str">
        <f>'C3'!K133</f>
        <v xml:space="preserve">  </v>
      </c>
      <c r="AD133" s="35" t="str">
        <f>'C4'!K133</f>
        <v xml:space="preserve">  </v>
      </c>
      <c r="AE133" s="35" t="str">
        <f>'C5'!K133</f>
        <v xml:space="preserve">  </v>
      </c>
      <c r="AF133" s="35" t="str">
        <f>'C6'!K133</f>
        <v xml:space="preserve">  </v>
      </c>
      <c r="AG133" s="36" t="str">
        <f t="shared" si="16"/>
        <v xml:space="preserve">  </v>
      </c>
      <c r="AH133" s="37" t="str">
        <f>IF('I NILAI SEKOLAH'!E133="","", 'I NILAI SEKOLAH'!E133)</f>
        <v/>
      </c>
      <c r="AI133" s="37" t="str">
        <f>IF('I NILAI SEKOLAH'!F133="","", 'I NILAI SEKOLAH'!F133)</f>
        <v/>
      </c>
      <c r="AJ133" s="37" t="str">
        <f>IF('I NILAI SEKOLAH'!G133="","", 'I NILAI SEKOLAH'!G133)</f>
        <v/>
      </c>
      <c r="AK133" s="37" t="str">
        <f>IF('I NILAI SEKOLAH'!H133="","", 'I NILAI SEKOLAH'!H133)</f>
        <v/>
      </c>
      <c r="AL133" s="37" t="str">
        <f>IF('I NILAI SEKOLAH'!I133="","", 'I NILAI SEKOLAH'!I133)</f>
        <v/>
      </c>
      <c r="AM133" s="37" t="str">
        <f>IF('I NILAI SEKOLAH'!J133="","", 'I NILAI SEKOLAH'!J133)</f>
        <v/>
      </c>
      <c r="AN133" s="37" t="str">
        <f>IF('I NILAI SEKOLAH'!K133="","", 'I NILAI SEKOLAH'!K133)</f>
        <v/>
      </c>
      <c r="AO133" s="37" t="str">
        <f>IF('I NILAI SEKOLAH'!L133="","", 'I NILAI SEKOLAH'!L133)</f>
        <v/>
      </c>
      <c r="AP133" s="37" t="str">
        <f>IF('I NILAI SEKOLAH'!M133="","", 'I NILAI SEKOLAH'!M133)</f>
        <v/>
      </c>
      <c r="AQ133" s="37" t="str">
        <f>IF('I NILAI SEKOLAH'!N133="","", 'I NILAI SEKOLAH'!N133)</f>
        <v/>
      </c>
      <c r="AR133" s="37" t="str">
        <f>IF('I NILAI SEKOLAH'!O133="","", 'I NILAI SEKOLAH'!O133)</f>
        <v/>
      </c>
      <c r="AS133" s="37" t="str">
        <f>IF('I NILAI SEKOLAH'!P133="","", 'I NILAI SEKOLAH'!P133)</f>
        <v/>
      </c>
      <c r="AT133" s="37" t="str">
        <f>IF('I NILAI SEKOLAH'!Q133="","", 'I NILAI SEKOLAH'!Q133)</f>
        <v/>
      </c>
      <c r="AU133" s="37" t="str">
        <f>IF('I NILAI SEKOLAH'!R133="","", 'I NILAI SEKOLAH'!R133)</f>
        <v/>
      </c>
      <c r="AV133" s="37" t="str">
        <f>IF('I NILAI SEKOLAH'!S133="","", 'I NILAI SEKOLAH'!S133)</f>
        <v/>
      </c>
      <c r="AW133" s="37" t="str">
        <f>IF('I NILAI SEKOLAH'!T133="","", 'I NILAI SEKOLAH'!T133)</f>
        <v/>
      </c>
      <c r="AX133" s="37" t="str">
        <f>IF('I NILAI SEKOLAH'!U133="","", 'I NILAI SEKOLAH'!U133)</f>
        <v/>
      </c>
      <c r="AY133" s="38" t="str">
        <f t="shared" si="17"/>
        <v xml:space="preserve">  </v>
      </c>
      <c r="AZ133" s="38" t="str">
        <f t="shared" si="18"/>
        <v/>
      </c>
      <c r="BA133" s="296" t="str">
        <f>IF(AZ133="","",RANK(AZ133,$AZ$10:$AZ$209)+COUNTIF(AZ$10:AZ133,AZ133)-1)</f>
        <v/>
      </c>
      <c r="BB133" s="109"/>
      <c r="BC133" s="25"/>
    </row>
    <row r="134" spans="1:55" ht="15.75" hidden="1" customHeight="1">
      <c r="A134" s="101"/>
      <c r="B134" s="34">
        <f>IF(BIODATA!B134="","", BIODATA!B134)</f>
        <v>125</v>
      </c>
      <c r="C134" s="32" t="str">
        <f>IF(BIODATA!D134="","", BIODATA!D134)</f>
        <v/>
      </c>
      <c r="D134" s="32" t="str">
        <f>IF(BIODATA!E134="","", BIODATA!E134)</f>
        <v/>
      </c>
      <c r="E134" s="40" t="str">
        <f>IF(BIODATA!F134="","", BIODATA!F134)</f>
        <v/>
      </c>
      <c r="F134" s="32" t="str">
        <f>IF(BIODATA!I134="","", BIODATA!I134)</f>
        <v/>
      </c>
      <c r="G134" s="39" t="str">
        <f>IF('I NILAI UN'!F134="","",'I NILAI UN'!F134)</f>
        <v/>
      </c>
      <c r="H134" s="39" t="str">
        <f>IF('I NILAI UN'!G134="","",'I NILAI UN'!G134)</f>
        <v/>
      </c>
      <c r="I134" s="39" t="str">
        <f>IF('I NILAI UN'!H134="","",'I NILAI UN'!H134)</f>
        <v/>
      </c>
      <c r="J134" s="39" t="str">
        <f>IF('I NILAI UN'!I134="","",'I NILAI UN'!I134)</f>
        <v/>
      </c>
      <c r="K134" s="33">
        <f t="shared" si="11"/>
        <v>0</v>
      </c>
      <c r="L134" s="41" t="str">
        <f t="shared" si="12"/>
        <v/>
      </c>
      <c r="M134" s="41" t="str">
        <f t="shared" si="13"/>
        <v/>
      </c>
      <c r="N134" s="41" t="str">
        <f t="shared" si="14"/>
        <v/>
      </c>
      <c r="O134" s="41" t="str">
        <f t="shared" si="15"/>
        <v/>
      </c>
      <c r="P134" s="35" t="str">
        <f>'A1'!K134</f>
        <v xml:space="preserve">  </v>
      </c>
      <c r="Q134" s="35" t="str">
        <f>'A2'!K134</f>
        <v xml:space="preserve">  </v>
      </c>
      <c r="R134" s="35" t="str">
        <f>'A3'!K134</f>
        <v xml:space="preserve">  </v>
      </c>
      <c r="S134" s="35" t="str">
        <f>'A4'!K134</f>
        <v xml:space="preserve">  </v>
      </c>
      <c r="T134" s="35" t="str">
        <f>'A5'!K134</f>
        <v xml:space="preserve">  </v>
      </c>
      <c r="U134" s="35" t="str">
        <f>'A6'!K134</f>
        <v xml:space="preserve">  </v>
      </c>
      <c r="V134" s="35" t="str">
        <f>'B1'!K134</f>
        <v xml:space="preserve">  </v>
      </c>
      <c r="W134" s="35" t="str">
        <f>'B2'!K134</f>
        <v xml:space="preserve">  </v>
      </c>
      <c r="X134" s="35" t="str">
        <f>'B3'!K134</f>
        <v xml:space="preserve">  </v>
      </c>
      <c r="Y134" s="35" t="str">
        <f>'B4'!K134</f>
        <v xml:space="preserve">  </v>
      </c>
      <c r="Z134" s="35" t="str">
        <f>'B5'!K134</f>
        <v xml:space="preserve">  </v>
      </c>
      <c r="AA134" s="35" t="str">
        <f>'C1'!K134</f>
        <v xml:space="preserve">  </v>
      </c>
      <c r="AB134" s="35" t="str">
        <f>'C2'!K134</f>
        <v xml:space="preserve">  </v>
      </c>
      <c r="AC134" s="35" t="str">
        <f>'C3'!K134</f>
        <v xml:space="preserve">  </v>
      </c>
      <c r="AD134" s="35" t="str">
        <f>'C4'!K134</f>
        <v xml:space="preserve">  </v>
      </c>
      <c r="AE134" s="35" t="str">
        <f>'C5'!K134</f>
        <v xml:space="preserve">  </v>
      </c>
      <c r="AF134" s="35" t="str">
        <f>'C6'!K134</f>
        <v xml:space="preserve">  </v>
      </c>
      <c r="AG134" s="36" t="str">
        <f t="shared" si="16"/>
        <v xml:space="preserve">  </v>
      </c>
      <c r="AH134" s="37" t="str">
        <f>IF('I NILAI SEKOLAH'!E134="","", 'I NILAI SEKOLAH'!E134)</f>
        <v/>
      </c>
      <c r="AI134" s="37" t="str">
        <f>IF('I NILAI SEKOLAH'!F134="","", 'I NILAI SEKOLAH'!F134)</f>
        <v/>
      </c>
      <c r="AJ134" s="37" t="str">
        <f>IF('I NILAI SEKOLAH'!G134="","", 'I NILAI SEKOLAH'!G134)</f>
        <v/>
      </c>
      <c r="AK134" s="37" t="str">
        <f>IF('I NILAI SEKOLAH'!H134="","", 'I NILAI SEKOLAH'!H134)</f>
        <v/>
      </c>
      <c r="AL134" s="37" t="str">
        <f>IF('I NILAI SEKOLAH'!I134="","", 'I NILAI SEKOLAH'!I134)</f>
        <v/>
      </c>
      <c r="AM134" s="37" t="str">
        <f>IF('I NILAI SEKOLAH'!J134="","", 'I NILAI SEKOLAH'!J134)</f>
        <v/>
      </c>
      <c r="AN134" s="37" t="str">
        <f>IF('I NILAI SEKOLAH'!K134="","", 'I NILAI SEKOLAH'!K134)</f>
        <v/>
      </c>
      <c r="AO134" s="37" t="str">
        <f>IF('I NILAI SEKOLAH'!L134="","", 'I NILAI SEKOLAH'!L134)</f>
        <v/>
      </c>
      <c r="AP134" s="37" t="str">
        <f>IF('I NILAI SEKOLAH'!M134="","", 'I NILAI SEKOLAH'!M134)</f>
        <v/>
      </c>
      <c r="AQ134" s="37" t="str">
        <f>IF('I NILAI SEKOLAH'!N134="","", 'I NILAI SEKOLAH'!N134)</f>
        <v/>
      </c>
      <c r="AR134" s="37" t="str">
        <f>IF('I NILAI SEKOLAH'!O134="","", 'I NILAI SEKOLAH'!O134)</f>
        <v/>
      </c>
      <c r="AS134" s="37" t="str">
        <f>IF('I NILAI SEKOLAH'!P134="","", 'I NILAI SEKOLAH'!P134)</f>
        <v/>
      </c>
      <c r="AT134" s="37" t="str">
        <f>IF('I NILAI SEKOLAH'!Q134="","", 'I NILAI SEKOLAH'!Q134)</f>
        <v/>
      </c>
      <c r="AU134" s="37" t="str">
        <f>IF('I NILAI SEKOLAH'!R134="","", 'I NILAI SEKOLAH'!R134)</f>
        <v/>
      </c>
      <c r="AV134" s="37" t="str">
        <f>IF('I NILAI SEKOLAH'!S134="","", 'I NILAI SEKOLAH'!S134)</f>
        <v/>
      </c>
      <c r="AW134" s="37" t="str">
        <f>IF('I NILAI SEKOLAH'!T134="","", 'I NILAI SEKOLAH'!T134)</f>
        <v/>
      </c>
      <c r="AX134" s="37" t="str">
        <f>IF('I NILAI SEKOLAH'!U134="","", 'I NILAI SEKOLAH'!U134)</f>
        <v/>
      </c>
      <c r="AY134" s="38" t="str">
        <f t="shared" si="17"/>
        <v xml:space="preserve">  </v>
      </c>
      <c r="AZ134" s="38" t="str">
        <f t="shared" si="18"/>
        <v/>
      </c>
      <c r="BA134" s="296" t="str">
        <f>IF(AZ134="","",RANK(AZ134,$AZ$10:$AZ$209)+COUNTIF(AZ$10:AZ134,AZ134)-1)</f>
        <v/>
      </c>
      <c r="BB134" s="109"/>
      <c r="BC134" s="25"/>
    </row>
    <row r="135" spans="1:55" ht="15.75" hidden="1" customHeight="1">
      <c r="A135" s="101"/>
      <c r="B135" s="34">
        <f>IF(BIODATA!B135="","", BIODATA!B135)</f>
        <v>126</v>
      </c>
      <c r="C135" s="32" t="str">
        <f>IF(BIODATA!D135="","", BIODATA!D135)</f>
        <v/>
      </c>
      <c r="D135" s="32" t="str">
        <f>IF(BIODATA!E135="","", BIODATA!E135)</f>
        <v/>
      </c>
      <c r="E135" s="40" t="str">
        <f>IF(BIODATA!F135="","", BIODATA!F135)</f>
        <v/>
      </c>
      <c r="F135" s="32" t="str">
        <f>IF(BIODATA!I135="","", BIODATA!I135)</f>
        <v/>
      </c>
      <c r="G135" s="39" t="str">
        <f>IF('I NILAI UN'!F135="","",'I NILAI UN'!F135)</f>
        <v/>
      </c>
      <c r="H135" s="39" t="str">
        <f>IF('I NILAI UN'!G135="","",'I NILAI UN'!G135)</f>
        <v/>
      </c>
      <c r="I135" s="39" t="str">
        <f>IF('I NILAI UN'!H135="","",'I NILAI UN'!H135)</f>
        <v/>
      </c>
      <c r="J135" s="39" t="str">
        <f>IF('I NILAI UN'!I135="","",'I NILAI UN'!I135)</f>
        <v/>
      </c>
      <c r="K135" s="33">
        <f t="shared" si="11"/>
        <v>0</v>
      </c>
      <c r="L135" s="41" t="str">
        <f t="shared" si="12"/>
        <v/>
      </c>
      <c r="M135" s="41" t="str">
        <f t="shared" si="13"/>
        <v/>
      </c>
      <c r="N135" s="41" t="str">
        <f t="shared" si="14"/>
        <v/>
      </c>
      <c r="O135" s="41" t="str">
        <f t="shared" si="15"/>
        <v/>
      </c>
      <c r="P135" s="35" t="str">
        <f>'A1'!K135</f>
        <v xml:space="preserve">  </v>
      </c>
      <c r="Q135" s="35" t="str">
        <f>'A2'!K135</f>
        <v xml:space="preserve">  </v>
      </c>
      <c r="R135" s="35" t="str">
        <f>'A3'!K135</f>
        <v xml:space="preserve">  </v>
      </c>
      <c r="S135" s="35" t="str">
        <f>'A4'!K135</f>
        <v xml:space="preserve">  </v>
      </c>
      <c r="T135" s="35" t="str">
        <f>'A5'!K135</f>
        <v xml:space="preserve">  </v>
      </c>
      <c r="U135" s="35" t="str">
        <f>'A6'!K135</f>
        <v xml:space="preserve">  </v>
      </c>
      <c r="V135" s="35" t="str">
        <f>'B1'!K135</f>
        <v xml:space="preserve">  </v>
      </c>
      <c r="W135" s="35" t="str">
        <f>'B2'!K135</f>
        <v xml:space="preserve">  </v>
      </c>
      <c r="X135" s="35" t="str">
        <f>'B3'!K135</f>
        <v xml:space="preserve">  </v>
      </c>
      <c r="Y135" s="35" t="str">
        <f>'B4'!K135</f>
        <v xml:space="preserve">  </v>
      </c>
      <c r="Z135" s="35" t="str">
        <f>'B5'!K135</f>
        <v xml:space="preserve">  </v>
      </c>
      <c r="AA135" s="35" t="str">
        <f>'C1'!K135</f>
        <v xml:space="preserve">  </v>
      </c>
      <c r="AB135" s="35" t="str">
        <f>'C2'!K135</f>
        <v xml:space="preserve">  </v>
      </c>
      <c r="AC135" s="35" t="str">
        <f>'C3'!K135</f>
        <v xml:space="preserve">  </v>
      </c>
      <c r="AD135" s="35" t="str">
        <f>'C4'!K135</f>
        <v xml:space="preserve">  </v>
      </c>
      <c r="AE135" s="35" t="str">
        <f>'C5'!K135</f>
        <v xml:space="preserve">  </v>
      </c>
      <c r="AF135" s="35" t="str">
        <f>'C6'!K135</f>
        <v xml:space="preserve">  </v>
      </c>
      <c r="AG135" s="36" t="str">
        <f t="shared" si="16"/>
        <v xml:space="preserve">  </v>
      </c>
      <c r="AH135" s="37" t="str">
        <f>IF('I NILAI SEKOLAH'!E135="","", 'I NILAI SEKOLAH'!E135)</f>
        <v/>
      </c>
      <c r="AI135" s="37" t="str">
        <f>IF('I NILAI SEKOLAH'!F135="","", 'I NILAI SEKOLAH'!F135)</f>
        <v/>
      </c>
      <c r="AJ135" s="37" t="str">
        <f>IF('I NILAI SEKOLAH'!G135="","", 'I NILAI SEKOLAH'!G135)</f>
        <v/>
      </c>
      <c r="AK135" s="37" t="str">
        <f>IF('I NILAI SEKOLAH'!H135="","", 'I NILAI SEKOLAH'!H135)</f>
        <v/>
      </c>
      <c r="AL135" s="37" t="str">
        <f>IF('I NILAI SEKOLAH'!I135="","", 'I NILAI SEKOLAH'!I135)</f>
        <v/>
      </c>
      <c r="AM135" s="37" t="str">
        <f>IF('I NILAI SEKOLAH'!J135="","", 'I NILAI SEKOLAH'!J135)</f>
        <v/>
      </c>
      <c r="AN135" s="37" t="str">
        <f>IF('I NILAI SEKOLAH'!K135="","", 'I NILAI SEKOLAH'!K135)</f>
        <v/>
      </c>
      <c r="AO135" s="37" t="str">
        <f>IF('I NILAI SEKOLAH'!L135="","", 'I NILAI SEKOLAH'!L135)</f>
        <v/>
      </c>
      <c r="AP135" s="37" t="str">
        <f>IF('I NILAI SEKOLAH'!M135="","", 'I NILAI SEKOLAH'!M135)</f>
        <v/>
      </c>
      <c r="AQ135" s="37" t="str">
        <f>IF('I NILAI SEKOLAH'!N135="","", 'I NILAI SEKOLAH'!N135)</f>
        <v/>
      </c>
      <c r="AR135" s="37" t="str">
        <f>IF('I NILAI SEKOLAH'!O135="","", 'I NILAI SEKOLAH'!O135)</f>
        <v/>
      </c>
      <c r="AS135" s="37" t="str">
        <f>IF('I NILAI SEKOLAH'!P135="","", 'I NILAI SEKOLAH'!P135)</f>
        <v/>
      </c>
      <c r="AT135" s="37" t="str">
        <f>IF('I NILAI SEKOLAH'!Q135="","", 'I NILAI SEKOLAH'!Q135)</f>
        <v/>
      </c>
      <c r="AU135" s="37" t="str">
        <f>IF('I NILAI SEKOLAH'!R135="","", 'I NILAI SEKOLAH'!R135)</f>
        <v/>
      </c>
      <c r="AV135" s="37" t="str">
        <f>IF('I NILAI SEKOLAH'!S135="","", 'I NILAI SEKOLAH'!S135)</f>
        <v/>
      </c>
      <c r="AW135" s="37" t="str">
        <f>IF('I NILAI SEKOLAH'!T135="","", 'I NILAI SEKOLAH'!T135)</f>
        <v/>
      </c>
      <c r="AX135" s="37" t="str">
        <f>IF('I NILAI SEKOLAH'!U135="","", 'I NILAI SEKOLAH'!U135)</f>
        <v/>
      </c>
      <c r="AY135" s="38" t="str">
        <f t="shared" si="17"/>
        <v xml:space="preserve">  </v>
      </c>
      <c r="AZ135" s="38" t="str">
        <f t="shared" si="18"/>
        <v/>
      </c>
      <c r="BA135" s="296" t="str">
        <f>IF(AZ135="","",RANK(AZ135,$AZ$10:$AZ$209)+COUNTIF(AZ$10:AZ135,AZ135)-1)</f>
        <v/>
      </c>
      <c r="BB135" s="109"/>
      <c r="BC135" s="25"/>
    </row>
    <row r="136" spans="1:55" ht="15.75" hidden="1" customHeight="1">
      <c r="A136" s="101"/>
      <c r="B136" s="34">
        <f>IF(BIODATA!B136="","", BIODATA!B136)</f>
        <v>127</v>
      </c>
      <c r="C136" s="32" t="str">
        <f>IF(BIODATA!D136="","", BIODATA!D136)</f>
        <v/>
      </c>
      <c r="D136" s="32" t="str">
        <f>IF(BIODATA!E136="","", BIODATA!E136)</f>
        <v/>
      </c>
      <c r="E136" s="40" t="str">
        <f>IF(BIODATA!F136="","", BIODATA!F136)</f>
        <v/>
      </c>
      <c r="F136" s="32" t="str">
        <f>IF(BIODATA!I136="","", BIODATA!I136)</f>
        <v/>
      </c>
      <c r="G136" s="39" t="str">
        <f>IF('I NILAI UN'!F136="","",'I NILAI UN'!F136)</f>
        <v/>
      </c>
      <c r="H136" s="39" t="str">
        <f>IF('I NILAI UN'!G136="","",'I NILAI UN'!G136)</f>
        <v/>
      </c>
      <c r="I136" s="39" t="str">
        <f>IF('I NILAI UN'!H136="","",'I NILAI UN'!H136)</f>
        <v/>
      </c>
      <c r="J136" s="39" t="str">
        <f>IF('I NILAI UN'!I136="","",'I NILAI UN'!I136)</f>
        <v/>
      </c>
      <c r="K136" s="33">
        <f t="shared" si="11"/>
        <v>0</v>
      </c>
      <c r="L136" s="41" t="str">
        <f t="shared" si="12"/>
        <v/>
      </c>
      <c r="M136" s="41" t="str">
        <f t="shared" si="13"/>
        <v/>
      </c>
      <c r="N136" s="41" t="str">
        <f t="shared" si="14"/>
        <v/>
      </c>
      <c r="O136" s="41" t="str">
        <f t="shared" si="15"/>
        <v/>
      </c>
      <c r="P136" s="35" t="str">
        <f>'A1'!K136</f>
        <v xml:space="preserve">  </v>
      </c>
      <c r="Q136" s="35" t="str">
        <f>'A2'!K136</f>
        <v xml:space="preserve">  </v>
      </c>
      <c r="R136" s="35" t="str">
        <f>'A3'!K136</f>
        <v xml:space="preserve">  </v>
      </c>
      <c r="S136" s="35" t="str">
        <f>'A4'!K136</f>
        <v xml:space="preserve">  </v>
      </c>
      <c r="T136" s="35" t="str">
        <f>'A5'!K136</f>
        <v xml:space="preserve">  </v>
      </c>
      <c r="U136" s="35" t="str">
        <f>'A6'!K136</f>
        <v xml:space="preserve">  </v>
      </c>
      <c r="V136" s="35" t="str">
        <f>'B1'!K136</f>
        <v xml:space="preserve">  </v>
      </c>
      <c r="W136" s="35" t="str">
        <f>'B2'!K136</f>
        <v xml:space="preserve">  </v>
      </c>
      <c r="X136" s="35" t="str">
        <f>'B3'!K136</f>
        <v xml:space="preserve">  </v>
      </c>
      <c r="Y136" s="35" t="str">
        <f>'B4'!K136</f>
        <v xml:space="preserve">  </v>
      </c>
      <c r="Z136" s="35" t="str">
        <f>'B5'!K136</f>
        <v xml:space="preserve">  </v>
      </c>
      <c r="AA136" s="35" t="str">
        <f>'C1'!K136</f>
        <v xml:space="preserve">  </v>
      </c>
      <c r="AB136" s="35" t="str">
        <f>'C2'!K136</f>
        <v xml:space="preserve">  </v>
      </c>
      <c r="AC136" s="35" t="str">
        <f>'C3'!K136</f>
        <v xml:space="preserve">  </v>
      </c>
      <c r="AD136" s="35" t="str">
        <f>'C4'!K136</f>
        <v xml:space="preserve">  </v>
      </c>
      <c r="AE136" s="35" t="str">
        <f>'C5'!K136</f>
        <v xml:space="preserve">  </v>
      </c>
      <c r="AF136" s="35" t="str">
        <f>'C6'!K136</f>
        <v xml:space="preserve">  </v>
      </c>
      <c r="AG136" s="36" t="str">
        <f t="shared" si="16"/>
        <v xml:space="preserve">  </v>
      </c>
      <c r="AH136" s="37" t="str">
        <f>IF('I NILAI SEKOLAH'!E136="","", 'I NILAI SEKOLAH'!E136)</f>
        <v/>
      </c>
      <c r="AI136" s="37" t="str">
        <f>IF('I NILAI SEKOLAH'!F136="","", 'I NILAI SEKOLAH'!F136)</f>
        <v/>
      </c>
      <c r="AJ136" s="37" t="str">
        <f>IF('I NILAI SEKOLAH'!G136="","", 'I NILAI SEKOLAH'!G136)</f>
        <v/>
      </c>
      <c r="AK136" s="37" t="str">
        <f>IF('I NILAI SEKOLAH'!H136="","", 'I NILAI SEKOLAH'!H136)</f>
        <v/>
      </c>
      <c r="AL136" s="37" t="str">
        <f>IF('I NILAI SEKOLAH'!I136="","", 'I NILAI SEKOLAH'!I136)</f>
        <v/>
      </c>
      <c r="AM136" s="37" t="str">
        <f>IF('I NILAI SEKOLAH'!J136="","", 'I NILAI SEKOLAH'!J136)</f>
        <v/>
      </c>
      <c r="AN136" s="37" t="str">
        <f>IF('I NILAI SEKOLAH'!K136="","", 'I NILAI SEKOLAH'!K136)</f>
        <v/>
      </c>
      <c r="AO136" s="37" t="str">
        <f>IF('I NILAI SEKOLAH'!L136="","", 'I NILAI SEKOLAH'!L136)</f>
        <v/>
      </c>
      <c r="AP136" s="37" t="str">
        <f>IF('I NILAI SEKOLAH'!M136="","", 'I NILAI SEKOLAH'!M136)</f>
        <v/>
      </c>
      <c r="AQ136" s="37" t="str">
        <f>IF('I NILAI SEKOLAH'!N136="","", 'I NILAI SEKOLAH'!N136)</f>
        <v/>
      </c>
      <c r="AR136" s="37" t="str">
        <f>IF('I NILAI SEKOLAH'!O136="","", 'I NILAI SEKOLAH'!O136)</f>
        <v/>
      </c>
      <c r="AS136" s="37" t="str">
        <f>IF('I NILAI SEKOLAH'!P136="","", 'I NILAI SEKOLAH'!P136)</f>
        <v/>
      </c>
      <c r="AT136" s="37" t="str">
        <f>IF('I NILAI SEKOLAH'!Q136="","", 'I NILAI SEKOLAH'!Q136)</f>
        <v/>
      </c>
      <c r="AU136" s="37" t="str">
        <f>IF('I NILAI SEKOLAH'!R136="","", 'I NILAI SEKOLAH'!R136)</f>
        <v/>
      </c>
      <c r="AV136" s="37" t="str">
        <f>IF('I NILAI SEKOLAH'!S136="","", 'I NILAI SEKOLAH'!S136)</f>
        <v/>
      </c>
      <c r="AW136" s="37" t="str">
        <f>IF('I NILAI SEKOLAH'!T136="","", 'I NILAI SEKOLAH'!T136)</f>
        <v/>
      </c>
      <c r="AX136" s="37" t="str">
        <f>IF('I NILAI SEKOLAH'!U136="","", 'I NILAI SEKOLAH'!U136)</f>
        <v/>
      </c>
      <c r="AY136" s="38" t="str">
        <f t="shared" si="17"/>
        <v xml:space="preserve">  </v>
      </c>
      <c r="AZ136" s="38" t="str">
        <f t="shared" si="18"/>
        <v/>
      </c>
      <c r="BA136" s="296" t="str">
        <f>IF(AZ136="","",RANK(AZ136,$AZ$10:$AZ$209)+COUNTIF(AZ$10:AZ136,AZ136)-1)</f>
        <v/>
      </c>
      <c r="BB136" s="109"/>
      <c r="BC136" s="25"/>
    </row>
    <row r="137" spans="1:55" ht="15.75" hidden="1" customHeight="1">
      <c r="A137" s="101"/>
      <c r="B137" s="34">
        <f>IF(BIODATA!B137="","", BIODATA!B137)</f>
        <v>128</v>
      </c>
      <c r="C137" s="32" t="str">
        <f>IF(BIODATA!D137="","", BIODATA!D137)</f>
        <v/>
      </c>
      <c r="D137" s="32" t="str">
        <f>IF(BIODATA!E137="","", BIODATA!E137)</f>
        <v/>
      </c>
      <c r="E137" s="40" t="str">
        <f>IF(BIODATA!F137="","", BIODATA!F137)</f>
        <v/>
      </c>
      <c r="F137" s="32" t="str">
        <f>IF(BIODATA!I137="","", BIODATA!I137)</f>
        <v/>
      </c>
      <c r="G137" s="39" t="str">
        <f>IF('I NILAI UN'!F137="","",'I NILAI UN'!F137)</f>
        <v/>
      </c>
      <c r="H137" s="39" t="str">
        <f>IF('I NILAI UN'!G137="","",'I NILAI UN'!G137)</f>
        <v/>
      </c>
      <c r="I137" s="39" t="str">
        <f>IF('I NILAI UN'!H137="","",'I NILAI UN'!H137)</f>
        <v/>
      </c>
      <c r="J137" s="39" t="str">
        <f>IF('I NILAI UN'!I137="","",'I NILAI UN'!I137)</f>
        <v/>
      </c>
      <c r="K137" s="33">
        <f t="shared" si="11"/>
        <v>0</v>
      </c>
      <c r="L137" s="41" t="str">
        <f t="shared" si="12"/>
        <v/>
      </c>
      <c r="M137" s="41" t="str">
        <f t="shared" si="13"/>
        <v/>
      </c>
      <c r="N137" s="41" t="str">
        <f t="shared" si="14"/>
        <v/>
      </c>
      <c r="O137" s="41" t="str">
        <f t="shared" si="15"/>
        <v/>
      </c>
      <c r="P137" s="35" t="str">
        <f>'A1'!K137</f>
        <v xml:space="preserve">  </v>
      </c>
      <c r="Q137" s="35" t="str">
        <f>'A2'!K137</f>
        <v xml:space="preserve">  </v>
      </c>
      <c r="R137" s="35" t="str">
        <f>'A3'!K137</f>
        <v xml:space="preserve">  </v>
      </c>
      <c r="S137" s="35" t="str">
        <f>'A4'!K137</f>
        <v xml:space="preserve">  </v>
      </c>
      <c r="T137" s="35" t="str">
        <f>'A5'!K137</f>
        <v xml:space="preserve">  </v>
      </c>
      <c r="U137" s="35" t="str">
        <f>'A6'!K137</f>
        <v xml:space="preserve">  </v>
      </c>
      <c r="V137" s="35" t="str">
        <f>'B1'!K137</f>
        <v xml:space="preserve">  </v>
      </c>
      <c r="W137" s="35" t="str">
        <f>'B2'!K137</f>
        <v xml:space="preserve">  </v>
      </c>
      <c r="X137" s="35" t="str">
        <f>'B3'!K137</f>
        <v xml:space="preserve">  </v>
      </c>
      <c r="Y137" s="35" t="str">
        <f>'B4'!K137</f>
        <v xml:space="preserve">  </v>
      </c>
      <c r="Z137" s="35" t="str">
        <f>'B5'!K137</f>
        <v xml:space="preserve">  </v>
      </c>
      <c r="AA137" s="35" t="str">
        <f>'C1'!K137</f>
        <v xml:space="preserve">  </v>
      </c>
      <c r="AB137" s="35" t="str">
        <f>'C2'!K137</f>
        <v xml:space="preserve">  </v>
      </c>
      <c r="AC137" s="35" t="str">
        <f>'C3'!K137</f>
        <v xml:space="preserve">  </v>
      </c>
      <c r="AD137" s="35" t="str">
        <f>'C4'!K137</f>
        <v xml:space="preserve">  </v>
      </c>
      <c r="AE137" s="35" t="str">
        <f>'C5'!K137</f>
        <v xml:space="preserve">  </v>
      </c>
      <c r="AF137" s="35" t="str">
        <f>'C6'!K137</f>
        <v xml:space="preserve">  </v>
      </c>
      <c r="AG137" s="36" t="str">
        <f t="shared" si="16"/>
        <v xml:space="preserve">  </v>
      </c>
      <c r="AH137" s="37" t="str">
        <f>IF('I NILAI SEKOLAH'!E137="","", 'I NILAI SEKOLAH'!E137)</f>
        <v/>
      </c>
      <c r="AI137" s="37" t="str">
        <f>IF('I NILAI SEKOLAH'!F137="","", 'I NILAI SEKOLAH'!F137)</f>
        <v/>
      </c>
      <c r="AJ137" s="37" t="str">
        <f>IF('I NILAI SEKOLAH'!G137="","", 'I NILAI SEKOLAH'!G137)</f>
        <v/>
      </c>
      <c r="AK137" s="37" t="str">
        <f>IF('I NILAI SEKOLAH'!H137="","", 'I NILAI SEKOLAH'!H137)</f>
        <v/>
      </c>
      <c r="AL137" s="37" t="str">
        <f>IF('I NILAI SEKOLAH'!I137="","", 'I NILAI SEKOLAH'!I137)</f>
        <v/>
      </c>
      <c r="AM137" s="37" t="str">
        <f>IF('I NILAI SEKOLAH'!J137="","", 'I NILAI SEKOLAH'!J137)</f>
        <v/>
      </c>
      <c r="AN137" s="37" t="str">
        <f>IF('I NILAI SEKOLAH'!K137="","", 'I NILAI SEKOLAH'!K137)</f>
        <v/>
      </c>
      <c r="AO137" s="37" t="str">
        <f>IF('I NILAI SEKOLAH'!L137="","", 'I NILAI SEKOLAH'!L137)</f>
        <v/>
      </c>
      <c r="AP137" s="37" t="str">
        <f>IF('I NILAI SEKOLAH'!M137="","", 'I NILAI SEKOLAH'!M137)</f>
        <v/>
      </c>
      <c r="AQ137" s="37" t="str">
        <f>IF('I NILAI SEKOLAH'!N137="","", 'I NILAI SEKOLAH'!N137)</f>
        <v/>
      </c>
      <c r="AR137" s="37" t="str">
        <f>IF('I NILAI SEKOLAH'!O137="","", 'I NILAI SEKOLAH'!O137)</f>
        <v/>
      </c>
      <c r="AS137" s="37" t="str">
        <f>IF('I NILAI SEKOLAH'!P137="","", 'I NILAI SEKOLAH'!P137)</f>
        <v/>
      </c>
      <c r="AT137" s="37" t="str">
        <f>IF('I NILAI SEKOLAH'!Q137="","", 'I NILAI SEKOLAH'!Q137)</f>
        <v/>
      </c>
      <c r="AU137" s="37" t="str">
        <f>IF('I NILAI SEKOLAH'!R137="","", 'I NILAI SEKOLAH'!R137)</f>
        <v/>
      </c>
      <c r="AV137" s="37" t="str">
        <f>IF('I NILAI SEKOLAH'!S137="","", 'I NILAI SEKOLAH'!S137)</f>
        <v/>
      </c>
      <c r="AW137" s="37" t="str">
        <f>IF('I NILAI SEKOLAH'!T137="","", 'I NILAI SEKOLAH'!T137)</f>
        <v/>
      </c>
      <c r="AX137" s="37" t="str">
        <f>IF('I NILAI SEKOLAH'!U137="","", 'I NILAI SEKOLAH'!U137)</f>
        <v/>
      </c>
      <c r="AY137" s="38" t="str">
        <f t="shared" si="17"/>
        <v xml:space="preserve">  </v>
      </c>
      <c r="AZ137" s="38" t="str">
        <f t="shared" si="18"/>
        <v/>
      </c>
      <c r="BA137" s="296" t="str">
        <f>IF(AZ137="","",RANK(AZ137,$AZ$10:$AZ$209)+COUNTIF(AZ$10:AZ137,AZ137)-1)</f>
        <v/>
      </c>
      <c r="BB137" s="109"/>
      <c r="BC137" s="25"/>
    </row>
    <row r="138" spans="1:55" ht="15.75" hidden="1" customHeight="1">
      <c r="A138" s="101"/>
      <c r="B138" s="34">
        <f>IF(BIODATA!B138="","", BIODATA!B138)</f>
        <v>129</v>
      </c>
      <c r="C138" s="32" t="str">
        <f>IF(BIODATA!D138="","", BIODATA!D138)</f>
        <v/>
      </c>
      <c r="D138" s="32" t="str">
        <f>IF(BIODATA!E138="","", BIODATA!E138)</f>
        <v/>
      </c>
      <c r="E138" s="40" t="str">
        <f>IF(BIODATA!F138="","", BIODATA!F138)</f>
        <v/>
      </c>
      <c r="F138" s="32" t="str">
        <f>IF(BIODATA!I138="","", BIODATA!I138)</f>
        <v/>
      </c>
      <c r="G138" s="39" t="str">
        <f>IF('I NILAI UN'!F138="","",'I NILAI UN'!F138)</f>
        <v/>
      </c>
      <c r="H138" s="39" t="str">
        <f>IF('I NILAI UN'!G138="","",'I NILAI UN'!G138)</f>
        <v/>
      </c>
      <c r="I138" s="39" t="str">
        <f>IF('I NILAI UN'!H138="","",'I NILAI UN'!H138)</f>
        <v/>
      </c>
      <c r="J138" s="39" t="str">
        <f>IF('I NILAI UN'!I138="","",'I NILAI UN'!I138)</f>
        <v/>
      </c>
      <c r="K138" s="33">
        <f t="shared" si="11"/>
        <v>0</v>
      </c>
      <c r="L138" s="41" t="str">
        <f t="shared" si="12"/>
        <v/>
      </c>
      <c r="M138" s="41" t="str">
        <f t="shared" si="13"/>
        <v/>
      </c>
      <c r="N138" s="41" t="str">
        <f t="shared" si="14"/>
        <v/>
      </c>
      <c r="O138" s="41" t="str">
        <f t="shared" si="15"/>
        <v/>
      </c>
      <c r="P138" s="35" t="str">
        <f>'A1'!K138</f>
        <v xml:space="preserve">  </v>
      </c>
      <c r="Q138" s="35" t="str">
        <f>'A2'!K138</f>
        <v xml:space="preserve">  </v>
      </c>
      <c r="R138" s="35" t="str">
        <f>'A3'!K138</f>
        <v xml:space="preserve">  </v>
      </c>
      <c r="S138" s="35" t="str">
        <f>'A4'!K138</f>
        <v xml:space="preserve">  </v>
      </c>
      <c r="T138" s="35" t="str">
        <f>'A5'!K138</f>
        <v xml:space="preserve">  </v>
      </c>
      <c r="U138" s="35" t="str">
        <f>'A6'!K138</f>
        <v xml:space="preserve">  </v>
      </c>
      <c r="V138" s="35" t="str">
        <f>'B1'!K138</f>
        <v xml:space="preserve">  </v>
      </c>
      <c r="W138" s="35" t="str">
        <f>'B2'!K138</f>
        <v xml:space="preserve">  </v>
      </c>
      <c r="X138" s="35" t="str">
        <f>'B3'!K138</f>
        <v xml:space="preserve">  </v>
      </c>
      <c r="Y138" s="35" t="str">
        <f>'B4'!K138</f>
        <v xml:space="preserve">  </v>
      </c>
      <c r="Z138" s="35" t="str">
        <f>'B5'!K138</f>
        <v xml:space="preserve">  </v>
      </c>
      <c r="AA138" s="35" t="str">
        <f>'C1'!K138</f>
        <v xml:space="preserve">  </v>
      </c>
      <c r="AB138" s="35" t="str">
        <f>'C2'!K138</f>
        <v xml:space="preserve">  </v>
      </c>
      <c r="AC138" s="35" t="str">
        <f>'C3'!K138</f>
        <v xml:space="preserve">  </v>
      </c>
      <c r="AD138" s="35" t="str">
        <f>'C4'!K138</f>
        <v xml:space="preserve">  </v>
      </c>
      <c r="AE138" s="35" t="str">
        <f>'C5'!K138</f>
        <v xml:space="preserve">  </v>
      </c>
      <c r="AF138" s="35" t="str">
        <f>'C6'!K138</f>
        <v xml:space="preserve">  </v>
      </c>
      <c r="AG138" s="36" t="str">
        <f t="shared" si="16"/>
        <v xml:space="preserve">  </v>
      </c>
      <c r="AH138" s="37" t="str">
        <f>IF('I NILAI SEKOLAH'!E138="","", 'I NILAI SEKOLAH'!E138)</f>
        <v/>
      </c>
      <c r="AI138" s="37" t="str">
        <f>IF('I NILAI SEKOLAH'!F138="","", 'I NILAI SEKOLAH'!F138)</f>
        <v/>
      </c>
      <c r="AJ138" s="37" t="str">
        <f>IF('I NILAI SEKOLAH'!G138="","", 'I NILAI SEKOLAH'!G138)</f>
        <v/>
      </c>
      <c r="AK138" s="37" t="str">
        <f>IF('I NILAI SEKOLAH'!H138="","", 'I NILAI SEKOLAH'!H138)</f>
        <v/>
      </c>
      <c r="AL138" s="37" t="str">
        <f>IF('I NILAI SEKOLAH'!I138="","", 'I NILAI SEKOLAH'!I138)</f>
        <v/>
      </c>
      <c r="AM138" s="37" t="str">
        <f>IF('I NILAI SEKOLAH'!J138="","", 'I NILAI SEKOLAH'!J138)</f>
        <v/>
      </c>
      <c r="AN138" s="37" t="str">
        <f>IF('I NILAI SEKOLAH'!K138="","", 'I NILAI SEKOLAH'!K138)</f>
        <v/>
      </c>
      <c r="AO138" s="37" t="str">
        <f>IF('I NILAI SEKOLAH'!L138="","", 'I NILAI SEKOLAH'!L138)</f>
        <v/>
      </c>
      <c r="AP138" s="37" t="str">
        <f>IF('I NILAI SEKOLAH'!M138="","", 'I NILAI SEKOLAH'!M138)</f>
        <v/>
      </c>
      <c r="AQ138" s="37" t="str">
        <f>IF('I NILAI SEKOLAH'!N138="","", 'I NILAI SEKOLAH'!N138)</f>
        <v/>
      </c>
      <c r="AR138" s="37" t="str">
        <f>IF('I NILAI SEKOLAH'!O138="","", 'I NILAI SEKOLAH'!O138)</f>
        <v/>
      </c>
      <c r="AS138" s="37" t="str">
        <f>IF('I NILAI SEKOLAH'!P138="","", 'I NILAI SEKOLAH'!P138)</f>
        <v/>
      </c>
      <c r="AT138" s="37" t="str">
        <f>IF('I NILAI SEKOLAH'!Q138="","", 'I NILAI SEKOLAH'!Q138)</f>
        <v/>
      </c>
      <c r="AU138" s="37" t="str">
        <f>IF('I NILAI SEKOLAH'!R138="","", 'I NILAI SEKOLAH'!R138)</f>
        <v/>
      </c>
      <c r="AV138" s="37" t="str">
        <f>IF('I NILAI SEKOLAH'!S138="","", 'I NILAI SEKOLAH'!S138)</f>
        <v/>
      </c>
      <c r="AW138" s="37" t="str">
        <f>IF('I NILAI SEKOLAH'!T138="","", 'I NILAI SEKOLAH'!T138)</f>
        <v/>
      </c>
      <c r="AX138" s="37" t="str">
        <f>IF('I NILAI SEKOLAH'!U138="","", 'I NILAI SEKOLAH'!U138)</f>
        <v/>
      </c>
      <c r="AY138" s="38" t="str">
        <f t="shared" si="17"/>
        <v xml:space="preserve">  </v>
      </c>
      <c r="AZ138" s="38" t="str">
        <f t="shared" si="18"/>
        <v/>
      </c>
      <c r="BA138" s="296" t="str">
        <f>IF(AZ138="","",RANK(AZ138,$AZ$10:$AZ$209)+COUNTIF(AZ$10:AZ138,AZ138)-1)</f>
        <v/>
      </c>
      <c r="BB138" s="109"/>
      <c r="BC138" s="25"/>
    </row>
    <row r="139" spans="1:55" ht="15.75" hidden="1" customHeight="1">
      <c r="A139" s="101"/>
      <c r="B139" s="34">
        <f>IF(BIODATA!B139="","", BIODATA!B139)</f>
        <v>130</v>
      </c>
      <c r="C139" s="32" t="str">
        <f>IF(BIODATA!D139="","", BIODATA!D139)</f>
        <v/>
      </c>
      <c r="D139" s="32" t="str">
        <f>IF(BIODATA!E139="","", BIODATA!E139)</f>
        <v/>
      </c>
      <c r="E139" s="40" t="str">
        <f>IF(BIODATA!F139="","", BIODATA!F139)</f>
        <v/>
      </c>
      <c r="F139" s="32" t="str">
        <f>IF(BIODATA!I139="","", BIODATA!I139)</f>
        <v/>
      </c>
      <c r="G139" s="39" t="str">
        <f>IF('I NILAI UN'!F139="","",'I NILAI UN'!F139)</f>
        <v/>
      </c>
      <c r="H139" s="39" t="str">
        <f>IF('I NILAI UN'!G139="","",'I NILAI UN'!G139)</f>
        <v/>
      </c>
      <c r="I139" s="39" t="str">
        <f>IF('I NILAI UN'!H139="","",'I NILAI UN'!H139)</f>
        <v/>
      </c>
      <c r="J139" s="39" t="str">
        <f>IF('I NILAI UN'!I139="","",'I NILAI UN'!I139)</f>
        <v/>
      </c>
      <c r="K139" s="33">
        <f t="shared" ref="K139:K202" si="19">SUM(G139:J139)</f>
        <v>0</v>
      </c>
      <c r="L139" s="41" t="str">
        <f t="shared" ref="L139:L202" si="20">IF(G139="","",IF(G139&gt;=85.1,"Sangat Baik",IF(G139&gt;=70.1,"Baik",IF(G139&gt;=55.1,"Cukup","Kurang"))))</f>
        <v/>
      </c>
      <c r="M139" s="41" t="str">
        <f t="shared" ref="M139:M202" si="21">IF(H139="","",IF(H139&gt;=85.1,"Sangat Baik",IF(H139&gt;=70.1,"Baik",IF(H139&gt;=55.1,"Cukup","Kurang"))))</f>
        <v/>
      </c>
      <c r="N139" s="41" t="str">
        <f t="shared" ref="N139:N202" si="22">IF(I139="","",IF(I139&gt;=85.1,"Sangat Baik",IF(I139&gt;=70.1,"Baik",IF(I139&gt;=55.1,"Cukup","Kurang"))))</f>
        <v/>
      </c>
      <c r="O139" s="41" t="str">
        <f t="shared" ref="O139:O202" si="23">IF(J139="","",IF(J139&gt;=85.1,"Sangat Baik",IF(J139&gt;=70.1,"Baik",IF(J139&gt;=55.1,"Cukup","Kurang"))))</f>
        <v/>
      </c>
      <c r="P139" s="35" t="str">
        <f>'A1'!K139</f>
        <v xml:space="preserve">  </v>
      </c>
      <c r="Q139" s="35" t="str">
        <f>'A2'!K139</f>
        <v xml:space="preserve">  </v>
      </c>
      <c r="R139" s="35" t="str">
        <f>'A3'!K139</f>
        <v xml:space="preserve">  </v>
      </c>
      <c r="S139" s="35" t="str">
        <f>'A4'!K139</f>
        <v xml:space="preserve">  </v>
      </c>
      <c r="T139" s="35" t="str">
        <f>'A5'!K139</f>
        <v xml:space="preserve">  </v>
      </c>
      <c r="U139" s="35" t="str">
        <f>'A6'!K139</f>
        <v xml:space="preserve">  </v>
      </c>
      <c r="V139" s="35" t="str">
        <f>'B1'!K139</f>
        <v xml:space="preserve">  </v>
      </c>
      <c r="W139" s="35" t="str">
        <f>'B2'!K139</f>
        <v xml:space="preserve">  </v>
      </c>
      <c r="X139" s="35" t="str">
        <f>'B3'!K139</f>
        <v xml:space="preserve">  </v>
      </c>
      <c r="Y139" s="35" t="str">
        <f>'B4'!K139</f>
        <v xml:space="preserve">  </v>
      </c>
      <c r="Z139" s="35" t="str">
        <f>'B5'!K139</f>
        <v xml:space="preserve">  </v>
      </c>
      <c r="AA139" s="35" t="str">
        <f>'C1'!K139</f>
        <v xml:space="preserve">  </v>
      </c>
      <c r="AB139" s="35" t="str">
        <f>'C2'!K139</f>
        <v xml:space="preserve">  </v>
      </c>
      <c r="AC139" s="35" t="str">
        <f>'C3'!K139</f>
        <v xml:space="preserve">  </v>
      </c>
      <c r="AD139" s="35" t="str">
        <f>'C4'!K139</f>
        <v xml:space="preserve">  </v>
      </c>
      <c r="AE139" s="35" t="str">
        <f>'C5'!K139</f>
        <v xml:space="preserve">  </v>
      </c>
      <c r="AF139" s="35" t="str">
        <f>'C6'!K139</f>
        <v xml:space="preserve">  </v>
      </c>
      <c r="AG139" s="36" t="str">
        <f t="shared" ref="AG139:AG202" si="24">IFERROR(AVERAGE(P139:AF139),"  ")</f>
        <v xml:space="preserve">  </v>
      </c>
      <c r="AH139" s="37" t="str">
        <f>IF('I NILAI SEKOLAH'!E139="","", 'I NILAI SEKOLAH'!E139)</f>
        <v/>
      </c>
      <c r="AI139" s="37" t="str">
        <f>IF('I NILAI SEKOLAH'!F139="","", 'I NILAI SEKOLAH'!F139)</f>
        <v/>
      </c>
      <c r="AJ139" s="37" t="str">
        <f>IF('I NILAI SEKOLAH'!G139="","", 'I NILAI SEKOLAH'!G139)</f>
        <v/>
      </c>
      <c r="AK139" s="37" t="str">
        <f>IF('I NILAI SEKOLAH'!H139="","", 'I NILAI SEKOLAH'!H139)</f>
        <v/>
      </c>
      <c r="AL139" s="37" t="str">
        <f>IF('I NILAI SEKOLAH'!I139="","", 'I NILAI SEKOLAH'!I139)</f>
        <v/>
      </c>
      <c r="AM139" s="37" t="str">
        <f>IF('I NILAI SEKOLAH'!J139="","", 'I NILAI SEKOLAH'!J139)</f>
        <v/>
      </c>
      <c r="AN139" s="37" t="str">
        <f>IF('I NILAI SEKOLAH'!K139="","", 'I NILAI SEKOLAH'!K139)</f>
        <v/>
      </c>
      <c r="AO139" s="37" t="str">
        <f>IF('I NILAI SEKOLAH'!L139="","", 'I NILAI SEKOLAH'!L139)</f>
        <v/>
      </c>
      <c r="AP139" s="37" t="str">
        <f>IF('I NILAI SEKOLAH'!M139="","", 'I NILAI SEKOLAH'!M139)</f>
        <v/>
      </c>
      <c r="AQ139" s="37" t="str">
        <f>IF('I NILAI SEKOLAH'!N139="","", 'I NILAI SEKOLAH'!N139)</f>
        <v/>
      </c>
      <c r="AR139" s="37" t="str">
        <f>IF('I NILAI SEKOLAH'!O139="","", 'I NILAI SEKOLAH'!O139)</f>
        <v/>
      </c>
      <c r="AS139" s="37" t="str">
        <f>IF('I NILAI SEKOLAH'!P139="","", 'I NILAI SEKOLAH'!P139)</f>
        <v/>
      </c>
      <c r="AT139" s="37" t="str">
        <f>IF('I NILAI SEKOLAH'!Q139="","", 'I NILAI SEKOLAH'!Q139)</f>
        <v/>
      </c>
      <c r="AU139" s="37" t="str">
        <f>IF('I NILAI SEKOLAH'!R139="","", 'I NILAI SEKOLAH'!R139)</f>
        <v/>
      </c>
      <c r="AV139" s="37" t="str">
        <f>IF('I NILAI SEKOLAH'!S139="","", 'I NILAI SEKOLAH'!S139)</f>
        <v/>
      </c>
      <c r="AW139" s="37" t="str">
        <f>IF('I NILAI SEKOLAH'!T139="","", 'I NILAI SEKOLAH'!T139)</f>
        <v/>
      </c>
      <c r="AX139" s="37" t="str">
        <f>IF('I NILAI SEKOLAH'!U139="","", 'I NILAI SEKOLAH'!U139)</f>
        <v/>
      </c>
      <c r="AY139" s="38" t="str">
        <f t="shared" ref="AY139:AY202" si="25">IFERROR(AVERAGE(AH139:AX139),"  ")</f>
        <v xml:space="preserve">  </v>
      </c>
      <c r="AZ139" s="38" t="str">
        <f t="shared" ref="AZ139:AZ202" si="26">IF(E139="","",SUM(K139,P139,Q139,R139,S139,T139,U139,V139,W139,X139,Y139,Z139,AA139,AB139,AC139,AD139,AE139,AF139,AH139,AI139,AJ139,AK139,AL139,AM139,AN139,AO139,AP139,AQ139,AR139,AS139,AT139,AU139,AV139,AW139,AX139))</f>
        <v/>
      </c>
      <c r="BA139" s="296" t="str">
        <f>IF(AZ139="","",RANK(AZ139,$AZ$10:$AZ$209)+COUNTIF(AZ$10:AZ139,AZ139)-1)</f>
        <v/>
      </c>
      <c r="BB139" s="109"/>
      <c r="BC139" s="25"/>
    </row>
    <row r="140" spans="1:55" ht="15.75" hidden="1" customHeight="1">
      <c r="A140" s="101"/>
      <c r="B140" s="34">
        <f>IF(BIODATA!B140="","", BIODATA!B140)</f>
        <v>131</v>
      </c>
      <c r="C140" s="32" t="str">
        <f>IF(BIODATA!D140="","", BIODATA!D140)</f>
        <v/>
      </c>
      <c r="D140" s="32" t="str">
        <f>IF(BIODATA!E140="","", BIODATA!E140)</f>
        <v/>
      </c>
      <c r="E140" s="40" t="str">
        <f>IF(BIODATA!F140="","", BIODATA!F140)</f>
        <v/>
      </c>
      <c r="F140" s="32" t="str">
        <f>IF(BIODATA!I140="","", BIODATA!I140)</f>
        <v/>
      </c>
      <c r="G140" s="39" t="str">
        <f>IF('I NILAI UN'!F140="","",'I NILAI UN'!F140)</f>
        <v/>
      </c>
      <c r="H140" s="39" t="str">
        <f>IF('I NILAI UN'!G140="","",'I NILAI UN'!G140)</f>
        <v/>
      </c>
      <c r="I140" s="39" t="str">
        <f>IF('I NILAI UN'!H140="","",'I NILAI UN'!H140)</f>
        <v/>
      </c>
      <c r="J140" s="39" t="str">
        <f>IF('I NILAI UN'!I140="","",'I NILAI UN'!I140)</f>
        <v/>
      </c>
      <c r="K140" s="33">
        <f t="shared" si="19"/>
        <v>0</v>
      </c>
      <c r="L140" s="41" t="str">
        <f t="shared" si="20"/>
        <v/>
      </c>
      <c r="M140" s="41" t="str">
        <f t="shared" si="21"/>
        <v/>
      </c>
      <c r="N140" s="41" t="str">
        <f t="shared" si="22"/>
        <v/>
      </c>
      <c r="O140" s="41" t="str">
        <f t="shared" si="23"/>
        <v/>
      </c>
      <c r="P140" s="35" t="str">
        <f>'A1'!K140</f>
        <v xml:space="preserve">  </v>
      </c>
      <c r="Q140" s="35" t="str">
        <f>'A2'!K140</f>
        <v xml:space="preserve">  </v>
      </c>
      <c r="R140" s="35" t="str">
        <f>'A3'!K140</f>
        <v xml:space="preserve">  </v>
      </c>
      <c r="S140" s="35" t="str">
        <f>'A4'!K140</f>
        <v xml:space="preserve">  </v>
      </c>
      <c r="T140" s="35" t="str">
        <f>'A5'!K140</f>
        <v xml:space="preserve">  </v>
      </c>
      <c r="U140" s="35" t="str">
        <f>'A6'!K140</f>
        <v xml:space="preserve">  </v>
      </c>
      <c r="V140" s="35" t="str">
        <f>'B1'!K140</f>
        <v xml:space="preserve">  </v>
      </c>
      <c r="W140" s="35" t="str">
        <f>'B2'!K140</f>
        <v xml:space="preserve">  </v>
      </c>
      <c r="X140" s="35" t="str">
        <f>'B3'!K140</f>
        <v xml:space="preserve">  </v>
      </c>
      <c r="Y140" s="35" t="str">
        <f>'B4'!K140</f>
        <v xml:space="preserve">  </v>
      </c>
      <c r="Z140" s="35" t="str">
        <f>'B5'!K140</f>
        <v xml:space="preserve">  </v>
      </c>
      <c r="AA140" s="35" t="str">
        <f>'C1'!K140</f>
        <v xml:space="preserve">  </v>
      </c>
      <c r="AB140" s="35" t="str">
        <f>'C2'!K140</f>
        <v xml:space="preserve">  </v>
      </c>
      <c r="AC140" s="35" t="str">
        <f>'C3'!K140</f>
        <v xml:space="preserve">  </v>
      </c>
      <c r="AD140" s="35" t="str">
        <f>'C4'!K140</f>
        <v xml:space="preserve">  </v>
      </c>
      <c r="AE140" s="35" t="str">
        <f>'C5'!K140</f>
        <v xml:space="preserve">  </v>
      </c>
      <c r="AF140" s="35" t="str">
        <f>'C6'!K140</f>
        <v xml:space="preserve">  </v>
      </c>
      <c r="AG140" s="36" t="str">
        <f t="shared" si="24"/>
        <v xml:space="preserve">  </v>
      </c>
      <c r="AH140" s="37" t="str">
        <f>IF('I NILAI SEKOLAH'!E140="","", 'I NILAI SEKOLAH'!E140)</f>
        <v/>
      </c>
      <c r="AI140" s="37" t="str">
        <f>IF('I NILAI SEKOLAH'!F140="","", 'I NILAI SEKOLAH'!F140)</f>
        <v/>
      </c>
      <c r="AJ140" s="37" t="str">
        <f>IF('I NILAI SEKOLAH'!G140="","", 'I NILAI SEKOLAH'!G140)</f>
        <v/>
      </c>
      <c r="AK140" s="37" t="str">
        <f>IF('I NILAI SEKOLAH'!H140="","", 'I NILAI SEKOLAH'!H140)</f>
        <v/>
      </c>
      <c r="AL140" s="37" t="str">
        <f>IF('I NILAI SEKOLAH'!I140="","", 'I NILAI SEKOLAH'!I140)</f>
        <v/>
      </c>
      <c r="AM140" s="37" t="str">
        <f>IF('I NILAI SEKOLAH'!J140="","", 'I NILAI SEKOLAH'!J140)</f>
        <v/>
      </c>
      <c r="AN140" s="37" t="str">
        <f>IF('I NILAI SEKOLAH'!K140="","", 'I NILAI SEKOLAH'!K140)</f>
        <v/>
      </c>
      <c r="AO140" s="37" t="str">
        <f>IF('I NILAI SEKOLAH'!L140="","", 'I NILAI SEKOLAH'!L140)</f>
        <v/>
      </c>
      <c r="AP140" s="37" t="str">
        <f>IF('I NILAI SEKOLAH'!M140="","", 'I NILAI SEKOLAH'!M140)</f>
        <v/>
      </c>
      <c r="AQ140" s="37" t="str">
        <f>IF('I NILAI SEKOLAH'!N140="","", 'I NILAI SEKOLAH'!N140)</f>
        <v/>
      </c>
      <c r="AR140" s="37" t="str">
        <f>IF('I NILAI SEKOLAH'!O140="","", 'I NILAI SEKOLAH'!O140)</f>
        <v/>
      </c>
      <c r="AS140" s="37" t="str">
        <f>IF('I NILAI SEKOLAH'!P140="","", 'I NILAI SEKOLAH'!P140)</f>
        <v/>
      </c>
      <c r="AT140" s="37" t="str">
        <f>IF('I NILAI SEKOLAH'!Q140="","", 'I NILAI SEKOLAH'!Q140)</f>
        <v/>
      </c>
      <c r="AU140" s="37" t="str">
        <f>IF('I NILAI SEKOLAH'!R140="","", 'I NILAI SEKOLAH'!R140)</f>
        <v/>
      </c>
      <c r="AV140" s="37" t="str">
        <f>IF('I NILAI SEKOLAH'!S140="","", 'I NILAI SEKOLAH'!S140)</f>
        <v/>
      </c>
      <c r="AW140" s="37" t="str">
        <f>IF('I NILAI SEKOLAH'!T140="","", 'I NILAI SEKOLAH'!T140)</f>
        <v/>
      </c>
      <c r="AX140" s="37" t="str">
        <f>IF('I NILAI SEKOLAH'!U140="","", 'I NILAI SEKOLAH'!U140)</f>
        <v/>
      </c>
      <c r="AY140" s="38" t="str">
        <f t="shared" si="25"/>
        <v xml:space="preserve">  </v>
      </c>
      <c r="AZ140" s="38" t="str">
        <f t="shared" si="26"/>
        <v/>
      </c>
      <c r="BA140" s="296" t="str">
        <f>IF(AZ140="","",RANK(AZ140,$AZ$10:$AZ$209)+COUNTIF(AZ$10:AZ140,AZ140)-1)</f>
        <v/>
      </c>
      <c r="BB140" s="109"/>
      <c r="BC140" s="25"/>
    </row>
    <row r="141" spans="1:55" ht="15.75" hidden="1" customHeight="1">
      <c r="A141" s="101"/>
      <c r="B141" s="34">
        <f>IF(BIODATA!B141="","", BIODATA!B141)</f>
        <v>132</v>
      </c>
      <c r="C141" s="32" t="str">
        <f>IF(BIODATA!D141="","", BIODATA!D141)</f>
        <v/>
      </c>
      <c r="D141" s="32" t="str">
        <f>IF(BIODATA!E141="","", BIODATA!E141)</f>
        <v/>
      </c>
      <c r="E141" s="40" t="str">
        <f>IF(BIODATA!F141="","", BIODATA!F141)</f>
        <v/>
      </c>
      <c r="F141" s="32" t="str">
        <f>IF(BIODATA!I141="","", BIODATA!I141)</f>
        <v/>
      </c>
      <c r="G141" s="39" t="str">
        <f>IF('I NILAI UN'!F141="","",'I NILAI UN'!F141)</f>
        <v/>
      </c>
      <c r="H141" s="39" t="str">
        <f>IF('I NILAI UN'!G141="","",'I NILAI UN'!G141)</f>
        <v/>
      </c>
      <c r="I141" s="39" t="str">
        <f>IF('I NILAI UN'!H141="","",'I NILAI UN'!H141)</f>
        <v/>
      </c>
      <c r="J141" s="39" t="str">
        <f>IF('I NILAI UN'!I141="","",'I NILAI UN'!I141)</f>
        <v/>
      </c>
      <c r="K141" s="33">
        <f t="shared" si="19"/>
        <v>0</v>
      </c>
      <c r="L141" s="41" t="str">
        <f t="shared" si="20"/>
        <v/>
      </c>
      <c r="M141" s="41" t="str">
        <f t="shared" si="21"/>
        <v/>
      </c>
      <c r="N141" s="41" t="str">
        <f t="shared" si="22"/>
        <v/>
      </c>
      <c r="O141" s="41" t="str">
        <f t="shared" si="23"/>
        <v/>
      </c>
      <c r="P141" s="35" t="str">
        <f>'A1'!K141</f>
        <v xml:space="preserve">  </v>
      </c>
      <c r="Q141" s="35" t="str">
        <f>'A2'!K141</f>
        <v xml:space="preserve">  </v>
      </c>
      <c r="R141" s="35" t="str">
        <f>'A3'!K141</f>
        <v xml:space="preserve">  </v>
      </c>
      <c r="S141" s="35" t="str">
        <f>'A4'!K141</f>
        <v xml:space="preserve">  </v>
      </c>
      <c r="T141" s="35" t="str">
        <f>'A5'!K141</f>
        <v xml:space="preserve">  </v>
      </c>
      <c r="U141" s="35" t="str">
        <f>'A6'!K141</f>
        <v xml:space="preserve">  </v>
      </c>
      <c r="V141" s="35" t="str">
        <f>'B1'!K141</f>
        <v xml:space="preserve">  </v>
      </c>
      <c r="W141" s="35" t="str">
        <f>'B2'!K141</f>
        <v xml:space="preserve">  </v>
      </c>
      <c r="X141" s="35" t="str">
        <f>'B3'!K141</f>
        <v xml:space="preserve">  </v>
      </c>
      <c r="Y141" s="35" t="str">
        <f>'B4'!K141</f>
        <v xml:space="preserve">  </v>
      </c>
      <c r="Z141" s="35" t="str">
        <f>'B5'!K141</f>
        <v xml:space="preserve">  </v>
      </c>
      <c r="AA141" s="35" t="str">
        <f>'C1'!K141</f>
        <v xml:space="preserve">  </v>
      </c>
      <c r="AB141" s="35" t="str">
        <f>'C2'!K141</f>
        <v xml:space="preserve">  </v>
      </c>
      <c r="AC141" s="35" t="str">
        <f>'C3'!K141</f>
        <v xml:space="preserve">  </v>
      </c>
      <c r="AD141" s="35" t="str">
        <f>'C4'!K141</f>
        <v xml:space="preserve">  </v>
      </c>
      <c r="AE141" s="35" t="str">
        <f>'C5'!K141</f>
        <v xml:space="preserve">  </v>
      </c>
      <c r="AF141" s="35" t="str">
        <f>'C6'!K141</f>
        <v xml:space="preserve">  </v>
      </c>
      <c r="AG141" s="36" t="str">
        <f t="shared" si="24"/>
        <v xml:space="preserve">  </v>
      </c>
      <c r="AH141" s="37" t="str">
        <f>IF('I NILAI SEKOLAH'!E141="","", 'I NILAI SEKOLAH'!E141)</f>
        <v/>
      </c>
      <c r="AI141" s="37" t="str">
        <f>IF('I NILAI SEKOLAH'!F141="","", 'I NILAI SEKOLAH'!F141)</f>
        <v/>
      </c>
      <c r="AJ141" s="37" t="str">
        <f>IF('I NILAI SEKOLAH'!G141="","", 'I NILAI SEKOLAH'!G141)</f>
        <v/>
      </c>
      <c r="AK141" s="37" t="str">
        <f>IF('I NILAI SEKOLAH'!H141="","", 'I NILAI SEKOLAH'!H141)</f>
        <v/>
      </c>
      <c r="AL141" s="37" t="str">
        <f>IF('I NILAI SEKOLAH'!I141="","", 'I NILAI SEKOLAH'!I141)</f>
        <v/>
      </c>
      <c r="AM141" s="37" t="str">
        <f>IF('I NILAI SEKOLAH'!J141="","", 'I NILAI SEKOLAH'!J141)</f>
        <v/>
      </c>
      <c r="AN141" s="37" t="str">
        <f>IF('I NILAI SEKOLAH'!K141="","", 'I NILAI SEKOLAH'!K141)</f>
        <v/>
      </c>
      <c r="AO141" s="37" t="str">
        <f>IF('I NILAI SEKOLAH'!L141="","", 'I NILAI SEKOLAH'!L141)</f>
        <v/>
      </c>
      <c r="AP141" s="37" t="str">
        <f>IF('I NILAI SEKOLAH'!M141="","", 'I NILAI SEKOLAH'!M141)</f>
        <v/>
      </c>
      <c r="AQ141" s="37" t="str">
        <f>IF('I NILAI SEKOLAH'!N141="","", 'I NILAI SEKOLAH'!N141)</f>
        <v/>
      </c>
      <c r="AR141" s="37" t="str">
        <f>IF('I NILAI SEKOLAH'!O141="","", 'I NILAI SEKOLAH'!O141)</f>
        <v/>
      </c>
      <c r="AS141" s="37" t="str">
        <f>IF('I NILAI SEKOLAH'!P141="","", 'I NILAI SEKOLAH'!P141)</f>
        <v/>
      </c>
      <c r="AT141" s="37" t="str">
        <f>IF('I NILAI SEKOLAH'!Q141="","", 'I NILAI SEKOLAH'!Q141)</f>
        <v/>
      </c>
      <c r="AU141" s="37" t="str">
        <f>IF('I NILAI SEKOLAH'!R141="","", 'I NILAI SEKOLAH'!R141)</f>
        <v/>
      </c>
      <c r="AV141" s="37" t="str">
        <f>IF('I NILAI SEKOLAH'!S141="","", 'I NILAI SEKOLAH'!S141)</f>
        <v/>
      </c>
      <c r="AW141" s="37" t="str">
        <f>IF('I NILAI SEKOLAH'!T141="","", 'I NILAI SEKOLAH'!T141)</f>
        <v/>
      </c>
      <c r="AX141" s="37" t="str">
        <f>IF('I NILAI SEKOLAH'!U141="","", 'I NILAI SEKOLAH'!U141)</f>
        <v/>
      </c>
      <c r="AY141" s="38" t="str">
        <f t="shared" si="25"/>
        <v xml:space="preserve">  </v>
      </c>
      <c r="AZ141" s="38" t="str">
        <f t="shared" si="26"/>
        <v/>
      </c>
      <c r="BA141" s="296" t="str">
        <f>IF(AZ141="","",RANK(AZ141,$AZ$10:$AZ$209)+COUNTIF(AZ$10:AZ141,AZ141)-1)</f>
        <v/>
      </c>
      <c r="BB141" s="109"/>
      <c r="BC141" s="25"/>
    </row>
    <row r="142" spans="1:55" ht="15.75" hidden="1" customHeight="1">
      <c r="A142" s="101"/>
      <c r="B142" s="34">
        <f>IF(BIODATA!B142="","", BIODATA!B142)</f>
        <v>133</v>
      </c>
      <c r="C142" s="32" t="str">
        <f>IF(BIODATA!D142="","", BIODATA!D142)</f>
        <v/>
      </c>
      <c r="D142" s="32" t="str">
        <f>IF(BIODATA!E142="","", BIODATA!E142)</f>
        <v/>
      </c>
      <c r="E142" s="40" t="str">
        <f>IF(BIODATA!F142="","", BIODATA!F142)</f>
        <v/>
      </c>
      <c r="F142" s="32" t="str">
        <f>IF(BIODATA!I142="","", BIODATA!I142)</f>
        <v/>
      </c>
      <c r="G142" s="39" t="str">
        <f>IF('I NILAI UN'!F142="","",'I NILAI UN'!F142)</f>
        <v/>
      </c>
      <c r="H142" s="39" t="str">
        <f>IF('I NILAI UN'!G142="","",'I NILAI UN'!G142)</f>
        <v/>
      </c>
      <c r="I142" s="39" t="str">
        <f>IF('I NILAI UN'!H142="","",'I NILAI UN'!H142)</f>
        <v/>
      </c>
      <c r="J142" s="39" t="str">
        <f>IF('I NILAI UN'!I142="","",'I NILAI UN'!I142)</f>
        <v/>
      </c>
      <c r="K142" s="33">
        <f t="shared" si="19"/>
        <v>0</v>
      </c>
      <c r="L142" s="41" t="str">
        <f t="shared" si="20"/>
        <v/>
      </c>
      <c r="M142" s="41" t="str">
        <f t="shared" si="21"/>
        <v/>
      </c>
      <c r="N142" s="41" t="str">
        <f t="shared" si="22"/>
        <v/>
      </c>
      <c r="O142" s="41" t="str">
        <f t="shared" si="23"/>
        <v/>
      </c>
      <c r="P142" s="35" t="str">
        <f>'A1'!K142</f>
        <v xml:space="preserve">  </v>
      </c>
      <c r="Q142" s="35" t="str">
        <f>'A2'!K142</f>
        <v xml:space="preserve">  </v>
      </c>
      <c r="R142" s="35" t="str">
        <f>'A3'!K142</f>
        <v xml:space="preserve">  </v>
      </c>
      <c r="S142" s="35" t="str">
        <f>'A4'!K142</f>
        <v xml:space="preserve">  </v>
      </c>
      <c r="T142" s="35" t="str">
        <f>'A5'!K142</f>
        <v xml:space="preserve">  </v>
      </c>
      <c r="U142" s="35" t="str">
        <f>'A6'!K142</f>
        <v xml:space="preserve">  </v>
      </c>
      <c r="V142" s="35" t="str">
        <f>'B1'!K142</f>
        <v xml:space="preserve">  </v>
      </c>
      <c r="W142" s="35" t="str">
        <f>'B2'!K142</f>
        <v xml:space="preserve">  </v>
      </c>
      <c r="X142" s="35" t="str">
        <f>'B3'!K142</f>
        <v xml:space="preserve">  </v>
      </c>
      <c r="Y142" s="35" t="str">
        <f>'B4'!K142</f>
        <v xml:space="preserve">  </v>
      </c>
      <c r="Z142" s="35" t="str">
        <f>'B5'!K142</f>
        <v xml:space="preserve">  </v>
      </c>
      <c r="AA142" s="35" t="str">
        <f>'C1'!K142</f>
        <v xml:space="preserve">  </v>
      </c>
      <c r="AB142" s="35" t="str">
        <f>'C2'!K142</f>
        <v xml:space="preserve">  </v>
      </c>
      <c r="AC142" s="35" t="str">
        <f>'C3'!K142</f>
        <v xml:space="preserve">  </v>
      </c>
      <c r="AD142" s="35" t="str">
        <f>'C4'!K142</f>
        <v xml:space="preserve">  </v>
      </c>
      <c r="AE142" s="35" t="str">
        <f>'C5'!K142</f>
        <v xml:space="preserve">  </v>
      </c>
      <c r="AF142" s="35" t="str">
        <f>'C6'!K142</f>
        <v xml:space="preserve">  </v>
      </c>
      <c r="AG142" s="36" t="str">
        <f t="shared" si="24"/>
        <v xml:space="preserve">  </v>
      </c>
      <c r="AH142" s="37" t="str">
        <f>IF('I NILAI SEKOLAH'!E142="","", 'I NILAI SEKOLAH'!E142)</f>
        <v/>
      </c>
      <c r="AI142" s="37" t="str">
        <f>IF('I NILAI SEKOLAH'!F142="","", 'I NILAI SEKOLAH'!F142)</f>
        <v/>
      </c>
      <c r="AJ142" s="37" t="str">
        <f>IF('I NILAI SEKOLAH'!G142="","", 'I NILAI SEKOLAH'!G142)</f>
        <v/>
      </c>
      <c r="AK142" s="37" t="str">
        <f>IF('I NILAI SEKOLAH'!H142="","", 'I NILAI SEKOLAH'!H142)</f>
        <v/>
      </c>
      <c r="AL142" s="37" t="str">
        <f>IF('I NILAI SEKOLAH'!I142="","", 'I NILAI SEKOLAH'!I142)</f>
        <v/>
      </c>
      <c r="AM142" s="37" t="str">
        <f>IF('I NILAI SEKOLAH'!J142="","", 'I NILAI SEKOLAH'!J142)</f>
        <v/>
      </c>
      <c r="AN142" s="37" t="str">
        <f>IF('I NILAI SEKOLAH'!K142="","", 'I NILAI SEKOLAH'!K142)</f>
        <v/>
      </c>
      <c r="AO142" s="37" t="str">
        <f>IF('I NILAI SEKOLAH'!L142="","", 'I NILAI SEKOLAH'!L142)</f>
        <v/>
      </c>
      <c r="AP142" s="37" t="str">
        <f>IF('I NILAI SEKOLAH'!M142="","", 'I NILAI SEKOLAH'!M142)</f>
        <v/>
      </c>
      <c r="AQ142" s="37" t="str">
        <f>IF('I NILAI SEKOLAH'!N142="","", 'I NILAI SEKOLAH'!N142)</f>
        <v/>
      </c>
      <c r="AR142" s="37" t="str">
        <f>IF('I NILAI SEKOLAH'!O142="","", 'I NILAI SEKOLAH'!O142)</f>
        <v/>
      </c>
      <c r="AS142" s="37" t="str">
        <f>IF('I NILAI SEKOLAH'!P142="","", 'I NILAI SEKOLAH'!P142)</f>
        <v/>
      </c>
      <c r="AT142" s="37" t="str">
        <f>IF('I NILAI SEKOLAH'!Q142="","", 'I NILAI SEKOLAH'!Q142)</f>
        <v/>
      </c>
      <c r="AU142" s="37" t="str">
        <f>IF('I NILAI SEKOLAH'!R142="","", 'I NILAI SEKOLAH'!R142)</f>
        <v/>
      </c>
      <c r="AV142" s="37" t="str">
        <f>IF('I NILAI SEKOLAH'!S142="","", 'I NILAI SEKOLAH'!S142)</f>
        <v/>
      </c>
      <c r="AW142" s="37" t="str">
        <f>IF('I NILAI SEKOLAH'!T142="","", 'I NILAI SEKOLAH'!T142)</f>
        <v/>
      </c>
      <c r="AX142" s="37" t="str">
        <f>IF('I NILAI SEKOLAH'!U142="","", 'I NILAI SEKOLAH'!U142)</f>
        <v/>
      </c>
      <c r="AY142" s="38" t="str">
        <f t="shared" si="25"/>
        <v xml:space="preserve">  </v>
      </c>
      <c r="AZ142" s="38" t="str">
        <f t="shared" si="26"/>
        <v/>
      </c>
      <c r="BA142" s="296" t="str">
        <f>IF(AZ142="","",RANK(AZ142,$AZ$10:$AZ$209)+COUNTIF(AZ$10:AZ142,AZ142)-1)</f>
        <v/>
      </c>
      <c r="BB142" s="109"/>
      <c r="BC142" s="25"/>
    </row>
    <row r="143" spans="1:55" ht="15.75" hidden="1" customHeight="1">
      <c r="A143" s="101"/>
      <c r="B143" s="34">
        <f>IF(BIODATA!B143="","", BIODATA!B143)</f>
        <v>134</v>
      </c>
      <c r="C143" s="32" t="str">
        <f>IF(BIODATA!D143="","", BIODATA!D143)</f>
        <v/>
      </c>
      <c r="D143" s="32" t="str">
        <f>IF(BIODATA!E143="","", BIODATA!E143)</f>
        <v/>
      </c>
      <c r="E143" s="40" t="str">
        <f>IF(BIODATA!F143="","", BIODATA!F143)</f>
        <v/>
      </c>
      <c r="F143" s="32" t="str">
        <f>IF(BIODATA!I143="","", BIODATA!I143)</f>
        <v/>
      </c>
      <c r="G143" s="39" t="str">
        <f>IF('I NILAI UN'!F143="","",'I NILAI UN'!F143)</f>
        <v/>
      </c>
      <c r="H143" s="39" t="str">
        <f>IF('I NILAI UN'!G143="","",'I NILAI UN'!G143)</f>
        <v/>
      </c>
      <c r="I143" s="39" t="str">
        <f>IF('I NILAI UN'!H143="","",'I NILAI UN'!H143)</f>
        <v/>
      </c>
      <c r="J143" s="39" t="str">
        <f>IF('I NILAI UN'!I143="","",'I NILAI UN'!I143)</f>
        <v/>
      </c>
      <c r="K143" s="33">
        <f t="shared" si="19"/>
        <v>0</v>
      </c>
      <c r="L143" s="41" t="str">
        <f t="shared" si="20"/>
        <v/>
      </c>
      <c r="M143" s="41" t="str">
        <f t="shared" si="21"/>
        <v/>
      </c>
      <c r="N143" s="41" t="str">
        <f t="shared" si="22"/>
        <v/>
      </c>
      <c r="O143" s="41" t="str">
        <f t="shared" si="23"/>
        <v/>
      </c>
      <c r="P143" s="35" t="str">
        <f>'A1'!K143</f>
        <v xml:space="preserve">  </v>
      </c>
      <c r="Q143" s="35" t="str">
        <f>'A2'!K143</f>
        <v xml:space="preserve">  </v>
      </c>
      <c r="R143" s="35" t="str">
        <f>'A3'!K143</f>
        <v xml:space="preserve">  </v>
      </c>
      <c r="S143" s="35" t="str">
        <f>'A4'!K143</f>
        <v xml:space="preserve">  </v>
      </c>
      <c r="T143" s="35" t="str">
        <f>'A5'!K143</f>
        <v xml:space="preserve">  </v>
      </c>
      <c r="U143" s="35" t="str">
        <f>'A6'!K143</f>
        <v xml:space="preserve">  </v>
      </c>
      <c r="V143" s="35" t="str">
        <f>'B1'!K143</f>
        <v xml:space="preserve">  </v>
      </c>
      <c r="W143" s="35" t="str">
        <f>'B2'!K143</f>
        <v xml:space="preserve">  </v>
      </c>
      <c r="X143" s="35" t="str">
        <f>'B3'!K143</f>
        <v xml:space="preserve">  </v>
      </c>
      <c r="Y143" s="35" t="str">
        <f>'B4'!K143</f>
        <v xml:space="preserve">  </v>
      </c>
      <c r="Z143" s="35" t="str">
        <f>'B5'!K143</f>
        <v xml:space="preserve">  </v>
      </c>
      <c r="AA143" s="35" t="str">
        <f>'C1'!K143</f>
        <v xml:space="preserve">  </v>
      </c>
      <c r="AB143" s="35" t="str">
        <f>'C2'!K143</f>
        <v xml:space="preserve">  </v>
      </c>
      <c r="AC143" s="35" t="str">
        <f>'C3'!K143</f>
        <v xml:space="preserve">  </v>
      </c>
      <c r="AD143" s="35" t="str">
        <f>'C4'!K143</f>
        <v xml:space="preserve">  </v>
      </c>
      <c r="AE143" s="35" t="str">
        <f>'C5'!K143</f>
        <v xml:space="preserve">  </v>
      </c>
      <c r="AF143" s="35" t="str">
        <f>'C6'!K143</f>
        <v xml:space="preserve">  </v>
      </c>
      <c r="AG143" s="36" t="str">
        <f t="shared" si="24"/>
        <v xml:space="preserve">  </v>
      </c>
      <c r="AH143" s="37" t="str">
        <f>IF('I NILAI SEKOLAH'!E143="","", 'I NILAI SEKOLAH'!E143)</f>
        <v/>
      </c>
      <c r="AI143" s="37" t="str">
        <f>IF('I NILAI SEKOLAH'!F143="","", 'I NILAI SEKOLAH'!F143)</f>
        <v/>
      </c>
      <c r="AJ143" s="37" t="str">
        <f>IF('I NILAI SEKOLAH'!G143="","", 'I NILAI SEKOLAH'!G143)</f>
        <v/>
      </c>
      <c r="AK143" s="37" t="str">
        <f>IF('I NILAI SEKOLAH'!H143="","", 'I NILAI SEKOLAH'!H143)</f>
        <v/>
      </c>
      <c r="AL143" s="37" t="str">
        <f>IF('I NILAI SEKOLAH'!I143="","", 'I NILAI SEKOLAH'!I143)</f>
        <v/>
      </c>
      <c r="AM143" s="37" t="str">
        <f>IF('I NILAI SEKOLAH'!J143="","", 'I NILAI SEKOLAH'!J143)</f>
        <v/>
      </c>
      <c r="AN143" s="37" t="str">
        <f>IF('I NILAI SEKOLAH'!K143="","", 'I NILAI SEKOLAH'!K143)</f>
        <v/>
      </c>
      <c r="AO143" s="37" t="str">
        <f>IF('I NILAI SEKOLAH'!L143="","", 'I NILAI SEKOLAH'!L143)</f>
        <v/>
      </c>
      <c r="AP143" s="37" t="str">
        <f>IF('I NILAI SEKOLAH'!M143="","", 'I NILAI SEKOLAH'!M143)</f>
        <v/>
      </c>
      <c r="AQ143" s="37" t="str">
        <f>IF('I NILAI SEKOLAH'!N143="","", 'I NILAI SEKOLAH'!N143)</f>
        <v/>
      </c>
      <c r="AR143" s="37" t="str">
        <f>IF('I NILAI SEKOLAH'!O143="","", 'I NILAI SEKOLAH'!O143)</f>
        <v/>
      </c>
      <c r="AS143" s="37" t="str">
        <f>IF('I NILAI SEKOLAH'!P143="","", 'I NILAI SEKOLAH'!P143)</f>
        <v/>
      </c>
      <c r="AT143" s="37" t="str">
        <f>IF('I NILAI SEKOLAH'!Q143="","", 'I NILAI SEKOLAH'!Q143)</f>
        <v/>
      </c>
      <c r="AU143" s="37" t="str">
        <f>IF('I NILAI SEKOLAH'!R143="","", 'I NILAI SEKOLAH'!R143)</f>
        <v/>
      </c>
      <c r="AV143" s="37" t="str">
        <f>IF('I NILAI SEKOLAH'!S143="","", 'I NILAI SEKOLAH'!S143)</f>
        <v/>
      </c>
      <c r="AW143" s="37" t="str">
        <f>IF('I NILAI SEKOLAH'!T143="","", 'I NILAI SEKOLAH'!T143)</f>
        <v/>
      </c>
      <c r="AX143" s="37" t="str">
        <f>IF('I NILAI SEKOLAH'!U143="","", 'I NILAI SEKOLAH'!U143)</f>
        <v/>
      </c>
      <c r="AY143" s="38" t="str">
        <f t="shared" si="25"/>
        <v xml:space="preserve">  </v>
      </c>
      <c r="AZ143" s="38" t="str">
        <f t="shared" si="26"/>
        <v/>
      </c>
      <c r="BA143" s="296" t="str">
        <f>IF(AZ143="","",RANK(AZ143,$AZ$10:$AZ$209)+COUNTIF(AZ$10:AZ143,AZ143)-1)</f>
        <v/>
      </c>
      <c r="BB143" s="109"/>
      <c r="BC143" s="25"/>
    </row>
    <row r="144" spans="1:55" ht="15.75" hidden="1" customHeight="1">
      <c r="A144" s="101"/>
      <c r="B144" s="34">
        <f>IF(BIODATA!B144="","", BIODATA!B144)</f>
        <v>135</v>
      </c>
      <c r="C144" s="32" t="str">
        <f>IF(BIODATA!D144="","", BIODATA!D144)</f>
        <v/>
      </c>
      <c r="D144" s="32" t="str">
        <f>IF(BIODATA!E144="","", BIODATA!E144)</f>
        <v/>
      </c>
      <c r="E144" s="40" t="str">
        <f>IF(BIODATA!F144="","", BIODATA!F144)</f>
        <v/>
      </c>
      <c r="F144" s="32" t="str">
        <f>IF(BIODATA!I144="","", BIODATA!I144)</f>
        <v/>
      </c>
      <c r="G144" s="39" t="str">
        <f>IF('I NILAI UN'!F144="","",'I NILAI UN'!F144)</f>
        <v/>
      </c>
      <c r="H144" s="39" t="str">
        <f>IF('I NILAI UN'!G144="","",'I NILAI UN'!G144)</f>
        <v/>
      </c>
      <c r="I144" s="39" t="str">
        <f>IF('I NILAI UN'!H144="","",'I NILAI UN'!H144)</f>
        <v/>
      </c>
      <c r="J144" s="39" t="str">
        <f>IF('I NILAI UN'!I144="","",'I NILAI UN'!I144)</f>
        <v/>
      </c>
      <c r="K144" s="33">
        <f t="shared" si="19"/>
        <v>0</v>
      </c>
      <c r="L144" s="41" t="str">
        <f t="shared" si="20"/>
        <v/>
      </c>
      <c r="M144" s="41" t="str">
        <f t="shared" si="21"/>
        <v/>
      </c>
      <c r="N144" s="41" t="str">
        <f t="shared" si="22"/>
        <v/>
      </c>
      <c r="O144" s="41" t="str">
        <f t="shared" si="23"/>
        <v/>
      </c>
      <c r="P144" s="35" t="str">
        <f>'A1'!K144</f>
        <v xml:space="preserve">  </v>
      </c>
      <c r="Q144" s="35" t="str">
        <f>'A2'!K144</f>
        <v xml:space="preserve">  </v>
      </c>
      <c r="R144" s="35" t="str">
        <f>'A3'!K144</f>
        <v xml:space="preserve">  </v>
      </c>
      <c r="S144" s="35" t="str">
        <f>'A4'!K144</f>
        <v xml:space="preserve">  </v>
      </c>
      <c r="T144" s="35" t="str">
        <f>'A5'!K144</f>
        <v xml:space="preserve">  </v>
      </c>
      <c r="U144" s="35" t="str">
        <f>'A6'!K144</f>
        <v xml:space="preserve">  </v>
      </c>
      <c r="V144" s="35" t="str">
        <f>'B1'!K144</f>
        <v xml:space="preserve">  </v>
      </c>
      <c r="W144" s="35" t="str">
        <f>'B2'!K144</f>
        <v xml:space="preserve">  </v>
      </c>
      <c r="X144" s="35" t="str">
        <f>'B3'!K144</f>
        <v xml:space="preserve">  </v>
      </c>
      <c r="Y144" s="35" t="str">
        <f>'B4'!K144</f>
        <v xml:space="preserve">  </v>
      </c>
      <c r="Z144" s="35" t="str">
        <f>'B5'!K144</f>
        <v xml:space="preserve">  </v>
      </c>
      <c r="AA144" s="35" t="str">
        <f>'C1'!K144</f>
        <v xml:space="preserve">  </v>
      </c>
      <c r="AB144" s="35" t="str">
        <f>'C2'!K144</f>
        <v xml:space="preserve">  </v>
      </c>
      <c r="AC144" s="35" t="str">
        <f>'C3'!K144</f>
        <v xml:space="preserve">  </v>
      </c>
      <c r="AD144" s="35" t="str">
        <f>'C4'!K144</f>
        <v xml:space="preserve">  </v>
      </c>
      <c r="AE144" s="35" t="str">
        <f>'C5'!K144</f>
        <v xml:space="preserve">  </v>
      </c>
      <c r="AF144" s="35" t="str">
        <f>'C6'!K144</f>
        <v xml:space="preserve">  </v>
      </c>
      <c r="AG144" s="36" t="str">
        <f t="shared" si="24"/>
        <v xml:space="preserve">  </v>
      </c>
      <c r="AH144" s="37" t="str">
        <f>IF('I NILAI SEKOLAH'!E144="","", 'I NILAI SEKOLAH'!E144)</f>
        <v/>
      </c>
      <c r="AI144" s="37" t="str">
        <f>IF('I NILAI SEKOLAH'!F144="","", 'I NILAI SEKOLAH'!F144)</f>
        <v/>
      </c>
      <c r="AJ144" s="37" t="str">
        <f>IF('I NILAI SEKOLAH'!G144="","", 'I NILAI SEKOLAH'!G144)</f>
        <v/>
      </c>
      <c r="AK144" s="37" t="str">
        <f>IF('I NILAI SEKOLAH'!H144="","", 'I NILAI SEKOLAH'!H144)</f>
        <v/>
      </c>
      <c r="AL144" s="37" t="str">
        <f>IF('I NILAI SEKOLAH'!I144="","", 'I NILAI SEKOLAH'!I144)</f>
        <v/>
      </c>
      <c r="AM144" s="37" t="str">
        <f>IF('I NILAI SEKOLAH'!J144="","", 'I NILAI SEKOLAH'!J144)</f>
        <v/>
      </c>
      <c r="AN144" s="37" t="str">
        <f>IF('I NILAI SEKOLAH'!K144="","", 'I NILAI SEKOLAH'!K144)</f>
        <v/>
      </c>
      <c r="AO144" s="37" t="str">
        <f>IF('I NILAI SEKOLAH'!L144="","", 'I NILAI SEKOLAH'!L144)</f>
        <v/>
      </c>
      <c r="AP144" s="37" t="str">
        <f>IF('I NILAI SEKOLAH'!M144="","", 'I NILAI SEKOLAH'!M144)</f>
        <v/>
      </c>
      <c r="AQ144" s="37" t="str">
        <f>IF('I NILAI SEKOLAH'!N144="","", 'I NILAI SEKOLAH'!N144)</f>
        <v/>
      </c>
      <c r="AR144" s="37" t="str">
        <f>IF('I NILAI SEKOLAH'!O144="","", 'I NILAI SEKOLAH'!O144)</f>
        <v/>
      </c>
      <c r="AS144" s="37" t="str">
        <f>IF('I NILAI SEKOLAH'!P144="","", 'I NILAI SEKOLAH'!P144)</f>
        <v/>
      </c>
      <c r="AT144" s="37" t="str">
        <f>IF('I NILAI SEKOLAH'!Q144="","", 'I NILAI SEKOLAH'!Q144)</f>
        <v/>
      </c>
      <c r="AU144" s="37" t="str">
        <f>IF('I NILAI SEKOLAH'!R144="","", 'I NILAI SEKOLAH'!R144)</f>
        <v/>
      </c>
      <c r="AV144" s="37" t="str">
        <f>IF('I NILAI SEKOLAH'!S144="","", 'I NILAI SEKOLAH'!S144)</f>
        <v/>
      </c>
      <c r="AW144" s="37" t="str">
        <f>IF('I NILAI SEKOLAH'!T144="","", 'I NILAI SEKOLAH'!T144)</f>
        <v/>
      </c>
      <c r="AX144" s="37" t="str">
        <f>IF('I NILAI SEKOLAH'!U144="","", 'I NILAI SEKOLAH'!U144)</f>
        <v/>
      </c>
      <c r="AY144" s="38" t="str">
        <f t="shared" si="25"/>
        <v xml:space="preserve">  </v>
      </c>
      <c r="AZ144" s="38" t="str">
        <f t="shared" si="26"/>
        <v/>
      </c>
      <c r="BA144" s="296" t="str">
        <f>IF(AZ144="","",RANK(AZ144,$AZ$10:$AZ$209)+COUNTIF(AZ$10:AZ144,AZ144)-1)</f>
        <v/>
      </c>
      <c r="BB144" s="109"/>
      <c r="BC144" s="25"/>
    </row>
    <row r="145" spans="1:55" ht="15.75" hidden="1" customHeight="1">
      <c r="A145" s="101"/>
      <c r="B145" s="34">
        <f>IF(BIODATA!B145="","", BIODATA!B145)</f>
        <v>136</v>
      </c>
      <c r="C145" s="32" t="str">
        <f>IF(BIODATA!D145="","", BIODATA!D145)</f>
        <v/>
      </c>
      <c r="D145" s="32" t="str">
        <f>IF(BIODATA!E145="","", BIODATA!E145)</f>
        <v/>
      </c>
      <c r="E145" s="40" t="str">
        <f>IF(BIODATA!F145="","", BIODATA!F145)</f>
        <v/>
      </c>
      <c r="F145" s="32" t="str">
        <f>IF(BIODATA!I145="","", BIODATA!I145)</f>
        <v/>
      </c>
      <c r="G145" s="39" t="str">
        <f>IF('I NILAI UN'!F145="","",'I NILAI UN'!F145)</f>
        <v/>
      </c>
      <c r="H145" s="39" t="str">
        <f>IF('I NILAI UN'!G145="","",'I NILAI UN'!G145)</f>
        <v/>
      </c>
      <c r="I145" s="39" t="str">
        <f>IF('I NILAI UN'!H145="","",'I NILAI UN'!H145)</f>
        <v/>
      </c>
      <c r="J145" s="39" t="str">
        <f>IF('I NILAI UN'!I145="","",'I NILAI UN'!I145)</f>
        <v/>
      </c>
      <c r="K145" s="33">
        <f t="shared" si="19"/>
        <v>0</v>
      </c>
      <c r="L145" s="41" t="str">
        <f t="shared" si="20"/>
        <v/>
      </c>
      <c r="M145" s="41" t="str">
        <f t="shared" si="21"/>
        <v/>
      </c>
      <c r="N145" s="41" t="str">
        <f t="shared" si="22"/>
        <v/>
      </c>
      <c r="O145" s="41" t="str">
        <f t="shared" si="23"/>
        <v/>
      </c>
      <c r="P145" s="35" t="str">
        <f>'A1'!K145</f>
        <v xml:space="preserve">  </v>
      </c>
      <c r="Q145" s="35" t="str">
        <f>'A2'!K145</f>
        <v xml:space="preserve">  </v>
      </c>
      <c r="R145" s="35" t="str">
        <f>'A3'!K145</f>
        <v xml:space="preserve">  </v>
      </c>
      <c r="S145" s="35" t="str">
        <f>'A4'!K145</f>
        <v xml:space="preserve">  </v>
      </c>
      <c r="T145" s="35" t="str">
        <f>'A5'!K145</f>
        <v xml:space="preserve">  </v>
      </c>
      <c r="U145" s="35" t="str">
        <f>'A6'!K145</f>
        <v xml:space="preserve">  </v>
      </c>
      <c r="V145" s="35" t="str">
        <f>'B1'!K145</f>
        <v xml:space="preserve">  </v>
      </c>
      <c r="W145" s="35" t="str">
        <f>'B2'!K145</f>
        <v xml:space="preserve">  </v>
      </c>
      <c r="X145" s="35" t="str">
        <f>'B3'!K145</f>
        <v xml:space="preserve">  </v>
      </c>
      <c r="Y145" s="35" t="str">
        <f>'B4'!K145</f>
        <v xml:space="preserve">  </v>
      </c>
      <c r="Z145" s="35" t="str">
        <f>'B5'!K145</f>
        <v xml:space="preserve">  </v>
      </c>
      <c r="AA145" s="35" t="str">
        <f>'C1'!K145</f>
        <v xml:space="preserve">  </v>
      </c>
      <c r="AB145" s="35" t="str">
        <f>'C2'!K145</f>
        <v xml:space="preserve">  </v>
      </c>
      <c r="AC145" s="35" t="str">
        <f>'C3'!K145</f>
        <v xml:space="preserve">  </v>
      </c>
      <c r="AD145" s="35" t="str">
        <f>'C4'!K145</f>
        <v xml:space="preserve">  </v>
      </c>
      <c r="AE145" s="35" t="str">
        <f>'C5'!K145</f>
        <v xml:space="preserve">  </v>
      </c>
      <c r="AF145" s="35" t="str">
        <f>'C6'!K145</f>
        <v xml:space="preserve">  </v>
      </c>
      <c r="AG145" s="36" t="str">
        <f t="shared" si="24"/>
        <v xml:space="preserve">  </v>
      </c>
      <c r="AH145" s="37" t="str">
        <f>IF('I NILAI SEKOLAH'!E145="","", 'I NILAI SEKOLAH'!E145)</f>
        <v/>
      </c>
      <c r="AI145" s="37" t="str">
        <f>IF('I NILAI SEKOLAH'!F145="","", 'I NILAI SEKOLAH'!F145)</f>
        <v/>
      </c>
      <c r="AJ145" s="37" t="str">
        <f>IF('I NILAI SEKOLAH'!G145="","", 'I NILAI SEKOLAH'!G145)</f>
        <v/>
      </c>
      <c r="AK145" s="37" t="str">
        <f>IF('I NILAI SEKOLAH'!H145="","", 'I NILAI SEKOLAH'!H145)</f>
        <v/>
      </c>
      <c r="AL145" s="37" t="str">
        <f>IF('I NILAI SEKOLAH'!I145="","", 'I NILAI SEKOLAH'!I145)</f>
        <v/>
      </c>
      <c r="AM145" s="37" t="str">
        <f>IF('I NILAI SEKOLAH'!J145="","", 'I NILAI SEKOLAH'!J145)</f>
        <v/>
      </c>
      <c r="AN145" s="37" t="str">
        <f>IF('I NILAI SEKOLAH'!K145="","", 'I NILAI SEKOLAH'!K145)</f>
        <v/>
      </c>
      <c r="AO145" s="37" t="str">
        <f>IF('I NILAI SEKOLAH'!L145="","", 'I NILAI SEKOLAH'!L145)</f>
        <v/>
      </c>
      <c r="AP145" s="37" t="str">
        <f>IF('I NILAI SEKOLAH'!M145="","", 'I NILAI SEKOLAH'!M145)</f>
        <v/>
      </c>
      <c r="AQ145" s="37" t="str">
        <f>IF('I NILAI SEKOLAH'!N145="","", 'I NILAI SEKOLAH'!N145)</f>
        <v/>
      </c>
      <c r="AR145" s="37" t="str">
        <f>IF('I NILAI SEKOLAH'!O145="","", 'I NILAI SEKOLAH'!O145)</f>
        <v/>
      </c>
      <c r="AS145" s="37" t="str">
        <f>IF('I NILAI SEKOLAH'!P145="","", 'I NILAI SEKOLAH'!P145)</f>
        <v/>
      </c>
      <c r="AT145" s="37" t="str">
        <f>IF('I NILAI SEKOLAH'!Q145="","", 'I NILAI SEKOLAH'!Q145)</f>
        <v/>
      </c>
      <c r="AU145" s="37" t="str">
        <f>IF('I NILAI SEKOLAH'!R145="","", 'I NILAI SEKOLAH'!R145)</f>
        <v/>
      </c>
      <c r="AV145" s="37" t="str">
        <f>IF('I NILAI SEKOLAH'!S145="","", 'I NILAI SEKOLAH'!S145)</f>
        <v/>
      </c>
      <c r="AW145" s="37" t="str">
        <f>IF('I NILAI SEKOLAH'!T145="","", 'I NILAI SEKOLAH'!T145)</f>
        <v/>
      </c>
      <c r="AX145" s="37" t="str">
        <f>IF('I NILAI SEKOLAH'!U145="","", 'I NILAI SEKOLAH'!U145)</f>
        <v/>
      </c>
      <c r="AY145" s="38" t="str">
        <f t="shared" si="25"/>
        <v xml:space="preserve">  </v>
      </c>
      <c r="AZ145" s="38" t="str">
        <f t="shared" si="26"/>
        <v/>
      </c>
      <c r="BA145" s="296" t="str">
        <f>IF(AZ145="","",RANK(AZ145,$AZ$10:$AZ$209)+COUNTIF(AZ$10:AZ145,AZ145)-1)</f>
        <v/>
      </c>
      <c r="BB145" s="109"/>
      <c r="BC145" s="25"/>
    </row>
    <row r="146" spans="1:55" ht="15.75" hidden="1" customHeight="1">
      <c r="A146" s="101"/>
      <c r="B146" s="34">
        <f>IF(BIODATA!B146="","", BIODATA!B146)</f>
        <v>137</v>
      </c>
      <c r="C146" s="32" t="str">
        <f>IF(BIODATA!D146="","", BIODATA!D146)</f>
        <v/>
      </c>
      <c r="D146" s="32" t="str">
        <f>IF(BIODATA!E146="","", BIODATA!E146)</f>
        <v/>
      </c>
      <c r="E146" s="40" t="str">
        <f>IF(BIODATA!F146="","", BIODATA!F146)</f>
        <v/>
      </c>
      <c r="F146" s="32" t="str">
        <f>IF(BIODATA!I146="","", BIODATA!I146)</f>
        <v/>
      </c>
      <c r="G146" s="39" t="str">
        <f>IF('I NILAI UN'!F146="","",'I NILAI UN'!F146)</f>
        <v/>
      </c>
      <c r="H146" s="39" t="str">
        <f>IF('I NILAI UN'!G146="","",'I NILAI UN'!G146)</f>
        <v/>
      </c>
      <c r="I146" s="39" t="str">
        <f>IF('I NILAI UN'!H146="","",'I NILAI UN'!H146)</f>
        <v/>
      </c>
      <c r="J146" s="39" t="str">
        <f>IF('I NILAI UN'!I146="","",'I NILAI UN'!I146)</f>
        <v/>
      </c>
      <c r="K146" s="33">
        <f t="shared" si="19"/>
        <v>0</v>
      </c>
      <c r="L146" s="41" t="str">
        <f t="shared" si="20"/>
        <v/>
      </c>
      <c r="M146" s="41" t="str">
        <f t="shared" si="21"/>
        <v/>
      </c>
      <c r="N146" s="41" t="str">
        <f t="shared" si="22"/>
        <v/>
      </c>
      <c r="O146" s="41" t="str">
        <f t="shared" si="23"/>
        <v/>
      </c>
      <c r="P146" s="35" t="str">
        <f>'A1'!K146</f>
        <v xml:space="preserve">  </v>
      </c>
      <c r="Q146" s="35" t="str">
        <f>'A2'!K146</f>
        <v xml:space="preserve">  </v>
      </c>
      <c r="R146" s="35" t="str">
        <f>'A3'!K146</f>
        <v xml:space="preserve">  </v>
      </c>
      <c r="S146" s="35" t="str">
        <f>'A4'!K146</f>
        <v xml:space="preserve">  </v>
      </c>
      <c r="T146" s="35" t="str">
        <f>'A5'!K146</f>
        <v xml:space="preserve">  </v>
      </c>
      <c r="U146" s="35" t="str">
        <f>'A6'!K146</f>
        <v xml:space="preserve">  </v>
      </c>
      <c r="V146" s="35" t="str">
        <f>'B1'!K146</f>
        <v xml:space="preserve">  </v>
      </c>
      <c r="W146" s="35" t="str">
        <f>'B2'!K146</f>
        <v xml:space="preserve">  </v>
      </c>
      <c r="X146" s="35" t="str">
        <f>'B3'!K146</f>
        <v xml:space="preserve">  </v>
      </c>
      <c r="Y146" s="35" t="str">
        <f>'B4'!K146</f>
        <v xml:space="preserve">  </v>
      </c>
      <c r="Z146" s="35" t="str">
        <f>'B5'!K146</f>
        <v xml:space="preserve">  </v>
      </c>
      <c r="AA146" s="35" t="str">
        <f>'C1'!K146</f>
        <v xml:space="preserve">  </v>
      </c>
      <c r="AB146" s="35" t="str">
        <f>'C2'!K146</f>
        <v xml:space="preserve">  </v>
      </c>
      <c r="AC146" s="35" t="str">
        <f>'C3'!K146</f>
        <v xml:space="preserve">  </v>
      </c>
      <c r="AD146" s="35" t="str">
        <f>'C4'!K146</f>
        <v xml:space="preserve">  </v>
      </c>
      <c r="AE146" s="35" t="str">
        <f>'C5'!K146</f>
        <v xml:space="preserve">  </v>
      </c>
      <c r="AF146" s="35" t="str">
        <f>'C6'!K146</f>
        <v xml:space="preserve">  </v>
      </c>
      <c r="AG146" s="36" t="str">
        <f t="shared" si="24"/>
        <v xml:space="preserve">  </v>
      </c>
      <c r="AH146" s="37" t="str">
        <f>IF('I NILAI SEKOLAH'!E146="","", 'I NILAI SEKOLAH'!E146)</f>
        <v/>
      </c>
      <c r="AI146" s="37" t="str">
        <f>IF('I NILAI SEKOLAH'!F146="","", 'I NILAI SEKOLAH'!F146)</f>
        <v/>
      </c>
      <c r="AJ146" s="37" t="str">
        <f>IF('I NILAI SEKOLAH'!G146="","", 'I NILAI SEKOLAH'!G146)</f>
        <v/>
      </c>
      <c r="AK146" s="37" t="str">
        <f>IF('I NILAI SEKOLAH'!H146="","", 'I NILAI SEKOLAH'!H146)</f>
        <v/>
      </c>
      <c r="AL146" s="37" t="str">
        <f>IF('I NILAI SEKOLAH'!I146="","", 'I NILAI SEKOLAH'!I146)</f>
        <v/>
      </c>
      <c r="AM146" s="37" t="str">
        <f>IF('I NILAI SEKOLAH'!J146="","", 'I NILAI SEKOLAH'!J146)</f>
        <v/>
      </c>
      <c r="AN146" s="37" t="str">
        <f>IF('I NILAI SEKOLAH'!K146="","", 'I NILAI SEKOLAH'!K146)</f>
        <v/>
      </c>
      <c r="AO146" s="37" t="str">
        <f>IF('I NILAI SEKOLAH'!L146="","", 'I NILAI SEKOLAH'!L146)</f>
        <v/>
      </c>
      <c r="AP146" s="37" t="str">
        <f>IF('I NILAI SEKOLAH'!M146="","", 'I NILAI SEKOLAH'!M146)</f>
        <v/>
      </c>
      <c r="AQ146" s="37" t="str">
        <f>IF('I NILAI SEKOLAH'!N146="","", 'I NILAI SEKOLAH'!N146)</f>
        <v/>
      </c>
      <c r="AR146" s="37" t="str">
        <f>IF('I NILAI SEKOLAH'!O146="","", 'I NILAI SEKOLAH'!O146)</f>
        <v/>
      </c>
      <c r="AS146" s="37" t="str">
        <f>IF('I NILAI SEKOLAH'!P146="","", 'I NILAI SEKOLAH'!P146)</f>
        <v/>
      </c>
      <c r="AT146" s="37" t="str">
        <f>IF('I NILAI SEKOLAH'!Q146="","", 'I NILAI SEKOLAH'!Q146)</f>
        <v/>
      </c>
      <c r="AU146" s="37" t="str">
        <f>IF('I NILAI SEKOLAH'!R146="","", 'I NILAI SEKOLAH'!R146)</f>
        <v/>
      </c>
      <c r="AV146" s="37" t="str">
        <f>IF('I NILAI SEKOLAH'!S146="","", 'I NILAI SEKOLAH'!S146)</f>
        <v/>
      </c>
      <c r="AW146" s="37" t="str">
        <f>IF('I NILAI SEKOLAH'!T146="","", 'I NILAI SEKOLAH'!T146)</f>
        <v/>
      </c>
      <c r="AX146" s="37" t="str">
        <f>IF('I NILAI SEKOLAH'!U146="","", 'I NILAI SEKOLAH'!U146)</f>
        <v/>
      </c>
      <c r="AY146" s="38" t="str">
        <f t="shared" si="25"/>
        <v xml:space="preserve">  </v>
      </c>
      <c r="AZ146" s="38" t="str">
        <f t="shared" si="26"/>
        <v/>
      </c>
      <c r="BA146" s="296" t="str">
        <f>IF(AZ146="","",RANK(AZ146,$AZ$10:$AZ$209)+COUNTIF(AZ$10:AZ146,AZ146)-1)</f>
        <v/>
      </c>
      <c r="BB146" s="109"/>
      <c r="BC146" s="25"/>
    </row>
    <row r="147" spans="1:55" ht="15.75" hidden="1" customHeight="1">
      <c r="A147" s="101"/>
      <c r="B147" s="34">
        <f>IF(BIODATA!B147="","", BIODATA!B147)</f>
        <v>138</v>
      </c>
      <c r="C147" s="32" t="str">
        <f>IF(BIODATA!D147="","", BIODATA!D147)</f>
        <v/>
      </c>
      <c r="D147" s="32" t="str">
        <f>IF(BIODATA!E147="","", BIODATA!E147)</f>
        <v/>
      </c>
      <c r="E147" s="40" t="str">
        <f>IF(BIODATA!F147="","", BIODATA!F147)</f>
        <v/>
      </c>
      <c r="F147" s="32" t="str">
        <f>IF(BIODATA!I147="","", BIODATA!I147)</f>
        <v/>
      </c>
      <c r="G147" s="39" t="str">
        <f>IF('I NILAI UN'!F147="","",'I NILAI UN'!F147)</f>
        <v/>
      </c>
      <c r="H147" s="39" t="str">
        <f>IF('I NILAI UN'!G147="","",'I NILAI UN'!G147)</f>
        <v/>
      </c>
      <c r="I147" s="39" t="str">
        <f>IF('I NILAI UN'!H147="","",'I NILAI UN'!H147)</f>
        <v/>
      </c>
      <c r="J147" s="39" t="str">
        <f>IF('I NILAI UN'!I147="","",'I NILAI UN'!I147)</f>
        <v/>
      </c>
      <c r="K147" s="33">
        <f t="shared" si="19"/>
        <v>0</v>
      </c>
      <c r="L147" s="41" t="str">
        <f t="shared" si="20"/>
        <v/>
      </c>
      <c r="M147" s="41" t="str">
        <f t="shared" si="21"/>
        <v/>
      </c>
      <c r="N147" s="41" t="str">
        <f t="shared" si="22"/>
        <v/>
      </c>
      <c r="O147" s="41" t="str">
        <f t="shared" si="23"/>
        <v/>
      </c>
      <c r="P147" s="35" t="str">
        <f>'A1'!K147</f>
        <v xml:space="preserve">  </v>
      </c>
      <c r="Q147" s="35" t="str">
        <f>'A2'!K147</f>
        <v xml:space="preserve">  </v>
      </c>
      <c r="R147" s="35" t="str">
        <f>'A3'!K147</f>
        <v xml:space="preserve">  </v>
      </c>
      <c r="S147" s="35" t="str">
        <f>'A4'!K147</f>
        <v xml:space="preserve">  </v>
      </c>
      <c r="T147" s="35" t="str">
        <f>'A5'!K147</f>
        <v xml:space="preserve">  </v>
      </c>
      <c r="U147" s="35" t="str">
        <f>'A6'!K147</f>
        <v xml:space="preserve">  </v>
      </c>
      <c r="V147" s="35" t="str">
        <f>'B1'!K147</f>
        <v xml:space="preserve">  </v>
      </c>
      <c r="W147" s="35" t="str">
        <f>'B2'!K147</f>
        <v xml:space="preserve">  </v>
      </c>
      <c r="X147" s="35" t="str">
        <f>'B3'!K147</f>
        <v xml:space="preserve">  </v>
      </c>
      <c r="Y147" s="35" t="str">
        <f>'B4'!K147</f>
        <v xml:space="preserve">  </v>
      </c>
      <c r="Z147" s="35" t="str">
        <f>'B5'!K147</f>
        <v xml:space="preserve">  </v>
      </c>
      <c r="AA147" s="35" t="str">
        <f>'C1'!K147</f>
        <v xml:space="preserve">  </v>
      </c>
      <c r="AB147" s="35" t="str">
        <f>'C2'!K147</f>
        <v xml:space="preserve">  </v>
      </c>
      <c r="AC147" s="35" t="str">
        <f>'C3'!K147</f>
        <v xml:space="preserve">  </v>
      </c>
      <c r="AD147" s="35" t="str">
        <f>'C4'!K147</f>
        <v xml:space="preserve">  </v>
      </c>
      <c r="AE147" s="35" t="str">
        <f>'C5'!K147</f>
        <v xml:space="preserve">  </v>
      </c>
      <c r="AF147" s="35" t="str">
        <f>'C6'!K147</f>
        <v xml:space="preserve">  </v>
      </c>
      <c r="AG147" s="36" t="str">
        <f t="shared" si="24"/>
        <v xml:space="preserve">  </v>
      </c>
      <c r="AH147" s="37" t="str">
        <f>IF('I NILAI SEKOLAH'!E147="","", 'I NILAI SEKOLAH'!E147)</f>
        <v/>
      </c>
      <c r="AI147" s="37" t="str">
        <f>IF('I NILAI SEKOLAH'!F147="","", 'I NILAI SEKOLAH'!F147)</f>
        <v/>
      </c>
      <c r="AJ147" s="37" t="str">
        <f>IF('I NILAI SEKOLAH'!G147="","", 'I NILAI SEKOLAH'!G147)</f>
        <v/>
      </c>
      <c r="AK147" s="37" t="str">
        <f>IF('I NILAI SEKOLAH'!H147="","", 'I NILAI SEKOLAH'!H147)</f>
        <v/>
      </c>
      <c r="AL147" s="37" t="str">
        <f>IF('I NILAI SEKOLAH'!I147="","", 'I NILAI SEKOLAH'!I147)</f>
        <v/>
      </c>
      <c r="AM147" s="37" t="str">
        <f>IF('I NILAI SEKOLAH'!J147="","", 'I NILAI SEKOLAH'!J147)</f>
        <v/>
      </c>
      <c r="AN147" s="37" t="str">
        <f>IF('I NILAI SEKOLAH'!K147="","", 'I NILAI SEKOLAH'!K147)</f>
        <v/>
      </c>
      <c r="AO147" s="37" t="str">
        <f>IF('I NILAI SEKOLAH'!L147="","", 'I NILAI SEKOLAH'!L147)</f>
        <v/>
      </c>
      <c r="AP147" s="37" t="str">
        <f>IF('I NILAI SEKOLAH'!M147="","", 'I NILAI SEKOLAH'!M147)</f>
        <v/>
      </c>
      <c r="AQ147" s="37" t="str">
        <f>IF('I NILAI SEKOLAH'!N147="","", 'I NILAI SEKOLAH'!N147)</f>
        <v/>
      </c>
      <c r="AR147" s="37" t="str">
        <f>IF('I NILAI SEKOLAH'!O147="","", 'I NILAI SEKOLAH'!O147)</f>
        <v/>
      </c>
      <c r="AS147" s="37" t="str">
        <f>IF('I NILAI SEKOLAH'!P147="","", 'I NILAI SEKOLAH'!P147)</f>
        <v/>
      </c>
      <c r="AT147" s="37" t="str">
        <f>IF('I NILAI SEKOLAH'!Q147="","", 'I NILAI SEKOLAH'!Q147)</f>
        <v/>
      </c>
      <c r="AU147" s="37" t="str">
        <f>IF('I NILAI SEKOLAH'!R147="","", 'I NILAI SEKOLAH'!R147)</f>
        <v/>
      </c>
      <c r="AV147" s="37" t="str">
        <f>IF('I NILAI SEKOLAH'!S147="","", 'I NILAI SEKOLAH'!S147)</f>
        <v/>
      </c>
      <c r="AW147" s="37" t="str">
        <f>IF('I NILAI SEKOLAH'!T147="","", 'I NILAI SEKOLAH'!T147)</f>
        <v/>
      </c>
      <c r="AX147" s="37" t="str">
        <f>IF('I NILAI SEKOLAH'!U147="","", 'I NILAI SEKOLAH'!U147)</f>
        <v/>
      </c>
      <c r="AY147" s="38" t="str">
        <f t="shared" si="25"/>
        <v xml:space="preserve">  </v>
      </c>
      <c r="AZ147" s="38" t="str">
        <f t="shared" si="26"/>
        <v/>
      </c>
      <c r="BA147" s="296" t="str">
        <f>IF(AZ147="","",RANK(AZ147,$AZ$10:$AZ$209)+COUNTIF(AZ$10:AZ147,AZ147)-1)</f>
        <v/>
      </c>
      <c r="BB147" s="109"/>
      <c r="BC147" s="25"/>
    </row>
    <row r="148" spans="1:55" ht="15.75" hidden="1" customHeight="1">
      <c r="A148" s="101"/>
      <c r="B148" s="34">
        <f>IF(BIODATA!B148="","", BIODATA!B148)</f>
        <v>139</v>
      </c>
      <c r="C148" s="32" t="str">
        <f>IF(BIODATA!D148="","", BIODATA!D148)</f>
        <v/>
      </c>
      <c r="D148" s="32" t="str">
        <f>IF(BIODATA!E148="","", BIODATA!E148)</f>
        <v/>
      </c>
      <c r="E148" s="40" t="str">
        <f>IF(BIODATA!F148="","", BIODATA!F148)</f>
        <v/>
      </c>
      <c r="F148" s="32" t="str">
        <f>IF(BIODATA!I148="","", BIODATA!I148)</f>
        <v/>
      </c>
      <c r="G148" s="39" t="str">
        <f>IF('I NILAI UN'!F148="","",'I NILAI UN'!F148)</f>
        <v/>
      </c>
      <c r="H148" s="39" t="str">
        <f>IF('I NILAI UN'!G148="","",'I NILAI UN'!G148)</f>
        <v/>
      </c>
      <c r="I148" s="39" t="str">
        <f>IF('I NILAI UN'!H148="","",'I NILAI UN'!H148)</f>
        <v/>
      </c>
      <c r="J148" s="39" t="str">
        <f>IF('I NILAI UN'!I148="","",'I NILAI UN'!I148)</f>
        <v/>
      </c>
      <c r="K148" s="33">
        <f t="shared" si="19"/>
        <v>0</v>
      </c>
      <c r="L148" s="41" t="str">
        <f t="shared" si="20"/>
        <v/>
      </c>
      <c r="M148" s="41" t="str">
        <f t="shared" si="21"/>
        <v/>
      </c>
      <c r="N148" s="41" t="str">
        <f t="shared" si="22"/>
        <v/>
      </c>
      <c r="O148" s="41" t="str">
        <f t="shared" si="23"/>
        <v/>
      </c>
      <c r="P148" s="35" t="str">
        <f>'A1'!K148</f>
        <v xml:space="preserve">  </v>
      </c>
      <c r="Q148" s="35" t="str">
        <f>'A2'!K148</f>
        <v xml:space="preserve">  </v>
      </c>
      <c r="R148" s="35" t="str">
        <f>'A3'!K148</f>
        <v xml:space="preserve">  </v>
      </c>
      <c r="S148" s="35" t="str">
        <f>'A4'!K148</f>
        <v xml:space="preserve">  </v>
      </c>
      <c r="T148" s="35" t="str">
        <f>'A5'!K148</f>
        <v xml:space="preserve">  </v>
      </c>
      <c r="U148" s="35" t="str">
        <f>'A6'!K148</f>
        <v xml:space="preserve">  </v>
      </c>
      <c r="V148" s="35" t="str">
        <f>'B1'!K148</f>
        <v xml:space="preserve">  </v>
      </c>
      <c r="W148" s="35" t="str">
        <f>'B2'!K148</f>
        <v xml:space="preserve">  </v>
      </c>
      <c r="X148" s="35" t="str">
        <f>'B3'!K148</f>
        <v xml:space="preserve">  </v>
      </c>
      <c r="Y148" s="35" t="str">
        <f>'B4'!K148</f>
        <v xml:space="preserve">  </v>
      </c>
      <c r="Z148" s="35" t="str">
        <f>'B5'!K148</f>
        <v xml:space="preserve">  </v>
      </c>
      <c r="AA148" s="35" t="str">
        <f>'C1'!K148</f>
        <v xml:space="preserve">  </v>
      </c>
      <c r="AB148" s="35" t="str">
        <f>'C2'!K148</f>
        <v xml:space="preserve">  </v>
      </c>
      <c r="AC148" s="35" t="str">
        <f>'C3'!K148</f>
        <v xml:space="preserve">  </v>
      </c>
      <c r="AD148" s="35" t="str">
        <f>'C4'!K148</f>
        <v xml:space="preserve">  </v>
      </c>
      <c r="AE148" s="35" t="str">
        <f>'C5'!K148</f>
        <v xml:space="preserve">  </v>
      </c>
      <c r="AF148" s="35" t="str">
        <f>'C6'!K148</f>
        <v xml:space="preserve">  </v>
      </c>
      <c r="AG148" s="36" t="str">
        <f t="shared" si="24"/>
        <v xml:space="preserve">  </v>
      </c>
      <c r="AH148" s="37" t="str">
        <f>IF('I NILAI SEKOLAH'!E148="","", 'I NILAI SEKOLAH'!E148)</f>
        <v/>
      </c>
      <c r="AI148" s="37" t="str">
        <f>IF('I NILAI SEKOLAH'!F148="","", 'I NILAI SEKOLAH'!F148)</f>
        <v/>
      </c>
      <c r="AJ148" s="37" t="str">
        <f>IF('I NILAI SEKOLAH'!G148="","", 'I NILAI SEKOLAH'!G148)</f>
        <v/>
      </c>
      <c r="AK148" s="37" t="str">
        <f>IF('I NILAI SEKOLAH'!H148="","", 'I NILAI SEKOLAH'!H148)</f>
        <v/>
      </c>
      <c r="AL148" s="37" t="str">
        <f>IF('I NILAI SEKOLAH'!I148="","", 'I NILAI SEKOLAH'!I148)</f>
        <v/>
      </c>
      <c r="AM148" s="37" t="str">
        <f>IF('I NILAI SEKOLAH'!J148="","", 'I NILAI SEKOLAH'!J148)</f>
        <v/>
      </c>
      <c r="AN148" s="37" t="str">
        <f>IF('I NILAI SEKOLAH'!K148="","", 'I NILAI SEKOLAH'!K148)</f>
        <v/>
      </c>
      <c r="AO148" s="37" t="str">
        <f>IF('I NILAI SEKOLAH'!L148="","", 'I NILAI SEKOLAH'!L148)</f>
        <v/>
      </c>
      <c r="AP148" s="37" t="str">
        <f>IF('I NILAI SEKOLAH'!M148="","", 'I NILAI SEKOLAH'!M148)</f>
        <v/>
      </c>
      <c r="AQ148" s="37" t="str">
        <f>IF('I NILAI SEKOLAH'!N148="","", 'I NILAI SEKOLAH'!N148)</f>
        <v/>
      </c>
      <c r="AR148" s="37" t="str">
        <f>IF('I NILAI SEKOLAH'!O148="","", 'I NILAI SEKOLAH'!O148)</f>
        <v/>
      </c>
      <c r="AS148" s="37" t="str">
        <f>IF('I NILAI SEKOLAH'!P148="","", 'I NILAI SEKOLAH'!P148)</f>
        <v/>
      </c>
      <c r="AT148" s="37" t="str">
        <f>IF('I NILAI SEKOLAH'!Q148="","", 'I NILAI SEKOLAH'!Q148)</f>
        <v/>
      </c>
      <c r="AU148" s="37" t="str">
        <f>IF('I NILAI SEKOLAH'!R148="","", 'I NILAI SEKOLAH'!R148)</f>
        <v/>
      </c>
      <c r="AV148" s="37" t="str">
        <f>IF('I NILAI SEKOLAH'!S148="","", 'I NILAI SEKOLAH'!S148)</f>
        <v/>
      </c>
      <c r="AW148" s="37" t="str">
        <f>IF('I NILAI SEKOLAH'!T148="","", 'I NILAI SEKOLAH'!T148)</f>
        <v/>
      </c>
      <c r="AX148" s="37" t="str">
        <f>IF('I NILAI SEKOLAH'!U148="","", 'I NILAI SEKOLAH'!U148)</f>
        <v/>
      </c>
      <c r="AY148" s="38" t="str">
        <f t="shared" si="25"/>
        <v xml:space="preserve">  </v>
      </c>
      <c r="AZ148" s="38" t="str">
        <f t="shared" si="26"/>
        <v/>
      </c>
      <c r="BA148" s="296" t="str">
        <f>IF(AZ148="","",RANK(AZ148,$AZ$10:$AZ$209)+COUNTIF(AZ$10:AZ148,AZ148)-1)</f>
        <v/>
      </c>
      <c r="BB148" s="109"/>
      <c r="BC148" s="25"/>
    </row>
    <row r="149" spans="1:55" ht="15.75" hidden="1" customHeight="1">
      <c r="A149" s="101"/>
      <c r="B149" s="34">
        <f>IF(BIODATA!B149="","", BIODATA!B149)</f>
        <v>140</v>
      </c>
      <c r="C149" s="32" t="str">
        <f>IF(BIODATA!D149="","", BIODATA!D149)</f>
        <v/>
      </c>
      <c r="D149" s="32" t="str">
        <f>IF(BIODATA!E149="","", BIODATA!E149)</f>
        <v/>
      </c>
      <c r="E149" s="40" t="str">
        <f>IF(BIODATA!F149="","", BIODATA!F149)</f>
        <v/>
      </c>
      <c r="F149" s="32" t="str">
        <f>IF(BIODATA!I149="","", BIODATA!I149)</f>
        <v/>
      </c>
      <c r="G149" s="39" t="str">
        <f>IF('I NILAI UN'!F149="","",'I NILAI UN'!F149)</f>
        <v/>
      </c>
      <c r="H149" s="39" t="str">
        <f>IF('I NILAI UN'!G149="","",'I NILAI UN'!G149)</f>
        <v/>
      </c>
      <c r="I149" s="39" t="str">
        <f>IF('I NILAI UN'!H149="","",'I NILAI UN'!H149)</f>
        <v/>
      </c>
      <c r="J149" s="39" t="str">
        <f>IF('I NILAI UN'!I149="","",'I NILAI UN'!I149)</f>
        <v/>
      </c>
      <c r="K149" s="33">
        <f t="shared" si="19"/>
        <v>0</v>
      </c>
      <c r="L149" s="41" t="str">
        <f t="shared" si="20"/>
        <v/>
      </c>
      <c r="M149" s="41" t="str">
        <f t="shared" si="21"/>
        <v/>
      </c>
      <c r="N149" s="41" t="str">
        <f t="shared" si="22"/>
        <v/>
      </c>
      <c r="O149" s="41" t="str">
        <f t="shared" si="23"/>
        <v/>
      </c>
      <c r="P149" s="35" t="str">
        <f>'A1'!K149</f>
        <v xml:space="preserve">  </v>
      </c>
      <c r="Q149" s="35" t="str">
        <f>'A2'!K149</f>
        <v xml:space="preserve">  </v>
      </c>
      <c r="R149" s="35" t="str">
        <f>'A3'!K149</f>
        <v xml:space="preserve">  </v>
      </c>
      <c r="S149" s="35" t="str">
        <f>'A4'!K149</f>
        <v xml:space="preserve">  </v>
      </c>
      <c r="T149" s="35" t="str">
        <f>'A5'!K149</f>
        <v xml:space="preserve">  </v>
      </c>
      <c r="U149" s="35" t="str">
        <f>'A6'!K149</f>
        <v xml:space="preserve">  </v>
      </c>
      <c r="V149" s="35" t="str">
        <f>'B1'!K149</f>
        <v xml:space="preserve">  </v>
      </c>
      <c r="W149" s="35" t="str">
        <f>'B2'!K149</f>
        <v xml:space="preserve">  </v>
      </c>
      <c r="X149" s="35" t="str">
        <f>'B3'!K149</f>
        <v xml:space="preserve">  </v>
      </c>
      <c r="Y149" s="35" t="str">
        <f>'B4'!K149</f>
        <v xml:space="preserve">  </v>
      </c>
      <c r="Z149" s="35" t="str">
        <f>'B5'!K149</f>
        <v xml:space="preserve">  </v>
      </c>
      <c r="AA149" s="35" t="str">
        <f>'C1'!K149</f>
        <v xml:space="preserve">  </v>
      </c>
      <c r="AB149" s="35" t="str">
        <f>'C2'!K149</f>
        <v xml:space="preserve">  </v>
      </c>
      <c r="AC149" s="35" t="str">
        <f>'C3'!K149</f>
        <v xml:space="preserve">  </v>
      </c>
      <c r="AD149" s="35" t="str">
        <f>'C4'!K149</f>
        <v xml:space="preserve">  </v>
      </c>
      <c r="AE149" s="35" t="str">
        <f>'C5'!K149</f>
        <v xml:space="preserve">  </v>
      </c>
      <c r="AF149" s="35" t="str">
        <f>'C6'!K149</f>
        <v xml:space="preserve">  </v>
      </c>
      <c r="AG149" s="36" t="str">
        <f t="shared" si="24"/>
        <v xml:space="preserve">  </v>
      </c>
      <c r="AH149" s="37" t="str">
        <f>IF('I NILAI SEKOLAH'!E149="","", 'I NILAI SEKOLAH'!E149)</f>
        <v/>
      </c>
      <c r="AI149" s="37" t="str">
        <f>IF('I NILAI SEKOLAH'!F149="","", 'I NILAI SEKOLAH'!F149)</f>
        <v/>
      </c>
      <c r="AJ149" s="37" t="str">
        <f>IF('I NILAI SEKOLAH'!G149="","", 'I NILAI SEKOLAH'!G149)</f>
        <v/>
      </c>
      <c r="AK149" s="37" t="str">
        <f>IF('I NILAI SEKOLAH'!H149="","", 'I NILAI SEKOLAH'!H149)</f>
        <v/>
      </c>
      <c r="AL149" s="37" t="str">
        <f>IF('I NILAI SEKOLAH'!I149="","", 'I NILAI SEKOLAH'!I149)</f>
        <v/>
      </c>
      <c r="AM149" s="37" t="str">
        <f>IF('I NILAI SEKOLAH'!J149="","", 'I NILAI SEKOLAH'!J149)</f>
        <v/>
      </c>
      <c r="AN149" s="37" t="str">
        <f>IF('I NILAI SEKOLAH'!K149="","", 'I NILAI SEKOLAH'!K149)</f>
        <v/>
      </c>
      <c r="AO149" s="37" t="str">
        <f>IF('I NILAI SEKOLAH'!L149="","", 'I NILAI SEKOLAH'!L149)</f>
        <v/>
      </c>
      <c r="AP149" s="37" t="str">
        <f>IF('I NILAI SEKOLAH'!M149="","", 'I NILAI SEKOLAH'!M149)</f>
        <v/>
      </c>
      <c r="AQ149" s="37" t="str">
        <f>IF('I NILAI SEKOLAH'!N149="","", 'I NILAI SEKOLAH'!N149)</f>
        <v/>
      </c>
      <c r="AR149" s="37" t="str">
        <f>IF('I NILAI SEKOLAH'!O149="","", 'I NILAI SEKOLAH'!O149)</f>
        <v/>
      </c>
      <c r="AS149" s="37" t="str">
        <f>IF('I NILAI SEKOLAH'!P149="","", 'I NILAI SEKOLAH'!P149)</f>
        <v/>
      </c>
      <c r="AT149" s="37" t="str">
        <f>IF('I NILAI SEKOLAH'!Q149="","", 'I NILAI SEKOLAH'!Q149)</f>
        <v/>
      </c>
      <c r="AU149" s="37" t="str">
        <f>IF('I NILAI SEKOLAH'!R149="","", 'I NILAI SEKOLAH'!R149)</f>
        <v/>
      </c>
      <c r="AV149" s="37" t="str">
        <f>IF('I NILAI SEKOLAH'!S149="","", 'I NILAI SEKOLAH'!S149)</f>
        <v/>
      </c>
      <c r="AW149" s="37" t="str">
        <f>IF('I NILAI SEKOLAH'!T149="","", 'I NILAI SEKOLAH'!T149)</f>
        <v/>
      </c>
      <c r="AX149" s="37" t="str">
        <f>IF('I NILAI SEKOLAH'!U149="","", 'I NILAI SEKOLAH'!U149)</f>
        <v/>
      </c>
      <c r="AY149" s="38" t="str">
        <f t="shared" si="25"/>
        <v xml:space="preserve">  </v>
      </c>
      <c r="AZ149" s="38" t="str">
        <f t="shared" si="26"/>
        <v/>
      </c>
      <c r="BA149" s="296" t="str">
        <f>IF(AZ149="","",RANK(AZ149,$AZ$10:$AZ$209)+COUNTIF(AZ$10:AZ149,AZ149)-1)</f>
        <v/>
      </c>
      <c r="BB149" s="109"/>
      <c r="BC149" s="25"/>
    </row>
    <row r="150" spans="1:55" ht="15.75" hidden="1" customHeight="1">
      <c r="A150" s="101"/>
      <c r="B150" s="34">
        <f>IF(BIODATA!B150="","", BIODATA!B150)</f>
        <v>141</v>
      </c>
      <c r="C150" s="32" t="str">
        <f>IF(BIODATA!D150="","", BIODATA!D150)</f>
        <v/>
      </c>
      <c r="D150" s="32" t="str">
        <f>IF(BIODATA!E150="","", BIODATA!E150)</f>
        <v/>
      </c>
      <c r="E150" s="40" t="str">
        <f>IF(BIODATA!F150="","", BIODATA!F150)</f>
        <v/>
      </c>
      <c r="F150" s="32" t="str">
        <f>IF(BIODATA!I150="","", BIODATA!I150)</f>
        <v/>
      </c>
      <c r="G150" s="39" t="str">
        <f>IF('I NILAI UN'!F150="","",'I NILAI UN'!F150)</f>
        <v/>
      </c>
      <c r="H150" s="39" t="str">
        <f>IF('I NILAI UN'!G150="","",'I NILAI UN'!G150)</f>
        <v/>
      </c>
      <c r="I150" s="39" t="str">
        <f>IF('I NILAI UN'!H150="","",'I NILAI UN'!H150)</f>
        <v/>
      </c>
      <c r="J150" s="39" t="str">
        <f>IF('I NILAI UN'!I150="","",'I NILAI UN'!I150)</f>
        <v/>
      </c>
      <c r="K150" s="33">
        <f t="shared" si="19"/>
        <v>0</v>
      </c>
      <c r="L150" s="41" t="str">
        <f t="shared" si="20"/>
        <v/>
      </c>
      <c r="M150" s="41" t="str">
        <f t="shared" si="21"/>
        <v/>
      </c>
      <c r="N150" s="41" t="str">
        <f t="shared" si="22"/>
        <v/>
      </c>
      <c r="O150" s="41" t="str">
        <f t="shared" si="23"/>
        <v/>
      </c>
      <c r="P150" s="35" t="str">
        <f>'A1'!K150</f>
        <v xml:space="preserve">  </v>
      </c>
      <c r="Q150" s="35" t="str">
        <f>'A2'!K150</f>
        <v xml:space="preserve">  </v>
      </c>
      <c r="R150" s="35" t="str">
        <f>'A3'!K150</f>
        <v xml:space="preserve">  </v>
      </c>
      <c r="S150" s="35" t="str">
        <f>'A4'!K150</f>
        <v xml:space="preserve">  </v>
      </c>
      <c r="T150" s="35" t="str">
        <f>'A5'!K150</f>
        <v xml:space="preserve">  </v>
      </c>
      <c r="U150" s="35" t="str">
        <f>'A6'!K150</f>
        <v xml:space="preserve">  </v>
      </c>
      <c r="V150" s="35" t="str">
        <f>'B1'!K150</f>
        <v xml:space="preserve">  </v>
      </c>
      <c r="W150" s="35" t="str">
        <f>'B2'!K150</f>
        <v xml:space="preserve">  </v>
      </c>
      <c r="X150" s="35" t="str">
        <f>'B3'!K150</f>
        <v xml:space="preserve">  </v>
      </c>
      <c r="Y150" s="35" t="str">
        <f>'B4'!K150</f>
        <v xml:space="preserve">  </v>
      </c>
      <c r="Z150" s="35" t="str">
        <f>'B5'!K150</f>
        <v xml:space="preserve">  </v>
      </c>
      <c r="AA150" s="35" t="str">
        <f>'C1'!K150</f>
        <v xml:space="preserve">  </v>
      </c>
      <c r="AB150" s="35" t="str">
        <f>'C2'!K150</f>
        <v xml:space="preserve">  </v>
      </c>
      <c r="AC150" s="35" t="str">
        <f>'C3'!K150</f>
        <v xml:space="preserve">  </v>
      </c>
      <c r="AD150" s="35" t="str">
        <f>'C4'!K150</f>
        <v xml:space="preserve">  </v>
      </c>
      <c r="AE150" s="35" t="str">
        <f>'C5'!K150</f>
        <v xml:space="preserve">  </v>
      </c>
      <c r="AF150" s="35" t="str">
        <f>'C6'!K150</f>
        <v xml:space="preserve">  </v>
      </c>
      <c r="AG150" s="36" t="str">
        <f t="shared" si="24"/>
        <v xml:space="preserve">  </v>
      </c>
      <c r="AH150" s="37" t="str">
        <f>IF('I NILAI SEKOLAH'!E150="","", 'I NILAI SEKOLAH'!E150)</f>
        <v/>
      </c>
      <c r="AI150" s="37" t="str">
        <f>IF('I NILAI SEKOLAH'!F150="","", 'I NILAI SEKOLAH'!F150)</f>
        <v/>
      </c>
      <c r="AJ150" s="37" t="str">
        <f>IF('I NILAI SEKOLAH'!G150="","", 'I NILAI SEKOLAH'!G150)</f>
        <v/>
      </c>
      <c r="AK150" s="37" t="str">
        <f>IF('I NILAI SEKOLAH'!H150="","", 'I NILAI SEKOLAH'!H150)</f>
        <v/>
      </c>
      <c r="AL150" s="37" t="str">
        <f>IF('I NILAI SEKOLAH'!I150="","", 'I NILAI SEKOLAH'!I150)</f>
        <v/>
      </c>
      <c r="AM150" s="37" t="str">
        <f>IF('I NILAI SEKOLAH'!J150="","", 'I NILAI SEKOLAH'!J150)</f>
        <v/>
      </c>
      <c r="AN150" s="37" t="str">
        <f>IF('I NILAI SEKOLAH'!K150="","", 'I NILAI SEKOLAH'!K150)</f>
        <v/>
      </c>
      <c r="AO150" s="37" t="str">
        <f>IF('I NILAI SEKOLAH'!L150="","", 'I NILAI SEKOLAH'!L150)</f>
        <v/>
      </c>
      <c r="AP150" s="37" t="str">
        <f>IF('I NILAI SEKOLAH'!M150="","", 'I NILAI SEKOLAH'!M150)</f>
        <v/>
      </c>
      <c r="AQ150" s="37" t="str">
        <f>IF('I NILAI SEKOLAH'!N150="","", 'I NILAI SEKOLAH'!N150)</f>
        <v/>
      </c>
      <c r="AR150" s="37" t="str">
        <f>IF('I NILAI SEKOLAH'!O150="","", 'I NILAI SEKOLAH'!O150)</f>
        <v/>
      </c>
      <c r="AS150" s="37" t="str">
        <f>IF('I NILAI SEKOLAH'!P150="","", 'I NILAI SEKOLAH'!P150)</f>
        <v/>
      </c>
      <c r="AT150" s="37" t="str">
        <f>IF('I NILAI SEKOLAH'!Q150="","", 'I NILAI SEKOLAH'!Q150)</f>
        <v/>
      </c>
      <c r="AU150" s="37" t="str">
        <f>IF('I NILAI SEKOLAH'!R150="","", 'I NILAI SEKOLAH'!R150)</f>
        <v/>
      </c>
      <c r="AV150" s="37" t="str">
        <f>IF('I NILAI SEKOLAH'!S150="","", 'I NILAI SEKOLAH'!S150)</f>
        <v/>
      </c>
      <c r="AW150" s="37" t="str">
        <f>IF('I NILAI SEKOLAH'!T150="","", 'I NILAI SEKOLAH'!T150)</f>
        <v/>
      </c>
      <c r="AX150" s="37" t="str">
        <f>IF('I NILAI SEKOLAH'!U150="","", 'I NILAI SEKOLAH'!U150)</f>
        <v/>
      </c>
      <c r="AY150" s="38" t="str">
        <f t="shared" si="25"/>
        <v xml:space="preserve">  </v>
      </c>
      <c r="AZ150" s="38" t="str">
        <f t="shared" si="26"/>
        <v/>
      </c>
      <c r="BA150" s="296" t="str">
        <f>IF(AZ150="","",RANK(AZ150,$AZ$10:$AZ$209)+COUNTIF(AZ$10:AZ150,AZ150)-1)</f>
        <v/>
      </c>
      <c r="BB150" s="109"/>
      <c r="BC150" s="25"/>
    </row>
    <row r="151" spans="1:55" ht="15.75" hidden="1" customHeight="1">
      <c r="A151" s="101"/>
      <c r="B151" s="34">
        <f>IF(BIODATA!B151="","", BIODATA!B151)</f>
        <v>142</v>
      </c>
      <c r="C151" s="32" t="str">
        <f>IF(BIODATA!D151="","", BIODATA!D151)</f>
        <v/>
      </c>
      <c r="D151" s="32" t="str">
        <f>IF(BIODATA!E151="","", BIODATA!E151)</f>
        <v/>
      </c>
      <c r="E151" s="40" t="str">
        <f>IF(BIODATA!F151="","", BIODATA!F151)</f>
        <v/>
      </c>
      <c r="F151" s="32" t="str">
        <f>IF(BIODATA!I151="","", BIODATA!I151)</f>
        <v/>
      </c>
      <c r="G151" s="39" t="str">
        <f>IF('I NILAI UN'!F151="","",'I NILAI UN'!F151)</f>
        <v/>
      </c>
      <c r="H151" s="39" t="str">
        <f>IF('I NILAI UN'!G151="","",'I NILAI UN'!G151)</f>
        <v/>
      </c>
      <c r="I151" s="39" t="str">
        <f>IF('I NILAI UN'!H151="","",'I NILAI UN'!H151)</f>
        <v/>
      </c>
      <c r="J151" s="39" t="str">
        <f>IF('I NILAI UN'!I151="","",'I NILAI UN'!I151)</f>
        <v/>
      </c>
      <c r="K151" s="33">
        <f t="shared" si="19"/>
        <v>0</v>
      </c>
      <c r="L151" s="41" t="str">
        <f t="shared" si="20"/>
        <v/>
      </c>
      <c r="M151" s="41" t="str">
        <f t="shared" si="21"/>
        <v/>
      </c>
      <c r="N151" s="41" t="str">
        <f t="shared" si="22"/>
        <v/>
      </c>
      <c r="O151" s="41" t="str">
        <f t="shared" si="23"/>
        <v/>
      </c>
      <c r="P151" s="35" t="str">
        <f>'A1'!K151</f>
        <v xml:space="preserve">  </v>
      </c>
      <c r="Q151" s="35" t="str">
        <f>'A2'!K151</f>
        <v xml:space="preserve">  </v>
      </c>
      <c r="R151" s="35" t="str">
        <f>'A3'!K151</f>
        <v xml:space="preserve">  </v>
      </c>
      <c r="S151" s="35" t="str">
        <f>'A4'!K151</f>
        <v xml:space="preserve">  </v>
      </c>
      <c r="T151" s="35" t="str">
        <f>'A5'!K151</f>
        <v xml:space="preserve">  </v>
      </c>
      <c r="U151" s="35" t="str">
        <f>'A6'!K151</f>
        <v xml:space="preserve">  </v>
      </c>
      <c r="V151" s="35" t="str">
        <f>'B1'!K151</f>
        <v xml:space="preserve">  </v>
      </c>
      <c r="W151" s="35" t="str">
        <f>'B2'!K151</f>
        <v xml:space="preserve">  </v>
      </c>
      <c r="X151" s="35" t="str">
        <f>'B3'!K151</f>
        <v xml:space="preserve">  </v>
      </c>
      <c r="Y151" s="35" t="str">
        <f>'B4'!K151</f>
        <v xml:space="preserve">  </v>
      </c>
      <c r="Z151" s="35" t="str">
        <f>'B5'!K151</f>
        <v xml:space="preserve">  </v>
      </c>
      <c r="AA151" s="35" t="str">
        <f>'C1'!K151</f>
        <v xml:space="preserve">  </v>
      </c>
      <c r="AB151" s="35" t="str">
        <f>'C2'!K151</f>
        <v xml:space="preserve">  </v>
      </c>
      <c r="AC151" s="35" t="str">
        <f>'C3'!K151</f>
        <v xml:space="preserve">  </v>
      </c>
      <c r="AD151" s="35" t="str">
        <f>'C4'!K151</f>
        <v xml:space="preserve">  </v>
      </c>
      <c r="AE151" s="35" t="str">
        <f>'C5'!K151</f>
        <v xml:space="preserve">  </v>
      </c>
      <c r="AF151" s="35" t="str">
        <f>'C6'!K151</f>
        <v xml:space="preserve">  </v>
      </c>
      <c r="AG151" s="36" t="str">
        <f t="shared" si="24"/>
        <v xml:space="preserve">  </v>
      </c>
      <c r="AH151" s="37" t="str">
        <f>IF('I NILAI SEKOLAH'!E151="","", 'I NILAI SEKOLAH'!E151)</f>
        <v/>
      </c>
      <c r="AI151" s="37" t="str">
        <f>IF('I NILAI SEKOLAH'!F151="","", 'I NILAI SEKOLAH'!F151)</f>
        <v/>
      </c>
      <c r="AJ151" s="37" t="str">
        <f>IF('I NILAI SEKOLAH'!G151="","", 'I NILAI SEKOLAH'!G151)</f>
        <v/>
      </c>
      <c r="AK151" s="37" t="str">
        <f>IF('I NILAI SEKOLAH'!H151="","", 'I NILAI SEKOLAH'!H151)</f>
        <v/>
      </c>
      <c r="AL151" s="37" t="str">
        <f>IF('I NILAI SEKOLAH'!I151="","", 'I NILAI SEKOLAH'!I151)</f>
        <v/>
      </c>
      <c r="AM151" s="37" t="str">
        <f>IF('I NILAI SEKOLAH'!J151="","", 'I NILAI SEKOLAH'!J151)</f>
        <v/>
      </c>
      <c r="AN151" s="37" t="str">
        <f>IF('I NILAI SEKOLAH'!K151="","", 'I NILAI SEKOLAH'!K151)</f>
        <v/>
      </c>
      <c r="AO151" s="37" t="str">
        <f>IF('I NILAI SEKOLAH'!L151="","", 'I NILAI SEKOLAH'!L151)</f>
        <v/>
      </c>
      <c r="AP151" s="37" t="str">
        <f>IF('I NILAI SEKOLAH'!M151="","", 'I NILAI SEKOLAH'!M151)</f>
        <v/>
      </c>
      <c r="AQ151" s="37" t="str">
        <f>IF('I NILAI SEKOLAH'!N151="","", 'I NILAI SEKOLAH'!N151)</f>
        <v/>
      </c>
      <c r="AR151" s="37" t="str">
        <f>IF('I NILAI SEKOLAH'!O151="","", 'I NILAI SEKOLAH'!O151)</f>
        <v/>
      </c>
      <c r="AS151" s="37" t="str">
        <f>IF('I NILAI SEKOLAH'!P151="","", 'I NILAI SEKOLAH'!P151)</f>
        <v/>
      </c>
      <c r="AT151" s="37" t="str">
        <f>IF('I NILAI SEKOLAH'!Q151="","", 'I NILAI SEKOLAH'!Q151)</f>
        <v/>
      </c>
      <c r="AU151" s="37" t="str">
        <f>IF('I NILAI SEKOLAH'!R151="","", 'I NILAI SEKOLAH'!R151)</f>
        <v/>
      </c>
      <c r="AV151" s="37" t="str">
        <f>IF('I NILAI SEKOLAH'!S151="","", 'I NILAI SEKOLAH'!S151)</f>
        <v/>
      </c>
      <c r="AW151" s="37" t="str">
        <f>IF('I NILAI SEKOLAH'!T151="","", 'I NILAI SEKOLAH'!T151)</f>
        <v/>
      </c>
      <c r="AX151" s="37" t="str">
        <f>IF('I NILAI SEKOLAH'!U151="","", 'I NILAI SEKOLAH'!U151)</f>
        <v/>
      </c>
      <c r="AY151" s="38" t="str">
        <f t="shared" si="25"/>
        <v xml:space="preserve">  </v>
      </c>
      <c r="AZ151" s="38" t="str">
        <f t="shared" si="26"/>
        <v/>
      </c>
      <c r="BA151" s="296" t="str">
        <f>IF(AZ151="","",RANK(AZ151,$AZ$10:$AZ$209)+COUNTIF(AZ$10:AZ151,AZ151)-1)</f>
        <v/>
      </c>
      <c r="BB151" s="109"/>
      <c r="BC151" s="25"/>
    </row>
    <row r="152" spans="1:55" ht="15.75" hidden="1" customHeight="1">
      <c r="A152" s="101"/>
      <c r="B152" s="34">
        <f>IF(BIODATA!B152="","", BIODATA!B152)</f>
        <v>143</v>
      </c>
      <c r="C152" s="32" t="str">
        <f>IF(BIODATA!D152="","", BIODATA!D152)</f>
        <v/>
      </c>
      <c r="D152" s="32" t="str">
        <f>IF(BIODATA!E152="","", BIODATA!E152)</f>
        <v/>
      </c>
      <c r="E152" s="40" t="str">
        <f>IF(BIODATA!F152="","", BIODATA!F152)</f>
        <v/>
      </c>
      <c r="F152" s="32" t="str">
        <f>IF(BIODATA!I152="","", BIODATA!I152)</f>
        <v/>
      </c>
      <c r="G152" s="39" t="str">
        <f>IF('I NILAI UN'!F152="","",'I NILAI UN'!F152)</f>
        <v/>
      </c>
      <c r="H152" s="39" t="str">
        <f>IF('I NILAI UN'!G152="","",'I NILAI UN'!G152)</f>
        <v/>
      </c>
      <c r="I152" s="39" t="str">
        <f>IF('I NILAI UN'!H152="","",'I NILAI UN'!H152)</f>
        <v/>
      </c>
      <c r="J152" s="39" t="str">
        <f>IF('I NILAI UN'!I152="","",'I NILAI UN'!I152)</f>
        <v/>
      </c>
      <c r="K152" s="33">
        <f t="shared" si="19"/>
        <v>0</v>
      </c>
      <c r="L152" s="41" t="str">
        <f t="shared" si="20"/>
        <v/>
      </c>
      <c r="M152" s="41" t="str">
        <f t="shared" si="21"/>
        <v/>
      </c>
      <c r="N152" s="41" t="str">
        <f t="shared" si="22"/>
        <v/>
      </c>
      <c r="O152" s="41" t="str">
        <f t="shared" si="23"/>
        <v/>
      </c>
      <c r="P152" s="35" t="str">
        <f>'A1'!K152</f>
        <v xml:space="preserve">  </v>
      </c>
      <c r="Q152" s="35" t="str">
        <f>'A2'!K152</f>
        <v xml:space="preserve">  </v>
      </c>
      <c r="R152" s="35" t="str">
        <f>'A3'!K152</f>
        <v xml:space="preserve">  </v>
      </c>
      <c r="S152" s="35" t="str">
        <f>'A4'!K152</f>
        <v xml:space="preserve">  </v>
      </c>
      <c r="T152" s="35" t="str">
        <f>'A5'!K152</f>
        <v xml:space="preserve">  </v>
      </c>
      <c r="U152" s="35" t="str">
        <f>'A6'!K152</f>
        <v xml:space="preserve">  </v>
      </c>
      <c r="V152" s="35" t="str">
        <f>'B1'!K152</f>
        <v xml:space="preserve">  </v>
      </c>
      <c r="W152" s="35" t="str">
        <f>'B2'!K152</f>
        <v xml:space="preserve">  </v>
      </c>
      <c r="X152" s="35" t="str">
        <f>'B3'!K152</f>
        <v xml:space="preserve">  </v>
      </c>
      <c r="Y152" s="35" t="str">
        <f>'B4'!K152</f>
        <v xml:space="preserve">  </v>
      </c>
      <c r="Z152" s="35" t="str">
        <f>'B5'!K152</f>
        <v xml:space="preserve">  </v>
      </c>
      <c r="AA152" s="35" t="str">
        <f>'C1'!K152</f>
        <v xml:space="preserve">  </v>
      </c>
      <c r="AB152" s="35" t="str">
        <f>'C2'!K152</f>
        <v xml:space="preserve">  </v>
      </c>
      <c r="AC152" s="35" t="str">
        <f>'C3'!K152</f>
        <v xml:space="preserve">  </v>
      </c>
      <c r="AD152" s="35" t="str">
        <f>'C4'!K152</f>
        <v xml:space="preserve">  </v>
      </c>
      <c r="AE152" s="35" t="str">
        <f>'C5'!K152</f>
        <v xml:space="preserve">  </v>
      </c>
      <c r="AF152" s="35" t="str">
        <f>'C6'!K152</f>
        <v xml:space="preserve">  </v>
      </c>
      <c r="AG152" s="36" t="str">
        <f t="shared" si="24"/>
        <v xml:space="preserve">  </v>
      </c>
      <c r="AH152" s="37" t="str">
        <f>IF('I NILAI SEKOLAH'!E152="","", 'I NILAI SEKOLAH'!E152)</f>
        <v/>
      </c>
      <c r="AI152" s="37" t="str">
        <f>IF('I NILAI SEKOLAH'!F152="","", 'I NILAI SEKOLAH'!F152)</f>
        <v/>
      </c>
      <c r="AJ152" s="37" t="str">
        <f>IF('I NILAI SEKOLAH'!G152="","", 'I NILAI SEKOLAH'!G152)</f>
        <v/>
      </c>
      <c r="AK152" s="37" t="str">
        <f>IF('I NILAI SEKOLAH'!H152="","", 'I NILAI SEKOLAH'!H152)</f>
        <v/>
      </c>
      <c r="AL152" s="37" t="str">
        <f>IF('I NILAI SEKOLAH'!I152="","", 'I NILAI SEKOLAH'!I152)</f>
        <v/>
      </c>
      <c r="AM152" s="37" t="str">
        <f>IF('I NILAI SEKOLAH'!J152="","", 'I NILAI SEKOLAH'!J152)</f>
        <v/>
      </c>
      <c r="AN152" s="37" t="str">
        <f>IF('I NILAI SEKOLAH'!K152="","", 'I NILAI SEKOLAH'!K152)</f>
        <v/>
      </c>
      <c r="AO152" s="37" t="str">
        <f>IF('I NILAI SEKOLAH'!L152="","", 'I NILAI SEKOLAH'!L152)</f>
        <v/>
      </c>
      <c r="AP152" s="37" t="str">
        <f>IF('I NILAI SEKOLAH'!M152="","", 'I NILAI SEKOLAH'!M152)</f>
        <v/>
      </c>
      <c r="AQ152" s="37" t="str">
        <f>IF('I NILAI SEKOLAH'!N152="","", 'I NILAI SEKOLAH'!N152)</f>
        <v/>
      </c>
      <c r="AR152" s="37" t="str">
        <f>IF('I NILAI SEKOLAH'!O152="","", 'I NILAI SEKOLAH'!O152)</f>
        <v/>
      </c>
      <c r="AS152" s="37" t="str">
        <f>IF('I NILAI SEKOLAH'!P152="","", 'I NILAI SEKOLAH'!P152)</f>
        <v/>
      </c>
      <c r="AT152" s="37" t="str">
        <f>IF('I NILAI SEKOLAH'!Q152="","", 'I NILAI SEKOLAH'!Q152)</f>
        <v/>
      </c>
      <c r="AU152" s="37" t="str">
        <f>IF('I NILAI SEKOLAH'!R152="","", 'I NILAI SEKOLAH'!R152)</f>
        <v/>
      </c>
      <c r="AV152" s="37" t="str">
        <f>IF('I NILAI SEKOLAH'!S152="","", 'I NILAI SEKOLAH'!S152)</f>
        <v/>
      </c>
      <c r="AW152" s="37" t="str">
        <f>IF('I NILAI SEKOLAH'!T152="","", 'I NILAI SEKOLAH'!T152)</f>
        <v/>
      </c>
      <c r="AX152" s="37" t="str">
        <f>IF('I NILAI SEKOLAH'!U152="","", 'I NILAI SEKOLAH'!U152)</f>
        <v/>
      </c>
      <c r="AY152" s="38" t="str">
        <f t="shared" si="25"/>
        <v xml:space="preserve">  </v>
      </c>
      <c r="AZ152" s="38" t="str">
        <f t="shared" si="26"/>
        <v/>
      </c>
      <c r="BA152" s="296" t="str">
        <f>IF(AZ152="","",RANK(AZ152,$AZ$10:$AZ$209)+COUNTIF(AZ$10:AZ152,AZ152)-1)</f>
        <v/>
      </c>
      <c r="BB152" s="109"/>
      <c r="BC152" s="25"/>
    </row>
    <row r="153" spans="1:55" ht="15.75" hidden="1" customHeight="1">
      <c r="A153" s="101"/>
      <c r="B153" s="34">
        <f>IF(BIODATA!B153="","", BIODATA!B153)</f>
        <v>144</v>
      </c>
      <c r="C153" s="32" t="str">
        <f>IF(BIODATA!D153="","", BIODATA!D153)</f>
        <v/>
      </c>
      <c r="D153" s="32" t="str">
        <f>IF(BIODATA!E153="","", BIODATA!E153)</f>
        <v/>
      </c>
      <c r="E153" s="40" t="str">
        <f>IF(BIODATA!F153="","", BIODATA!F153)</f>
        <v/>
      </c>
      <c r="F153" s="32" t="str">
        <f>IF(BIODATA!I153="","", BIODATA!I153)</f>
        <v/>
      </c>
      <c r="G153" s="39" t="str">
        <f>IF('I NILAI UN'!F153="","",'I NILAI UN'!F153)</f>
        <v/>
      </c>
      <c r="H153" s="39" t="str">
        <f>IF('I NILAI UN'!G153="","",'I NILAI UN'!G153)</f>
        <v/>
      </c>
      <c r="I153" s="39" t="str">
        <f>IF('I NILAI UN'!H153="","",'I NILAI UN'!H153)</f>
        <v/>
      </c>
      <c r="J153" s="39" t="str">
        <f>IF('I NILAI UN'!I153="","",'I NILAI UN'!I153)</f>
        <v/>
      </c>
      <c r="K153" s="33">
        <f t="shared" si="19"/>
        <v>0</v>
      </c>
      <c r="L153" s="41" t="str">
        <f t="shared" si="20"/>
        <v/>
      </c>
      <c r="M153" s="41" t="str">
        <f t="shared" si="21"/>
        <v/>
      </c>
      <c r="N153" s="41" t="str">
        <f t="shared" si="22"/>
        <v/>
      </c>
      <c r="O153" s="41" t="str">
        <f t="shared" si="23"/>
        <v/>
      </c>
      <c r="P153" s="35" t="str">
        <f>'A1'!K153</f>
        <v xml:space="preserve">  </v>
      </c>
      <c r="Q153" s="35" t="str">
        <f>'A2'!K153</f>
        <v xml:space="preserve">  </v>
      </c>
      <c r="R153" s="35" t="str">
        <f>'A3'!K153</f>
        <v xml:space="preserve">  </v>
      </c>
      <c r="S153" s="35" t="str">
        <f>'A4'!K153</f>
        <v xml:space="preserve">  </v>
      </c>
      <c r="T153" s="35" t="str">
        <f>'A5'!K153</f>
        <v xml:space="preserve">  </v>
      </c>
      <c r="U153" s="35" t="str">
        <f>'A6'!K153</f>
        <v xml:space="preserve">  </v>
      </c>
      <c r="V153" s="35" t="str">
        <f>'B1'!K153</f>
        <v xml:space="preserve">  </v>
      </c>
      <c r="W153" s="35" t="str">
        <f>'B2'!K153</f>
        <v xml:space="preserve">  </v>
      </c>
      <c r="X153" s="35" t="str">
        <f>'B3'!K153</f>
        <v xml:space="preserve">  </v>
      </c>
      <c r="Y153" s="35" t="str">
        <f>'B4'!K153</f>
        <v xml:space="preserve">  </v>
      </c>
      <c r="Z153" s="35" t="str">
        <f>'B5'!K153</f>
        <v xml:space="preserve">  </v>
      </c>
      <c r="AA153" s="35" t="str">
        <f>'C1'!K153</f>
        <v xml:space="preserve">  </v>
      </c>
      <c r="AB153" s="35" t="str">
        <f>'C2'!K153</f>
        <v xml:space="preserve">  </v>
      </c>
      <c r="AC153" s="35" t="str">
        <f>'C3'!K153</f>
        <v xml:space="preserve">  </v>
      </c>
      <c r="AD153" s="35" t="str">
        <f>'C4'!K153</f>
        <v xml:space="preserve">  </v>
      </c>
      <c r="AE153" s="35" t="str">
        <f>'C5'!K153</f>
        <v xml:space="preserve">  </v>
      </c>
      <c r="AF153" s="35" t="str">
        <f>'C6'!K153</f>
        <v xml:space="preserve">  </v>
      </c>
      <c r="AG153" s="36" t="str">
        <f t="shared" si="24"/>
        <v xml:space="preserve">  </v>
      </c>
      <c r="AH153" s="37" t="str">
        <f>IF('I NILAI SEKOLAH'!E153="","", 'I NILAI SEKOLAH'!E153)</f>
        <v/>
      </c>
      <c r="AI153" s="37" t="str">
        <f>IF('I NILAI SEKOLAH'!F153="","", 'I NILAI SEKOLAH'!F153)</f>
        <v/>
      </c>
      <c r="AJ153" s="37" t="str">
        <f>IF('I NILAI SEKOLAH'!G153="","", 'I NILAI SEKOLAH'!G153)</f>
        <v/>
      </c>
      <c r="AK153" s="37" t="str">
        <f>IF('I NILAI SEKOLAH'!H153="","", 'I NILAI SEKOLAH'!H153)</f>
        <v/>
      </c>
      <c r="AL153" s="37" t="str">
        <f>IF('I NILAI SEKOLAH'!I153="","", 'I NILAI SEKOLAH'!I153)</f>
        <v/>
      </c>
      <c r="AM153" s="37" t="str">
        <f>IF('I NILAI SEKOLAH'!J153="","", 'I NILAI SEKOLAH'!J153)</f>
        <v/>
      </c>
      <c r="AN153" s="37" t="str">
        <f>IF('I NILAI SEKOLAH'!K153="","", 'I NILAI SEKOLAH'!K153)</f>
        <v/>
      </c>
      <c r="AO153" s="37" t="str">
        <f>IF('I NILAI SEKOLAH'!L153="","", 'I NILAI SEKOLAH'!L153)</f>
        <v/>
      </c>
      <c r="AP153" s="37" t="str">
        <f>IF('I NILAI SEKOLAH'!M153="","", 'I NILAI SEKOLAH'!M153)</f>
        <v/>
      </c>
      <c r="AQ153" s="37" t="str">
        <f>IF('I NILAI SEKOLAH'!N153="","", 'I NILAI SEKOLAH'!N153)</f>
        <v/>
      </c>
      <c r="AR153" s="37" t="str">
        <f>IF('I NILAI SEKOLAH'!O153="","", 'I NILAI SEKOLAH'!O153)</f>
        <v/>
      </c>
      <c r="AS153" s="37" t="str">
        <f>IF('I NILAI SEKOLAH'!P153="","", 'I NILAI SEKOLAH'!P153)</f>
        <v/>
      </c>
      <c r="AT153" s="37" t="str">
        <f>IF('I NILAI SEKOLAH'!Q153="","", 'I NILAI SEKOLAH'!Q153)</f>
        <v/>
      </c>
      <c r="AU153" s="37" t="str">
        <f>IF('I NILAI SEKOLAH'!R153="","", 'I NILAI SEKOLAH'!R153)</f>
        <v/>
      </c>
      <c r="AV153" s="37" t="str">
        <f>IF('I NILAI SEKOLAH'!S153="","", 'I NILAI SEKOLAH'!S153)</f>
        <v/>
      </c>
      <c r="AW153" s="37" t="str">
        <f>IF('I NILAI SEKOLAH'!T153="","", 'I NILAI SEKOLAH'!T153)</f>
        <v/>
      </c>
      <c r="AX153" s="37" t="str">
        <f>IF('I NILAI SEKOLAH'!U153="","", 'I NILAI SEKOLAH'!U153)</f>
        <v/>
      </c>
      <c r="AY153" s="38" t="str">
        <f t="shared" si="25"/>
        <v xml:space="preserve">  </v>
      </c>
      <c r="AZ153" s="38" t="str">
        <f t="shared" si="26"/>
        <v/>
      </c>
      <c r="BA153" s="296" t="str">
        <f>IF(AZ153="","",RANK(AZ153,$AZ$10:$AZ$209)+COUNTIF(AZ$10:AZ153,AZ153)-1)</f>
        <v/>
      </c>
      <c r="BB153" s="109"/>
      <c r="BC153" s="25"/>
    </row>
    <row r="154" spans="1:55" ht="15.75" hidden="1" customHeight="1">
      <c r="A154" s="101"/>
      <c r="B154" s="34">
        <f>IF(BIODATA!B154="","", BIODATA!B154)</f>
        <v>145</v>
      </c>
      <c r="C154" s="32" t="str">
        <f>IF(BIODATA!D154="","", BIODATA!D154)</f>
        <v/>
      </c>
      <c r="D154" s="32" t="str">
        <f>IF(BIODATA!E154="","", BIODATA!E154)</f>
        <v/>
      </c>
      <c r="E154" s="40" t="str">
        <f>IF(BIODATA!F154="","", BIODATA!F154)</f>
        <v/>
      </c>
      <c r="F154" s="32" t="str">
        <f>IF(BIODATA!I154="","", BIODATA!I154)</f>
        <v/>
      </c>
      <c r="G154" s="39" t="str">
        <f>IF('I NILAI UN'!F154="","",'I NILAI UN'!F154)</f>
        <v/>
      </c>
      <c r="H154" s="39" t="str">
        <f>IF('I NILAI UN'!G154="","",'I NILAI UN'!G154)</f>
        <v/>
      </c>
      <c r="I154" s="39" t="str">
        <f>IF('I NILAI UN'!H154="","",'I NILAI UN'!H154)</f>
        <v/>
      </c>
      <c r="J154" s="39" t="str">
        <f>IF('I NILAI UN'!I154="","",'I NILAI UN'!I154)</f>
        <v/>
      </c>
      <c r="K154" s="33">
        <f t="shared" si="19"/>
        <v>0</v>
      </c>
      <c r="L154" s="41" t="str">
        <f t="shared" si="20"/>
        <v/>
      </c>
      <c r="M154" s="41" t="str">
        <f t="shared" si="21"/>
        <v/>
      </c>
      <c r="N154" s="41" t="str">
        <f t="shared" si="22"/>
        <v/>
      </c>
      <c r="O154" s="41" t="str">
        <f t="shared" si="23"/>
        <v/>
      </c>
      <c r="P154" s="35" t="str">
        <f>'A1'!K154</f>
        <v xml:space="preserve">  </v>
      </c>
      <c r="Q154" s="35" t="str">
        <f>'A2'!K154</f>
        <v xml:space="preserve">  </v>
      </c>
      <c r="R154" s="35" t="str">
        <f>'A3'!K154</f>
        <v xml:space="preserve">  </v>
      </c>
      <c r="S154" s="35" t="str">
        <f>'A4'!K154</f>
        <v xml:space="preserve">  </v>
      </c>
      <c r="T154" s="35" t="str">
        <f>'A5'!K154</f>
        <v xml:space="preserve">  </v>
      </c>
      <c r="U154" s="35" t="str">
        <f>'A6'!K154</f>
        <v xml:space="preserve">  </v>
      </c>
      <c r="V154" s="35" t="str">
        <f>'B1'!K154</f>
        <v xml:space="preserve">  </v>
      </c>
      <c r="W154" s="35" t="str">
        <f>'B2'!K154</f>
        <v xml:space="preserve">  </v>
      </c>
      <c r="X154" s="35" t="str">
        <f>'B3'!K154</f>
        <v xml:space="preserve">  </v>
      </c>
      <c r="Y154" s="35" t="str">
        <f>'B4'!K154</f>
        <v xml:space="preserve">  </v>
      </c>
      <c r="Z154" s="35" t="str">
        <f>'B5'!K154</f>
        <v xml:space="preserve">  </v>
      </c>
      <c r="AA154" s="35" t="str">
        <f>'C1'!K154</f>
        <v xml:space="preserve">  </v>
      </c>
      <c r="AB154" s="35" t="str">
        <f>'C2'!K154</f>
        <v xml:space="preserve">  </v>
      </c>
      <c r="AC154" s="35" t="str">
        <f>'C3'!K154</f>
        <v xml:space="preserve">  </v>
      </c>
      <c r="AD154" s="35" t="str">
        <f>'C4'!K154</f>
        <v xml:space="preserve">  </v>
      </c>
      <c r="AE154" s="35" t="str">
        <f>'C5'!K154</f>
        <v xml:space="preserve">  </v>
      </c>
      <c r="AF154" s="35" t="str">
        <f>'C6'!K154</f>
        <v xml:space="preserve">  </v>
      </c>
      <c r="AG154" s="36" t="str">
        <f t="shared" si="24"/>
        <v xml:space="preserve">  </v>
      </c>
      <c r="AH154" s="37" t="str">
        <f>IF('I NILAI SEKOLAH'!E154="","", 'I NILAI SEKOLAH'!E154)</f>
        <v/>
      </c>
      <c r="AI154" s="37" t="str">
        <f>IF('I NILAI SEKOLAH'!F154="","", 'I NILAI SEKOLAH'!F154)</f>
        <v/>
      </c>
      <c r="AJ154" s="37" t="str">
        <f>IF('I NILAI SEKOLAH'!G154="","", 'I NILAI SEKOLAH'!G154)</f>
        <v/>
      </c>
      <c r="AK154" s="37" t="str">
        <f>IF('I NILAI SEKOLAH'!H154="","", 'I NILAI SEKOLAH'!H154)</f>
        <v/>
      </c>
      <c r="AL154" s="37" t="str">
        <f>IF('I NILAI SEKOLAH'!I154="","", 'I NILAI SEKOLAH'!I154)</f>
        <v/>
      </c>
      <c r="AM154" s="37" t="str">
        <f>IF('I NILAI SEKOLAH'!J154="","", 'I NILAI SEKOLAH'!J154)</f>
        <v/>
      </c>
      <c r="AN154" s="37" t="str">
        <f>IF('I NILAI SEKOLAH'!K154="","", 'I NILAI SEKOLAH'!K154)</f>
        <v/>
      </c>
      <c r="AO154" s="37" t="str">
        <f>IF('I NILAI SEKOLAH'!L154="","", 'I NILAI SEKOLAH'!L154)</f>
        <v/>
      </c>
      <c r="AP154" s="37" t="str">
        <f>IF('I NILAI SEKOLAH'!M154="","", 'I NILAI SEKOLAH'!M154)</f>
        <v/>
      </c>
      <c r="AQ154" s="37" t="str">
        <f>IF('I NILAI SEKOLAH'!N154="","", 'I NILAI SEKOLAH'!N154)</f>
        <v/>
      </c>
      <c r="AR154" s="37" t="str">
        <f>IF('I NILAI SEKOLAH'!O154="","", 'I NILAI SEKOLAH'!O154)</f>
        <v/>
      </c>
      <c r="AS154" s="37" t="str">
        <f>IF('I NILAI SEKOLAH'!P154="","", 'I NILAI SEKOLAH'!P154)</f>
        <v/>
      </c>
      <c r="AT154" s="37" t="str">
        <f>IF('I NILAI SEKOLAH'!Q154="","", 'I NILAI SEKOLAH'!Q154)</f>
        <v/>
      </c>
      <c r="AU154" s="37" t="str">
        <f>IF('I NILAI SEKOLAH'!R154="","", 'I NILAI SEKOLAH'!R154)</f>
        <v/>
      </c>
      <c r="AV154" s="37" t="str">
        <f>IF('I NILAI SEKOLAH'!S154="","", 'I NILAI SEKOLAH'!S154)</f>
        <v/>
      </c>
      <c r="AW154" s="37" t="str">
        <f>IF('I NILAI SEKOLAH'!T154="","", 'I NILAI SEKOLAH'!T154)</f>
        <v/>
      </c>
      <c r="AX154" s="37" t="str">
        <f>IF('I NILAI SEKOLAH'!U154="","", 'I NILAI SEKOLAH'!U154)</f>
        <v/>
      </c>
      <c r="AY154" s="38" t="str">
        <f t="shared" si="25"/>
        <v xml:space="preserve">  </v>
      </c>
      <c r="AZ154" s="38" t="str">
        <f t="shared" si="26"/>
        <v/>
      </c>
      <c r="BA154" s="296" t="str">
        <f>IF(AZ154="","",RANK(AZ154,$AZ$10:$AZ$209)+COUNTIF(AZ$10:AZ154,AZ154)-1)</f>
        <v/>
      </c>
      <c r="BB154" s="109"/>
      <c r="BC154" s="25"/>
    </row>
    <row r="155" spans="1:55" ht="15.75" hidden="1" customHeight="1">
      <c r="A155" s="101"/>
      <c r="B155" s="34">
        <f>IF(BIODATA!B155="","", BIODATA!B155)</f>
        <v>146</v>
      </c>
      <c r="C155" s="32" t="str">
        <f>IF(BIODATA!D155="","", BIODATA!D155)</f>
        <v/>
      </c>
      <c r="D155" s="32" t="str">
        <f>IF(BIODATA!E155="","", BIODATA!E155)</f>
        <v/>
      </c>
      <c r="E155" s="40" t="str">
        <f>IF(BIODATA!F155="","", BIODATA!F155)</f>
        <v/>
      </c>
      <c r="F155" s="32" t="str">
        <f>IF(BIODATA!I155="","", BIODATA!I155)</f>
        <v/>
      </c>
      <c r="G155" s="39" t="str">
        <f>IF('I NILAI UN'!F155="","",'I NILAI UN'!F155)</f>
        <v/>
      </c>
      <c r="H155" s="39" t="str">
        <f>IF('I NILAI UN'!G155="","",'I NILAI UN'!G155)</f>
        <v/>
      </c>
      <c r="I155" s="39" t="str">
        <f>IF('I NILAI UN'!H155="","",'I NILAI UN'!H155)</f>
        <v/>
      </c>
      <c r="J155" s="39" t="str">
        <f>IF('I NILAI UN'!I155="","",'I NILAI UN'!I155)</f>
        <v/>
      </c>
      <c r="K155" s="33">
        <f t="shared" si="19"/>
        <v>0</v>
      </c>
      <c r="L155" s="41" t="str">
        <f t="shared" si="20"/>
        <v/>
      </c>
      <c r="M155" s="41" t="str">
        <f t="shared" si="21"/>
        <v/>
      </c>
      <c r="N155" s="41" t="str">
        <f t="shared" si="22"/>
        <v/>
      </c>
      <c r="O155" s="41" t="str">
        <f t="shared" si="23"/>
        <v/>
      </c>
      <c r="P155" s="35" t="str">
        <f>'A1'!K155</f>
        <v xml:space="preserve">  </v>
      </c>
      <c r="Q155" s="35" t="str">
        <f>'A2'!K155</f>
        <v xml:space="preserve">  </v>
      </c>
      <c r="R155" s="35" t="str">
        <f>'A3'!K155</f>
        <v xml:space="preserve">  </v>
      </c>
      <c r="S155" s="35" t="str">
        <f>'A4'!K155</f>
        <v xml:space="preserve">  </v>
      </c>
      <c r="T155" s="35" t="str">
        <f>'A5'!K155</f>
        <v xml:space="preserve">  </v>
      </c>
      <c r="U155" s="35" t="str">
        <f>'A6'!K155</f>
        <v xml:space="preserve">  </v>
      </c>
      <c r="V155" s="35" t="str">
        <f>'B1'!K155</f>
        <v xml:space="preserve">  </v>
      </c>
      <c r="W155" s="35" t="str">
        <f>'B2'!K155</f>
        <v xml:space="preserve">  </v>
      </c>
      <c r="X155" s="35" t="str">
        <f>'B3'!K155</f>
        <v xml:space="preserve">  </v>
      </c>
      <c r="Y155" s="35" t="str">
        <f>'B4'!K155</f>
        <v xml:space="preserve">  </v>
      </c>
      <c r="Z155" s="35" t="str">
        <f>'B5'!K155</f>
        <v xml:space="preserve">  </v>
      </c>
      <c r="AA155" s="35" t="str">
        <f>'C1'!K155</f>
        <v xml:space="preserve">  </v>
      </c>
      <c r="AB155" s="35" t="str">
        <f>'C2'!K155</f>
        <v xml:space="preserve">  </v>
      </c>
      <c r="AC155" s="35" t="str">
        <f>'C3'!K155</f>
        <v xml:space="preserve">  </v>
      </c>
      <c r="AD155" s="35" t="str">
        <f>'C4'!K155</f>
        <v xml:space="preserve">  </v>
      </c>
      <c r="AE155" s="35" t="str">
        <f>'C5'!K155</f>
        <v xml:space="preserve">  </v>
      </c>
      <c r="AF155" s="35" t="str">
        <f>'C6'!K155</f>
        <v xml:space="preserve">  </v>
      </c>
      <c r="AG155" s="36" t="str">
        <f t="shared" si="24"/>
        <v xml:space="preserve">  </v>
      </c>
      <c r="AH155" s="37" t="str">
        <f>IF('I NILAI SEKOLAH'!E155="","", 'I NILAI SEKOLAH'!E155)</f>
        <v/>
      </c>
      <c r="AI155" s="37" t="str">
        <f>IF('I NILAI SEKOLAH'!F155="","", 'I NILAI SEKOLAH'!F155)</f>
        <v/>
      </c>
      <c r="AJ155" s="37" t="str">
        <f>IF('I NILAI SEKOLAH'!G155="","", 'I NILAI SEKOLAH'!G155)</f>
        <v/>
      </c>
      <c r="AK155" s="37" t="str">
        <f>IF('I NILAI SEKOLAH'!H155="","", 'I NILAI SEKOLAH'!H155)</f>
        <v/>
      </c>
      <c r="AL155" s="37" t="str">
        <f>IF('I NILAI SEKOLAH'!I155="","", 'I NILAI SEKOLAH'!I155)</f>
        <v/>
      </c>
      <c r="AM155" s="37" t="str">
        <f>IF('I NILAI SEKOLAH'!J155="","", 'I NILAI SEKOLAH'!J155)</f>
        <v/>
      </c>
      <c r="AN155" s="37" t="str">
        <f>IF('I NILAI SEKOLAH'!K155="","", 'I NILAI SEKOLAH'!K155)</f>
        <v/>
      </c>
      <c r="AO155" s="37" t="str">
        <f>IF('I NILAI SEKOLAH'!L155="","", 'I NILAI SEKOLAH'!L155)</f>
        <v/>
      </c>
      <c r="AP155" s="37" t="str">
        <f>IF('I NILAI SEKOLAH'!M155="","", 'I NILAI SEKOLAH'!M155)</f>
        <v/>
      </c>
      <c r="AQ155" s="37" t="str">
        <f>IF('I NILAI SEKOLAH'!N155="","", 'I NILAI SEKOLAH'!N155)</f>
        <v/>
      </c>
      <c r="AR155" s="37" t="str">
        <f>IF('I NILAI SEKOLAH'!O155="","", 'I NILAI SEKOLAH'!O155)</f>
        <v/>
      </c>
      <c r="AS155" s="37" t="str">
        <f>IF('I NILAI SEKOLAH'!P155="","", 'I NILAI SEKOLAH'!P155)</f>
        <v/>
      </c>
      <c r="AT155" s="37" t="str">
        <f>IF('I NILAI SEKOLAH'!Q155="","", 'I NILAI SEKOLAH'!Q155)</f>
        <v/>
      </c>
      <c r="AU155" s="37" t="str">
        <f>IF('I NILAI SEKOLAH'!R155="","", 'I NILAI SEKOLAH'!R155)</f>
        <v/>
      </c>
      <c r="AV155" s="37" t="str">
        <f>IF('I NILAI SEKOLAH'!S155="","", 'I NILAI SEKOLAH'!S155)</f>
        <v/>
      </c>
      <c r="AW155" s="37" t="str">
        <f>IF('I NILAI SEKOLAH'!T155="","", 'I NILAI SEKOLAH'!T155)</f>
        <v/>
      </c>
      <c r="AX155" s="37" t="str">
        <f>IF('I NILAI SEKOLAH'!U155="","", 'I NILAI SEKOLAH'!U155)</f>
        <v/>
      </c>
      <c r="AY155" s="38" t="str">
        <f t="shared" si="25"/>
        <v xml:space="preserve">  </v>
      </c>
      <c r="AZ155" s="38" t="str">
        <f t="shared" si="26"/>
        <v/>
      </c>
      <c r="BA155" s="296" t="str">
        <f>IF(AZ155="","",RANK(AZ155,$AZ$10:$AZ$209)+COUNTIF(AZ$10:AZ155,AZ155)-1)</f>
        <v/>
      </c>
      <c r="BB155" s="109"/>
      <c r="BC155" s="25"/>
    </row>
    <row r="156" spans="1:55" ht="15.75" hidden="1" customHeight="1">
      <c r="A156" s="101"/>
      <c r="B156" s="34">
        <f>IF(BIODATA!B156="","", BIODATA!B156)</f>
        <v>147</v>
      </c>
      <c r="C156" s="32" t="str">
        <f>IF(BIODATA!D156="","", BIODATA!D156)</f>
        <v/>
      </c>
      <c r="D156" s="32" t="str">
        <f>IF(BIODATA!E156="","", BIODATA!E156)</f>
        <v/>
      </c>
      <c r="E156" s="40" t="str">
        <f>IF(BIODATA!F156="","", BIODATA!F156)</f>
        <v/>
      </c>
      <c r="F156" s="32" t="str">
        <f>IF(BIODATA!I156="","", BIODATA!I156)</f>
        <v/>
      </c>
      <c r="G156" s="39" t="str">
        <f>IF('I NILAI UN'!F156="","",'I NILAI UN'!F156)</f>
        <v/>
      </c>
      <c r="H156" s="39" t="str">
        <f>IF('I NILAI UN'!G156="","",'I NILAI UN'!G156)</f>
        <v/>
      </c>
      <c r="I156" s="39" t="str">
        <f>IF('I NILAI UN'!H156="","",'I NILAI UN'!H156)</f>
        <v/>
      </c>
      <c r="J156" s="39" t="str">
        <f>IF('I NILAI UN'!I156="","",'I NILAI UN'!I156)</f>
        <v/>
      </c>
      <c r="K156" s="33">
        <f t="shared" si="19"/>
        <v>0</v>
      </c>
      <c r="L156" s="41" t="str">
        <f t="shared" si="20"/>
        <v/>
      </c>
      <c r="M156" s="41" t="str">
        <f t="shared" si="21"/>
        <v/>
      </c>
      <c r="N156" s="41" t="str">
        <f t="shared" si="22"/>
        <v/>
      </c>
      <c r="O156" s="41" t="str">
        <f t="shared" si="23"/>
        <v/>
      </c>
      <c r="P156" s="35" t="str">
        <f>'A1'!K156</f>
        <v xml:space="preserve">  </v>
      </c>
      <c r="Q156" s="35" t="str">
        <f>'A2'!K156</f>
        <v xml:space="preserve">  </v>
      </c>
      <c r="R156" s="35" t="str">
        <f>'A3'!K156</f>
        <v xml:space="preserve">  </v>
      </c>
      <c r="S156" s="35" t="str">
        <f>'A4'!K156</f>
        <v xml:space="preserve">  </v>
      </c>
      <c r="T156" s="35" t="str">
        <f>'A5'!K156</f>
        <v xml:space="preserve">  </v>
      </c>
      <c r="U156" s="35" t="str">
        <f>'A6'!K156</f>
        <v xml:space="preserve">  </v>
      </c>
      <c r="V156" s="35" t="str">
        <f>'B1'!K156</f>
        <v xml:space="preserve">  </v>
      </c>
      <c r="W156" s="35" t="str">
        <f>'B2'!K156</f>
        <v xml:space="preserve">  </v>
      </c>
      <c r="X156" s="35" t="str">
        <f>'B3'!K156</f>
        <v xml:space="preserve">  </v>
      </c>
      <c r="Y156" s="35" t="str">
        <f>'B4'!K156</f>
        <v xml:space="preserve">  </v>
      </c>
      <c r="Z156" s="35" t="str">
        <f>'B5'!K156</f>
        <v xml:space="preserve">  </v>
      </c>
      <c r="AA156" s="35" t="str">
        <f>'C1'!K156</f>
        <v xml:space="preserve">  </v>
      </c>
      <c r="AB156" s="35" t="str">
        <f>'C2'!K156</f>
        <v xml:space="preserve">  </v>
      </c>
      <c r="AC156" s="35" t="str">
        <f>'C3'!K156</f>
        <v xml:space="preserve">  </v>
      </c>
      <c r="AD156" s="35" t="str">
        <f>'C4'!K156</f>
        <v xml:space="preserve">  </v>
      </c>
      <c r="AE156" s="35" t="str">
        <f>'C5'!K156</f>
        <v xml:space="preserve">  </v>
      </c>
      <c r="AF156" s="35" t="str">
        <f>'C6'!K156</f>
        <v xml:space="preserve">  </v>
      </c>
      <c r="AG156" s="36" t="str">
        <f t="shared" si="24"/>
        <v xml:space="preserve">  </v>
      </c>
      <c r="AH156" s="37" t="str">
        <f>IF('I NILAI SEKOLAH'!E156="","", 'I NILAI SEKOLAH'!E156)</f>
        <v/>
      </c>
      <c r="AI156" s="37" t="str">
        <f>IF('I NILAI SEKOLAH'!F156="","", 'I NILAI SEKOLAH'!F156)</f>
        <v/>
      </c>
      <c r="AJ156" s="37" t="str">
        <f>IF('I NILAI SEKOLAH'!G156="","", 'I NILAI SEKOLAH'!G156)</f>
        <v/>
      </c>
      <c r="AK156" s="37" t="str">
        <f>IF('I NILAI SEKOLAH'!H156="","", 'I NILAI SEKOLAH'!H156)</f>
        <v/>
      </c>
      <c r="AL156" s="37" t="str">
        <f>IF('I NILAI SEKOLAH'!I156="","", 'I NILAI SEKOLAH'!I156)</f>
        <v/>
      </c>
      <c r="AM156" s="37" t="str">
        <f>IF('I NILAI SEKOLAH'!J156="","", 'I NILAI SEKOLAH'!J156)</f>
        <v/>
      </c>
      <c r="AN156" s="37" t="str">
        <f>IF('I NILAI SEKOLAH'!K156="","", 'I NILAI SEKOLAH'!K156)</f>
        <v/>
      </c>
      <c r="AO156" s="37" t="str">
        <f>IF('I NILAI SEKOLAH'!L156="","", 'I NILAI SEKOLAH'!L156)</f>
        <v/>
      </c>
      <c r="AP156" s="37" t="str">
        <f>IF('I NILAI SEKOLAH'!M156="","", 'I NILAI SEKOLAH'!M156)</f>
        <v/>
      </c>
      <c r="AQ156" s="37" t="str">
        <f>IF('I NILAI SEKOLAH'!N156="","", 'I NILAI SEKOLAH'!N156)</f>
        <v/>
      </c>
      <c r="AR156" s="37" t="str">
        <f>IF('I NILAI SEKOLAH'!O156="","", 'I NILAI SEKOLAH'!O156)</f>
        <v/>
      </c>
      <c r="AS156" s="37" t="str">
        <f>IF('I NILAI SEKOLAH'!P156="","", 'I NILAI SEKOLAH'!P156)</f>
        <v/>
      </c>
      <c r="AT156" s="37" t="str">
        <f>IF('I NILAI SEKOLAH'!Q156="","", 'I NILAI SEKOLAH'!Q156)</f>
        <v/>
      </c>
      <c r="AU156" s="37" t="str">
        <f>IF('I NILAI SEKOLAH'!R156="","", 'I NILAI SEKOLAH'!R156)</f>
        <v/>
      </c>
      <c r="AV156" s="37" t="str">
        <f>IF('I NILAI SEKOLAH'!S156="","", 'I NILAI SEKOLAH'!S156)</f>
        <v/>
      </c>
      <c r="AW156" s="37" t="str">
        <f>IF('I NILAI SEKOLAH'!T156="","", 'I NILAI SEKOLAH'!T156)</f>
        <v/>
      </c>
      <c r="AX156" s="37" t="str">
        <f>IF('I NILAI SEKOLAH'!U156="","", 'I NILAI SEKOLAH'!U156)</f>
        <v/>
      </c>
      <c r="AY156" s="38" t="str">
        <f t="shared" si="25"/>
        <v xml:space="preserve">  </v>
      </c>
      <c r="AZ156" s="38" t="str">
        <f t="shared" si="26"/>
        <v/>
      </c>
      <c r="BA156" s="296" t="str">
        <f>IF(AZ156="","",RANK(AZ156,$AZ$10:$AZ$209)+COUNTIF(AZ$10:AZ156,AZ156)-1)</f>
        <v/>
      </c>
      <c r="BB156" s="109"/>
      <c r="BC156" s="25"/>
    </row>
    <row r="157" spans="1:55" ht="15.75" hidden="1" customHeight="1">
      <c r="A157" s="101"/>
      <c r="B157" s="34">
        <f>IF(BIODATA!B157="","", BIODATA!B157)</f>
        <v>148</v>
      </c>
      <c r="C157" s="32" t="str">
        <f>IF(BIODATA!D157="","", BIODATA!D157)</f>
        <v/>
      </c>
      <c r="D157" s="32" t="str">
        <f>IF(BIODATA!E157="","", BIODATA!E157)</f>
        <v/>
      </c>
      <c r="E157" s="40" t="str">
        <f>IF(BIODATA!F157="","", BIODATA!F157)</f>
        <v/>
      </c>
      <c r="F157" s="32" t="str">
        <f>IF(BIODATA!I157="","", BIODATA!I157)</f>
        <v/>
      </c>
      <c r="G157" s="39" t="str">
        <f>IF('I NILAI UN'!F157="","",'I NILAI UN'!F157)</f>
        <v/>
      </c>
      <c r="H157" s="39" t="str">
        <f>IF('I NILAI UN'!G157="","",'I NILAI UN'!G157)</f>
        <v/>
      </c>
      <c r="I157" s="39" t="str">
        <f>IF('I NILAI UN'!H157="","",'I NILAI UN'!H157)</f>
        <v/>
      </c>
      <c r="J157" s="39" t="str">
        <f>IF('I NILAI UN'!I157="","",'I NILAI UN'!I157)</f>
        <v/>
      </c>
      <c r="K157" s="33">
        <f t="shared" si="19"/>
        <v>0</v>
      </c>
      <c r="L157" s="41" t="str">
        <f t="shared" si="20"/>
        <v/>
      </c>
      <c r="M157" s="41" t="str">
        <f t="shared" si="21"/>
        <v/>
      </c>
      <c r="N157" s="41" t="str">
        <f t="shared" si="22"/>
        <v/>
      </c>
      <c r="O157" s="41" t="str">
        <f t="shared" si="23"/>
        <v/>
      </c>
      <c r="P157" s="35" t="str">
        <f>'A1'!K157</f>
        <v xml:space="preserve">  </v>
      </c>
      <c r="Q157" s="35" t="str">
        <f>'A2'!K157</f>
        <v xml:space="preserve">  </v>
      </c>
      <c r="R157" s="35" t="str">
        <f>'A3'!K157</f>
        <v xml:space="preserve">  </v>
      </c>
      <c r="S157" s="35" t="str">
        <f>'A4'!K157</f>
        <v xml:space="preserve">  </v>
      </c>
      <c r="T157" s="35" t="str">
        <f>'A5'!K157</f>
        <v xml:space="preserve">  </v>
      </c>
      <c r="U157" s="35" t="str">
        <f>'A6'!K157</f>
        <v xml:space="preserve">  </v>
      </c>
      <c r="V157" s="35" t="str">
        <f>'B1'!K157</f>
        <v xml:space="preserve">  </v>
      </c>
      <c r="W157" s="35" t="str">
        <f>'B2'!K157</f>
        <v xml:space="preserve">  </v>
      </c>
      <c r="X157" s="35" t="str">
        <f>'B3'!K157</f>
        <v xml:space="preserve">  </v>
      </c>
      <c r="Y157" s="35" t="str">
        <f>'B4'!K157</f>
        <v xml:space="preserve">  </v>
      </c>
      <c r="Z157" s="35" t="str">
        <f>'B5'!K157</f>
        <v xml:space="preserve">  </v>
      </c>
      <c r="AA157" s="35" t="str">
        <f>'C1'!K157</f>
        <v xml:space="preserve">  </v>
      </c>
      <c r="AB157" s="35" t="str">
        <f>'C2'!K157</f>
        <v xml:space="preserve">  </v>
      </c>
      <c r="AC157" s="35" t="str">
        <f>'C3'!K157</f>
        <v xml:space="preserve">  </v>
      </c>
      <c r="AD157" s="35" t="str">
        <f>'C4'!K157</f>
        <v xml:space="preserve">  </v>
      </c>
      <c r="AE157" s="35" t="str">
        <f>'C5'!K157</f>
        <v xml:space="preserve">  </v>
      </c>
      <c r="AF157" s="35" t="str">
        <f>'C6'!K157</f>
        <v xml:space="preserve">  </v>
      </c>
      <c r="AG157" s="36" t="str">
        <f t="shared" si="24"/>
        <v xml:space="preserve">  </v>
      </c>
      <c r="AH157" s="37" t="str">
        <f>IF('I NILAI SEKOLAH'!E157="","", 'I NILAI SEKOLAH'!E157)</f>
        <v/>
      </c>
      <c r="AI157" s="37" t="str">
        <f>IF('I NILAI SEKOLAH'!F157="","", 'I NILAI SEKOLAH'!F157)</f>
        <v/>
      </c>
      <c r="AJ157" s="37" t="str">
        <f>IF('I NILAI SEKOLAH'!G157="","", 'I NILAI SEKOLAH'!G157)</f>
        <v/>
      </c>
      <c r="AK157" s="37" t="str">
        <f>IF('I NILAI SEKOLAH'!H157="","", 'I NILAI SEKOLAH'!H157)</f>
        <v/>
      </c>
      <c r="AL157" s="37" t="str">
        <f>IF('I NILAI SEKOLAH'!I157="","", 'I NILAI SEKOLAH'!I157)</f>
        <v/>
      </c>
      <c r="AM157" s="37" t="str">
        <f>IF('I NILAI SEKOLAH'!J157="","", 'I NILAI SEKOLAH'!J157)</f>
        <v/>
      </c>
      <c r="AN157" s="37" t="str">
        <f>IF('I NILAI SEKOLAH'!K157="","", 'I NILAI SEKOLAH'!K157)</f>
        <v/>
      </c>
      <c r="AO157" s="37" t="str">
        <f>IF('I NILAI SEKOLAH'!L157="","", 'I NILAI SEKOLAH'!L157)</f>
        <v/>
      </c>
      <c r="AP157" s="37" t="str">
        <f>IF('I NILAI SEKOLAH'!M157="","", 'I NILAI SEKOLAH'!M157)</f>
        <v/>
      </c>
      <c r="AQ157" s="37" t="str">
        <f>IF('I NILAI SEKOLAH'!N157="","", 'I NILAI SEKOLAH'!N157)</f>
        <v/>
      </c>
      <c r="AR157" s="37" t="str">
        <f>IF('I NILAI SEKOLAH'!O157="","", 'I NILAI SEKOLAH'!O157)</f>
        <v/>
      </c>
      <c r="AS157" s="37" t="str">
        <f>IF('I NILAI SEKOLAH'!P157="","", 'I NILAI SEKOLAH'!P157)</f>
        <v/>
      </c>
      <c r="AT157" s="37" t="str">
        <f>IF('I NILAI SEKOLAH'!Q157="","", 'I NILAI SEKOLAH'!Q157)</f>
        <v/>
      </c>
      <c r="AU157" s="37" t="str">
        <f>IF('I NILAI SEKOLAH'!R157="","", 'I NILAI SEKOLAH'!R157)</f>
        <v/>
      </c>
      <c r="AV157" s="37" t="str">
        <f>IF('I NILAI SEKOLAH'!S157="","", 'I NILAI SEKOLAH'!S157)</f>
        <v/>
      </c>
      <c r="AW157" s="37" t="str">
        <f>IF('I NILAI SEKOLAH'!T157="","", 'I NILAI SEKOLAH'!T157)</f>
        <v/>
      </c>
      <c r="AX157" s="37" t="str">
        <f>IF('I NILAI SEKOLAH'!U157="","", 'I NILAI SEKOLAH'!U157)</f>
        <v/>
      </c>
      <c r="AY157" s="38" t="str">
        <f t="shared" si="25"/>
        <v xml:space="preserve">  </v>
      </c>
      <c r="AZ157" s="38" t="str">
        <f t="shared" si="26"/>
        <v/>
      </c>
      <c r="BA157" s="296" t="str">
        <f>IF(AZ157="","",RANK(AZ157,$AZ$10:$AZ$209)+COUNTIF(AZ$10:AZ157,AZ157)-1)</f>
        <v/>
      </c>
      <c r="BB157" s="109"/>
      <c r="BC157" s="25"/>
    </row>
    <row r="158" spans="1:55" ht="15.75" hidden="1" customHeight="1">
      <c r="A158" s="101"/>
      <c r="B158" s="34">
        <f>IF(BIODATA!B158="","", BIODATA!B158)</f>
        <v>149</v>
      </c>
      <c r="C158" s="32" t="str">
        <f>IF(BIODATA!D158="","", BIODATA!D158)</f>
        <v/>
      </c>
      <c r="D158" s="32" t="str">
        <f>IF(BIODATA!E158="","", BIODATA!E158)</f>
        <v/>
      </c>
      <c r="E158" s="40" t="str">
        <f>IF(BIODATA!F158="","", BIODATA!F158)</f>
        <v/>
      </c>
      <c r="F158" s="32" t="str">
        <f>IF(BIODATA!I158="","", BIODATA!I158)</f>
        <v/>
      </c>
      <c r="G158" s="39" t="str">
        <f>IF('I NILAI UN'!F158="","",'I NILAI UN'!F158)</f>
        <v/>
      </c>
      <c r="H158" s="39" t="str">
        <f>IF('I NILAI UN'!G158="","",'I NILAI UN'!G158)</f>
        <v/>
      </c>
      <c r="I158" s="39" t="str">
        <f>IF('I NILAI UN'!H158="","",'I NILAI UN'!H158)</f>
        <v/>
      </c>
      <c r="J158" s="39" t="str">
        <f>IF('I NILAI UN'!I158="","",'I NILAI UN'!I158)</f>
        <v/>
      </c>
      <c r="K158" s="33">
        <f t="shared" si="19"/>
        <v>0</v>
      </c>
      <c r="L158" s="41" t="str">
        <f t="shared" si="20"/>
        <v/>
      </c>
      <c r="M158" s="41" t="str">
        <f t="shared" si="21"/>
        <v/>
      </c>
      <c r="N158" s="41" t="str">
        <f t="shared" si="22"/>
        <v/>
      </c>
      <c r="O158" s="41" t="str">
        <f t="shared" si="23"/>
        <v/>
      </c>
      <c r="P158" s="35" t="str">
        <f>'A1'!K158</f>
        <v xml:space="preserve">  </v>
      </c>
      <c r="Q158" s="35" t="str">
        <f>'A2'!K158</f>
        <v xml:space="preserve">  </v>
      </c>
      <c r="R158" s="35" t="str">
        <f>'A3'!K158</f>
        <v xml:space="preserve">  </v>
      </c>
      <c r="S158" s="35" t="str">
        <f>'A4'!K158</f>
        <v xml:space="preserve">  </v>
      </c>
      <c r="T158" s="35" t="str">
        <f>'A5'!K158</f>
        <v xml:space="preserve">  </v>
      </c>
      <c r="U158" s="35" t="str">
        <f>'A6'!K158</f>
        <v xml:space="preserve">  </v>
      </c>
      <c r="V158" s="35" t="str">
        <f>'B1'!K158</f>
        <v xml:space="preserve">  </v>
      </c>
      <c r="W158" s="35" t="str">
        <f>'B2'!K158</f>
        <v xml:space="preserve">  </v>
      </c>
      <c r="X158" s="35" t="str">
        <f>'B3'!K158</f>
        <v xml:space="preserve">  </v>
      </c>
      <c r="Y158" s="35" t="str">
        <f>'B4'!K158</f>
        <v xml:space="preserve">  </v>
      </c>
      <c r="Z158" s="35" t="str">
        <f>'B5'!K158</f>
        <v xml:space="preserve">  </v>
      </c>
      <c r="AA158" s="35" t="str">
        <f>'C1'!K158</f>
        <v xml:space="preserve">  </v>
      </c>
      <c r="AB158" s="35" t="str">
        <f>'C2'!K158</f>
        <v xml:space="preserve">  </v>
      </c>
      <c r="AC158" s="35" t="str">
        <f>'C3'!K158</f>
        <v xml:space="preserve">  </v>
      </c>
      <c r="AD158" s="35" t="str">
        <f>'C4'!K158</f>
        <v xml:space="preserve">  </v>
      </c>
      <c r="AE158" s="35" t="str">
        <f>'C5'!K158</f>
        <v xml:space="preserve">  </v>
      </c>
      <c r="AF158" s="35" t="str">
        <f>'C6'!K158</f>
        <v xml:space="preserve">  </v>
      </c>
      <c r="AG158" s="36" t="str">
        <f t="shared" si="24"/>
        <v xml:space="preserve">  </v>
      </c>
      <c r="AH158" s="37" t="str">
        <f>IF('I NILAI SEKOLAH'!E158="","", 'I NILAI SEKOLAH'!E158)</f>
        <v/>
      </c>
      <c r="AI158" s="37" t="str">
        <f>IF('I NILAI SEKOLAH'!F158="","", 'I NILAI SEKOLAH'!F158)</f>
        <v/>
      </c>
      <c r="AJ158" s="37" t="str">
        <f>IF('I NILAI SEKOLAH'!G158="","", 'I NILAI SEKOLAH'!G158)</f>
        <v/>
      </c>
      <c r="AK158" s="37" t="str">
        <f>IF('I NILAI SEKOLAH'!H158="","", 'I NILAI SEKOLAH'!H158)</f>
        <v/>
      </c>
      <c r="AL158" s="37" t="str">
        <f>IF('I NILAI SEKOLAH'!I158="","", 'I NILAI SEKOLAH'!I158)</f>
        <v/>
      </c>
      <c r="AM158" s="37" t="str">
        <f>IF('I NILAI SEKOLAH'!J158="","", 'I NILAI SEKOLAH'!J158)</f>
        <v/>
      </c>
      <c r="AN158" s="37" t="str">
        <f>IF('I NILAI SEKOLAH'!K158="","", 'I NILAI SEKOLAH'!K158)</f>
        <v/>
      </c>
      <c r="AO158" s="37" t="str">
        <f>IF('I NILAI SEKOLAH'!L158="","", 'I NILAI SEKOLAH'!L158)</f>
        <v/>
      </c>
      <c r="AP158" s="37" t="str">
        <f>IF('I NILAI SEKOLAH'!M158="","", 'I NILAI SEKOLAH'!M158)</f>
        <v/>
      </c>
      <c r="AQ158" s="37" t="str">
        <f>IF('I NILAI SEKOLAH'!N158="","", 'I NILAI SEKOLAH'!N158)</f>
        <v/>
      </c>
      <c r="AR158" s="37" t="str">
        <f>IF('I NILAI SEKOLAH'!O158="","", 'I NILAI SEKOLAH'!O158)</f>
        <v/>
      </c>
      <c r="AS158" s="37" t="str">
        <f>IF('I NILAI SEKOLAH'!P158="","", 'I NILAI SEKOLAH'!P158)</f>
        <v/>
      </c>
      <c r="AT158" s="37" t="str">
        <f>IF('I NILAI SEKOLAH'!Q158="","", 'I NILAI SEKOLAH'!Q158)</f>
        <v/>
      </c>
      <c r="AU158" s="37" t="str">
        <f>IF('I NILAI SEKOLAH'!R158="","", 'I NILAI SEKOLAH'!R158)</f>
        <v/>
      </c>
      <c r="AV158" s="37" t="str">
        <f>IF('I NILAI SEKOLAH'!S158="","", 'I NILAI SEKOLAH'!S158)</f>
        <v/>
      </c>
      <c r="AW158" s="37" t="str">
        <f>IF('I NILAI SEKOLAH'!T158="","", 'I NILAI SEKOLAH'!T158)</f>
        <v/>
      </c>
      <c r="AX158" s="37" t="str">
        <f>IF('I NILAI SEKOLAH'!U158="","", 'I NILAI SEKOLAH'!U158)</f>
        <v/>
      </c>
      <c r="AY158" s="38" t="str">
        <f t="shared" si="25"/>
        <v xml:space="preserve">  </v>
      </c>
      <c r="AZ158" s="38" t="str">
        <f t="shared" si="26"/>
        <v/>
      </c>
      <c r="BA158" s="296" t="str">
        <f>IF(AZ158="","",RANK(AZ158,$AZ$10:$AZ$209)+COUNTIF(AZ$10:AZ158,AZ158)-1)</f>
        <v/>
      </c>
      <c r="BB158" s="109"/>
      <c r="BC158" s="25"/>
    </row>
    <row r="159" spans="1:55" ht="15.75" hidden="1" customHeight="1">
      <c r="A159" s="101"/>
      <c r="B159" s="34">
        <f>IF(BIODATA!B159="","", BIODATA!B159)</f>
        <v>150</v>
      </c>
      <c r="C159" s="32" t="str">
        <f>IF(BIODATA!D159="","", BIODATA!D159)</f>
        <v/>
      </c>
      <c r="D159" s="32" t="str">
        <f>IF(BIODATA!E159="","", BIODATA!E159)</f>
        <v/>
      </c>
      <c r="E159" s="40" t="str">
        <f>IF(BIODATA!F159="","", BIODATA!F159)</f>
        <v/>
      </c>
      <c r="F159" s="32" t="str">
        <f>IF(BIODATA!I159="","", BIODATA!I159)</f>
        <v/>
      </c>
      <c r="G159" s="39" t="str">
        <f>IF('I NILAI UN'!F159="","",'I NILAI UN'!F159)</f>
        <v/>
      </c>
      <c r="H159" s="39" t="str">
        <f>IF('I NILAI UN'!G159="","",'I NILAI UN'!G159)</f>
        <v/>
      </c>
      <c r="I159" s="39" t="str">
        <f>IF('I NILAI UN'!H159="","",'I NILAI UN'!H159)</f>
        <v/>
      </c>
      <c r="J159" s="39" t="str">
        <f>IF('I NILAI UN'!I159="","",'I NILAI UN'!I159)</f>
        <v/>
      </c>
      <c r="K159" s="33">
        <f t="shared" si="19"/>
        <v>0</v>
      </c>
      <c r="L159" s="41" t="str">
        <f t="shared" si="20"/>
        <v/>
      </c>
      <c r="M159" s="41" t="str">
        <f t="shared" si="21"/>
        <v/>
      </c>
      <c r="N159" s="41" t="str">
        <f t="shared" si="22"/>
        <v/>
      </c>
      <c r="O159" s="41" t="str">
        <f t="shared" si="23"/>
        <v/>
      </c>
      <c r="P159" s="35" t="str">
        <f>'A1'!K159</f>
        <v xml:space="preserve">  </v>
      </c>
      <c r="Q159" s="35" t="str">
        <f>'A2'!K159</f>
        <v xml:space="preserve">  </v>
      </c>
      <c r="R159" s="35" t="str">
        <f>'A3'!K159</f>
        <v xml:space="preserve">  </v>
      </c>
      <c r="S159" s="35" t="str">
        <f>'A4'!K159</f>
        <v xml:space="preserve">  </v>
      </c>
      <c r="T159" s="35" t="str">
        <f>'A5'!K159</f>
        <v xml:space="preserve">  </v>
      </c>
      <c r="U159" s="35" t="str">
        <f>'A6'!K159</f>
        <v xml:space="preserve">  </v>
      </c>
      <c r="V159" s="35" t="str">
        <f>'B1'!K159</f>
        <v xml:space="preserve">  </v>
      </c>
      <c r="W159" s="35" t="str">
        <f>'B2'!K159</f>
        <v xml:space="preserve">  </v>
      </c>
      <c r="X159" s="35" t="str">
        <f>'B3'!K159</f>
        <v xml:space="preserve">  </v>
      </c>
      <c r="Y159" s="35" t="str">
        <f>'B4'!K159</f>
        <v xml:space="preserve">  </v>
      </c>
      <c r="Z159" s="35" t="str">
        <f>'B5'!K159</f>
        <v xml:space="preserve">  </v>
      </c>
      <c r="AA159" s="35" t="str">
        <f>'C1'!K159</f>
        <v xml:space="preserve">  </v>
      </c>
      <c r="AB159" s="35" t="str">
        <f>'C2'!K159</f>
        <v xml:space="preserve">  </v>
      </c>
      <c r="AC159" s="35" t="str">
        <f>'C3'!K159</f>
        <v xml:space="preserve">  </v>
      </c>
      <c r="AD159" s="35" t="str">
        <f>'C4'!K159</f>
        <v xml:space="preserve">  </v>
      </c>
      <c r="AE159" s="35" t="str">
        <f>'C5'!K159</f>
        <v xml:space="preserve">  </v>
      </c>
      <c r="AF159" s="35" t="str">
        <f>'C6'!K159</f>
        <v xml:space="preserve">  </v>
      </c>
      <c r="AG159" s="36" t="str">
        <f t="shared" si="24"/>
        <v xml:space="preserve">  </v>
      </c>
      <c r="AH159" s="37" t="str">
        <f>IF('I NILAI SEKOLAH'!E159="","", 'I NILAI SEKOLAH'!E159)</f>
        <v/>
      </c>
      <c r="AI159" s="37" t="str">
        <f>IF('I NILAI SEKOLAH'!F159="","", 'I NILAI SEKOLAH'!F159)</f>
        <v/>
      </c>
      <c r="AJ159" s="37" t="str">
        <f>IF('I NILAI SEKOLAH'!G159="","", 'I NILAI SEKOLAH'!G159)</f>
        <v/>
      </c>
      <c r="AK159" s="37" t="str">
        <f>IF('I NILAI SEKOLAH'!H159="","", 'I NILAI SEKOLAH'!H159)</f>
        <v/>
      </c>
      <c r="AL159" s="37" t="str">
        <f>IF('I NILAI SEKOLAH'!I159="","", 'I NILAI SEKOLAH'!I159)</f>
        <v/>
      </c>
      <c r="AM159" s="37" t="str">
        <f>IF('I NILAI SEKOLAH'!J159="","", 'I NILAI SEKOLAH'!J159)</f>
        <v/>
      </c>
      <c r="AN159" s="37" t="str">
        <f>IF('I NILAI SEKOLAH'!K159="","", 'I NILAI SEKOLAH'!K159)</f>
        <v/>
      </c>
      <c r="AO159" s="37" t="str">
        <f>IF('I NILAI SEKOLAH'!L159="","", 'I NILAI SEKOLAH'!L159)</f>
        <v/>
      </c>
      <c r="AP159" s="37" t="str">
        <f>IF('I NILAI SEKOLAH'!M159="","", 'I NILAI SEKOLAH'!M159)</f>
        <v/>
      </c>
      <c r="AQ159" s="37" t="str">
        <f>IF('I NILAI SEKOLAH'!N159="","", 'I NILAI SEKOLAH'!N159)</f>
        <v/>
      </c>
      <c r="AR159" s="37" t="str">
        <f>IF('I NILAI SEKOLAH'!O159="","", 'I NILAI SEKOLAH'!O159)</f>
        <v/>
      </c>
      <c r="AS159" s="37" t="str">
        <f>IF('I NILAI SEKOLAH'!P159="","", 'I NILAI SEKOLAH'!P159)</f>
        <v/>
      </c>
      <c r="AT159" s="37" t="str">
        <f>IF('I NILAI SEKOLAH'!Q159="","", 'I NILAI SEKOLAH'!Q159)</f>
        <v/>
      </c>
      <c r="AU159" s="37" t="str">
        <f>IF('I NILAI SEKOLAH'!R159="","", 'I NILAI SEKOLAH'!R159)</f>
        <v/>
      </c>
      <c r="AV159" s="37" t="str">
        <f>IF('I NILAI SEKOLAH'!S159="","", 'I NILAI SEKOLAH'!S159)</f>
        <v/>
      </c>
      <c r="AW159" s="37" t="str">
        <f>IF('I NILAI SEKOLAH'!T159="","", 'I NILAI SEKOLAH'!T159)</f>
        <v/>
      </c>
      <c r="AX159" s="37" t="str">
        <f>IF('I NILAI SEKOLAH'!U159="","", 'I NILAI SEKOLAH'!U159)</f>
        <v/>
      </c>
      <c r="AY159" s="38" t="str">
        <f t="shared" si="25"/>
        <v xml:space="preserve">  </v>
      </c>
      <c r="AZ159" s="38" t="str">
        <f t="shared" si="26"/>
        <v/>
      </c>
      <c r="BA159" s="296" t="str">
        <f>IF(AZ159="","",RANK(AZ159,$AZ$10:$AZ$209)+COUNTIF(AZ$10:AZ159,AZ159)-1)</f>
        <v/>
      </c>
      <c r="BB159" s="109"/>
      <c r="BC159" s="25"/>
    </row>
    <row r="160" spans="1:55" ht="15.75" hidden="1" customHeight="1">
      <c r="A160" s="101"/>
      <c r="B160" s="34">
        <f>IF(BIODATA!B160="","", BIODATA!B160)</f>
        <v>151</v>
      </c>
      <c r="C160" s="32" t="str">
        <f>IF(BIODATA!D160="","", BIODATA!D160)</f>
        <v/>
      </c>
      <c r="D160" s="32" t="str">
        <f>IF(BIODATA!E160="","", BIODATA!E160)</f>
        <v/>
      </c>
      <c r="E160" s="40" t="str">
        <f>IF(BIODATA!F160="","", BIODATA!F160)</f>
        <v/>
      </c>
      <c r="F160" s="32" t="str">
        <f>IF(BIODATA!I160="","", BIODATA!I160)</f>
        <v/>
      </c>
      <c r="G160" s="39" t="str">
        <f>IF('I NILAI UN'!F160="","",'I NILAI UN'!F160)</f>
        <v/>
      </c>
      <c r="H160" s="39" t="str">
        <f>IF('I NILAI UN'!G160="","",'I NILAI UN'!G160)</f>
        <v/>
      </c>
      <c r="I160" s="39" t="str">
        <f>IF('I NILAI UN'!H160="","",'I NILAI UN'!H160)</f>
        <v/>
      </c>
      <c r="J160" s="39" t="str">
        <f>IF('I NILAI UN'!I160="","",'I NILAI UN'!I160)</f>
        <v/>
      </c>
      <c r="K160" s="33">
        <f t="shared" si="19"/>
        <v>0</v>
      </c>
      <c r="L160" s="41" t="str">
        <f t="shared" si="20"/>
        <v/>
      </c>
      <c r="M160" s="41" t="str">
        <f t="shared" si="21"/>
        <v/>
      </c>
      <c r="N160" s="41" t="str">
        <f t="shared" si="22"/>
        <v/>
      </c>
      <c r="O160" s="41" t="str">
        <f t="shared" si="23"/>
        <v/>
      </c>
      <c r="P160" s="35" t="str">
        <f>'A1'!K160</f>
        <v xml:space="preserve">  </v>
      </c>
      <c r="Q160" s="35" t="str">
        <f>'A2'!K160</f>
        <v xml:space="preserve">  </v>
      </c>
      <c r="R160" s="35" t="str">
        <f>'A3'!K160</f>
        <v xml:space="preserve">  </v>
      </c>
      <c r="S160" s="35" t="str">
        <f>'A4'!K160</f>
        <v xml:space="preserve">  </v>
      </c>
      <c r="T160" s="35" t="str">
        <f>'A5'!K160</f>
        <v xml:space="preserve">  </v>
      </c>
      <c r="U160" s="35" t="str">
        <f>'A6'!K160</f>
        <v xml:space="preserve">  </v>
      </c>
      <c r="V160" s="35" t="str">
        <f>'B1'!K160</f>
        <v xml:space="preserve">  </v>
      </c>
      <c r="W160" s="35" t="str">
        <f>'B2'!K160</f>
        <v xml:space="preserve">  </v>
      </c>
      <c r="X160" s="35" t="str">
        <f>'B3'!K160</f>
        <v xml:space="preserve">  </v>
      </c>
      <c r="Y160" s="35" t="str">
        <f>'B4'!K160</f>
        <v xml:space="preserve">  </v>
      </c>
      <c r="Z160" s="35" t="str">
        <f>'B5'!K160</f>
        <v xml:space="preserve">  </v>
      </c>
      <c r="AA160" s="35" t="str">
        <f>'C1'!K160</f>
        <v xml:space="preserve">  </v>
      </c>
      <c r="AB160" s="35" t="str">
        <f>'C2'!K160</f>
        <v xml:space="preserve">  </v>
      </c>
      <c r="AC160" s="35" t="str">
        <f>'C3'!K160</f>
        <v xml:space="preserve">  </v>
      </c>
      <c r="AD160" s="35" t="str">
        <f>'C4'!K160</f>
        <v xml:space="preserve">  </v>
      </c>
      <c r="AE160" s="35" t="str">
        <f>'C5'!K160</f>
        <v xml:space="preserve">  </v>
      </c>
      <c r="AF160" s="35" t="str">
        <f>'C6'!K160</f>
        <v xml:space="preserve">  </v>
      </c>
      <c r="AG160" s="36" t="str">
        <f t="shared" si="24"/>
        <v xml:space="preserve">  </v>
      </c>
      <c r="AH160" s="37" t="str">
        <f>IF('I NILAI SEKOLAH'!E160="","", 'I NILAI SEKOLAH'!E160)</f>
        <v/>
      </c>
      <c r="AI160" s="37" t="str">
        <f>IF('I NILAI SEKOLAH'!F160="","", 'I NILAI SEKOLAH'!F160)</f>
        <v/>
      </c>
      <c r="AJ160" s="37" t="str">
        <f>IF('I NILAI SEKOLAH'!G160="","", 'I NILAI SEKOLAH'!G160)</f>
        <v/>
      </c>
      <c r="AK160" s="37" t="str">
        <f>IF('I NILAI SEKOLAH'!H160="","", 'I NILAI SEKOLAH'!H160)</f>
        <v/>
      </c>
      <c r="AL160" s="37" t="str">
        <f>IF('I NILAI SEKOLAH'!I160="","", 'I NILAI SEKOLAH'!I160)</f>
        <v/>
      </c>
      <c r="AM160" s="37" t="str">
        <f>IF('I NILAI SEKOLAH'!J160="","", 'I NILAI SEKOLAH'!J160)</f>
        <v/>
      </c>
      <c r="AN160" s="37" t="str">
        <f>IF('I NILAI SEKOLAH'!K160="","", 'I NILAI SEKOLAH'!K160)</f>
        <v/>
      </c>
      <c r="AO160" s="37" t="str">
        <f>IF('I NILAI SEKOLAH'!L160="","", 'I NILAI SEKOLAH'!L160)</f>
        <v/>
      </c>
      <c r="AP160" s="37" t="str">
        <f>IF('I NILAI SEKOLAH'!M160="","", 'I NILAI SEKOLAH'!M160)</f>
        <v/>
      </c>
      <c r="AQ160" s="37" t="str">
        <f>IF('I NILAI SEKOLAH'!N160="","", 'I NILAI SEKOLAH'!N160)</f>
        <v/>
      </c>
      <c r="AR160" s="37" t="str">
        <f>IF('I NILAI SEKOLAH'!O160="","", 'I NILAI SEKOLAH'!O160)</f>
        <v/>
      </c>
      <c r="AS160" s="37" t="str">
        <f>IF('I NILAI SEKOLAH'!P160="","", 'I NILAI SEKOLAH'!P160)</f>
        <v/>
      </c>
      <c r="AT160" s="37" t="str">
        <f>IF('I NILAI SEKOLAH'!Q160="","", 'I NILAI SEKOLAH'!Q160)</f>
        <v/>
      </c>
      <c r="AU160" s="37" t="str">
        <f>IF('I NILAI SEKOLAH'!R160="","", 'I NILAI SEKOLAH'!R160)</f>
        <v/>
      </c>
      <c r="AV160" s="37" t="str">
        <f>IF('I NILAI SEKOLAH'!S160="","", 'I NILAI SEKOLAH'!S160)</f>
        <v/>
      </c>
      <c r="AW160" s="37" t="str">
        <f>IF('I NILAI SEKOLAH'!T160="","", 'I NILAI SEKOLAH'!T160)</f>
        <v/>
      </c>
      <c r="AX160" s="37" t="str">
        <f>IF('I NILAI SEKOLAH'!U160="","", 'I NILAI SEKOLAH'!U160)</f>
        <v/>
      </c>
      <c r="AY160" s="38" t="str">
        <f t="shared" si="25"/>
        <v xml:space="preserve">  </v>
      </c>
      <c r="AZ160" s="38" t="str">
        <f t="shared" si="26"/>
        <v/>
      </c>
      <c r="BA160" s="296" t="str">
        <f>IF(AZ160="","",RANK(AZ160,$AZ$10:$AZ$209)+COUNTIF(AZ$10:AZ160,AZ160)-1)</f>
        <v/>
      </c>
      <c r="BB160" s="109"/>
      <c r="BC160" s="25"/>
    </row>
    <row r="161" spans="1:55" ht="15.75" hidden="1" customHeight="1">
      <c r="A161" s="101"/>
      <c r="B161" s="34">
        <f>IF(BIODATA!B161="","", BIODATA!B161)</f>
        <v>152</v>
      </c>
      <c r="C161" s="32" t="str">
        <f>IF(BIODATA!D161="","", BIODATA!D161)</f>
        <v/>
      </c>
      <c r="D161" s="32" t="str">
        <f>IF(BIODATA!E161="","", BIODATA!E161)</f>
        <v/>
      </c>
      <c r="E161" s="40" t="str">
        <f>IF(BIODATA!F161="","", BIODATA!F161)</f>
        <v/>
      </c>
      <c r="F161" s="32" t="str">
        <f>IF(BIODATA!I161="","", BIODATA!I161)</f>
        <v/>
      </c>
      <c r="G161" s="39" t="str">
        <f>IF('I NILAI UN'!F161="","",'I NILAI UN'!F161)</f>
        <v/>
      </c>
      <c r="H161" s="39" t="str">
        <f>IF('I NILAI UN'!G161="","",'I NILAI UN'!G161)</f>
        <v/>
      </c>
      <c r="I161" s="39" t="str">
        <f>IF('I NILAI UN'!H161="","",'I NILAI UN'!H161)</f>
        <v/>
      </c>
      <c r="J161" s="39" t="str">
        <f>IF('I NILAI UN'!I161="","",'I NILAI UN'!I161)</f>
        <v/>
      </c>
      <c r="K161" s="33">
        <f t="shared" si="19"/>
        <v>0</v>
      </c>
      <c r="L161" s="41" t="str">
        <f t="shared" si="20"/>
        <v/>
      </c>
      <c r="M161" s="41" t="str">
        <f t="shared" si="21"/>
        <v/>
      </c>
      <c r="N161" s="41" t="str">
        <f t="shared" si="22"/>
        <v/>
      </c>
      <c r="O161" s="41" t="str">
        <f t="shared" si="23"/>
        <v/>
      </c>
      <c r="P161" s="35" t="str">
        <f>'A1'!K161</f>
        <v xml:space="preserve">  </v>
      </c>
      <c r="Q161" s="35" t="str">
        <f>'A2'!K161</f>
        <v xml:space="preserve">  </v>
      </c>
      <c r="R161" s="35" t="str">
        <f>'A3'!K161</f>
        <v xml:space="preserve">  </v>
      </c>
      <c r="S161" s="35" t="str">
        <f>'A4'!K161</f>
        <v xml:space="preserve">  </v>
      </c>
      <c r="T161" s="35" t="str">
        <f>'A5'!K161</f>
        <v xml:space="preserve">  </v>
      </c>
      <c r="U161" s="35" t="str">
        <f>'A6'!K161</f>
        <v xml:space="preserve">  </v>
      </c>
      <c r="V161" s="35" t="str">
        <f>'B1'!K161</f>
        <v xml:space="preserve">  </v>
      </c>
      <c r="W161" s="35" t="str">
        <f>'B2'!K161</f>
        <v xml:space="preserve">  </v>
      </c>
      <c r="X161" s="35" t="str">
        <f>'B3'!K161</f>
        <v xml:space="preserve">  </v>
      </c>
      <c r="Y161" s="35" t="str">
        <f>'B4'!K161</f>
        <v xml:space="preserve">  </v>
      </c>
      <c r="Z161" s="35" t="str">
        <f>'B5'!K161</f>
        <v xml:space="preserve">  </v>
      </c>
      <c r="AA161" s="35" t="str">
        <f>'C1'!K161</f>
        <v xml:space="preserve">  </v>
      </c>
      <c r="AB161" s="35" t="str">
        <f>'C2'!K161</f>
        <v xml:space="preserve">  </v>
      </c>
      <c r="AC161" s="35" t="str">
        <f>'C3'!K161</f>
        <v xml:space="preserve">  </v>
      </c>
      <c r="AD161" s="35" t="str">
        <f>'C4'!K161</f>
        <v xml:space="preserve">  </v>
      </c>
      <c r="AE161" s="35" t="str">
        <f>'C5'!K161</f>
        <v xml:space="preserve">  </v>
      </c>
      <c r="AF161" s="35" t="str">
        <f>'C6'!K161</f>
        <v xml:space="preserve">  </v>
      </c>
      <c r="AG161" s="36" t="str">
        <f t="shared" si="24"/>
        <v xml:space="preserve">  </v>
      </c>
      <c r="AH161" s="37" t="str">
        <f>IF('I NILAI SEKOLAH'!E161="","", 'I NILAI SEKOLAH'!E161)</f>
        <v/>
      </c>
      <c r="AI161" s="37" t="str">
        <f>IF('I NILAI SEKOLAH'!F161="","", 'I NILAI SEKOLAH'!F161)</f>
        <v/>
      </c>
      <c r="AJ161" s="37" t="str">
        <f>IF('I NILAI SEKOLAH'!G161="","", 'I NILAI SEKOLAH'!G161)</f>
        <v/>
      </c>
      <c r="AK161" s="37" t="str">
        <f>IF('I NILAI SEKOLAH'!H161="","", 'I NILAI SEKOLAH'!H161)</f>
        <v/>
      </c>
      <c r="AL161" s="37" t="str">
        <f>IF('I NILAI SEKOLAH'!I161="","", 'I NILAI SEKOLAH'!I161)</f>
        <v/>
      </c>
      <c r="AM161" s="37" t="str">
        <f>IF('I NILAI SEKOLAH'!J161="","", 'I NILAI SEKOLAH'!J161)</f>
        <v/>
      </c>
      <c r="AN161" s="37" t="str">
        <f>IF('I NILAI SEKOLAH'!K161="","", 'I NILAI SEKOLAH'!K161)</f>
        <v/>
      </c>
      <c r="AO161" s="37" t="str">
        <f>IF('I NILAI SEKOLAH'!L161="","", 'I NILAI SEKOLAH'!L161)</f>
        <v/>
      </c>
      <c r="AP161" s="37" t="str">
        <f>IF('I NILAI SEKOLAH'!M161="","", 'I NILAI SEKOLAH'!M161)</f>
        <v/>
      </c>
      <c r="AQ161" s="37" t="str">
        <f>IF('I NILAI SEKOLAH'!N161="","", 'I NILAI SEKOLAH'!N161)</f>
        <v/>
      </c>
      <c r="AR161" s="37" t="str">
        <f>IF('I NILAI SEKOLAH'!O161="","", 'I NILAI SEKOLAH'!O161)</f>
        <v/>
      </c>
      <c r="AS161" s="37" t="str">
        <f>IF('I NILAI SEKOLAH'!P161="","", 'I NILAI SEKOLAH'!P161)</f>
        <v/>
      </c>
      <c r="AT161" s="37" t="str">
        <f>IF('I NILAI SEKOLAH'!Q161="","", 'I NILAI SEKOLAH'!Q161)</f>
        <v/>
      </c>
      <c r="AU161" s="37" t="str">
        <f>IF('I NILAI SEKOLAH'!R161="","", 'I NILAI SEKOLAH'!R161)</f>
        <v/>
      </c>
      <c r="AV161" s="37" t="str">
        <f>IF('I NILAI SEKOLAH'!S161="","", 'I NILAI SEKOLAH'!S161)</f>
        <v/>
      </c>
      <c r="AW161" s="37" t="str">
        <f>IF('I NILAI SEKOLAH'!T161="","", 'I NILAI SEKOLAH'!T161)</f>
        <v/>
      </c>
      <c r="AX161" s="37" t="str">
        <f>IF('I NILAI SEKOLAH'!U161="","", 'I NILAI SEKOLAH'!U161)</f>
        <v/>
      </c>
      <c r="AY161" s="38" t="str">
        <f t="shared" si="25"/>
        <v xml:space="preserve">  </v>
      </c>
      <c r="AZ161" s="38" t="str">
        <f t="shared" si="26"/>
        <v/>
      </c>
      <c r="BA161" s="296" t="str">
        <f>IF(AZ161="","",RANK(AZ161,$AZ$10:$AZ$209)+COUNTIF(AZ$10:AZ161,AZ161)-1)</f>
        <v/>
      </c>
      <c r="BB161" s="109"/>
      <c r="BC161" s="25"/>
    </row>
    <row r="162" spans="1:55" ht="15.75" hidden="1" customHeight="1">
      <c r="A162" s="101"/>
      <c r="B162" s="34">
        <f>IF(BIODATA!B162="","", BIODATA!B162)</f>
        <v>153</v>
      </c>
      <c r="C162" s="32" t="str">
        <f>IF(BIODATA!D162="","", BIODATA!D162)</f>
        <v/>
      </c>
      <c r="D162" s="32" t="str">
        <f>IF(BIODATA!E162="","", BIODATA!E162)</f>
        <v/>
      </c>
      <c r="E162" s="40" t="str">
        <f>IF(BIODATA!F162="","", BIODATA!F162)</f>
        <v/>
      </c>
      <c r="F162" s="32" t="str">
        <f>IF(BIODATA!I162="","", BIODATA!I162)</f>
        <v/>
      </c>
      <c r="G162" s="39" t="str">
        <f>IF('I NILAI UN'!F162="","",'I NILAI UN'!F162)</f>
        <v/>
      </c>
      <c r="H162" s="39" t="str">
        <f>IF('I NILAI UN'!G162="","",'I NILAI UN'!G162)</f>
        <v/>
      </c>
      <c r="I162" s="39" t="str">
        <f>IF('I NILAI UN'!H162="","",'I NILAI UN'!H162)</f>
        <v/>
      </c>
      <c r="J162" s="39" t="str">
        <f>IF('I NILAI UN'!I162="","",'I NILAI UN'!I162)</f>
        <v/>
      </c>
      <c r="K162" s="33">
        <f t="shared" si="19"/>
        <v>0</v>
      </c>
      <c r="L162" s="41" t="str">
        <f t="shared" si="20"/>
        <v/>
      </c>
      <c r="M162" s="41" t="str">
        <f t="shared" si="21"/>
        <v/>
      </c>
      <c r="N162" s="41" t="str">
        <f t="shared" si="22"/>
        <v/>
      </c>
      <c r="O162" s="41" t="str">
        <f t="shared" si="23"/>
        <v/>
      </c>
      <c r="P162" s="35" t="str">
        <f>'A1'!K162</f>
        <v xml:space="preserve">  </v>
      </c>
      <c r="Q162" s="35" t="str">
        <f>'A2'!K162</f>
        <v xml:space="preserve">  </v>
      </c>
      <c r="R162" s="35" t="str">
        <f>'A3'!K162</f>
        <v xml:space="preserve">  </v>
      </c>
      <c r="S162" s="35" t="str">
        <f>'A4'!K162</f>
        <v xml:space="preserve">  </v>
      </c>
      <c r="T162" s="35" t="str">
        <f>'A5'!K162</f>
        <v xml:space="preserve">  </v>
      </c>
      <c r="U162" s="35" t="str">
        <f>'A6'!K162</f>
        <v xml:space="preserve">  </v>
      </c>
      <c r="V162" s="35" t="str">
        <f>'B1'!K162</f>
        <v xml:space="preserve">  </v>
      </c>
      <c r="W162" s="35" t="str">
        <f>'B2'!K162</f>
        <v xml:space="preserve">  </v>
      </c>
      <c r="X162" s="35" t="str">
        <f>'B3'!K162</f>
        <v xml:space="preserve">  </v>
      </c>
      <c r="Y162" s="35" t="str">
        <f>'B4'!K162</f>
        <v xml:space="preserve">  </v>
      </c>
      <c r="Z162" s="35" t="str">
        <f>'B5'!K162</f>
        <v xml:space="preserve">  </v>
      </c>
      <c r="AA162" s="35" t="str">
        <f>'C1'!K162</f>
        <v xml:space="preserve">  </v>
      </c>
      <c r="AB162" s="35" t="str">
        <f>'C2'!K162</f>
        <v xml:space="preserve">  </v>
      </c>
      <c r="AC162" s="35" t="str">
        <f>'C3'!K162</f>
        <v xml:space="preserve">  </v>
      </c>
      <c r="AD162" s="35" t="str">
        <f>'C4'!K162</f>
        <v xml:space="preserve">  </v>
      </c>
      <c r="AE162" s="35" t="str">
        <f>'C5'!K162</f>
        <v xml:space="preserve">  </v>
      </c>
      <c r="AF162" s="35" t="str">
        <f>'C6'!K162</f>
        <v xml:space="preserve">  </v>
      </c>
      <c r="AG162" s="36" t="str">
        <f t="shared" si="24"/>
        <v xml:space="preserve">  </v>
      </c>
      <c r="AH162" s="37" t="str">
        <f>IF('I NILAI SEKOLAH'!E162="","", 'I NILAI SEKOLAH'!E162)</f>
        <v/>
      </c>
      <c r="AI162" s="37" t="str">
        <f>IF('I NILAI SEKOLAH'!F162="","", 'I NILAI SEKOLAH'!F162)</f>
        <v/>
      </c>
      <c r="AJ162" s="37" t="str">
        <f>IF('I NILAI SEKOLAH'!G162="","", 'I NILAI SEKOLAH'!G162)</f>
        <v/>
      </c>
      <c r="AK162" s="37" t="str">
        <f>IF('I NILAI SEKOLAH'!H162="","", 'I NILAI SEKOLAH'!H162)</f>
        <v/>
      </c>
      <c r="AL162" s="37" t="str">
        <f>IF('I NILAI SEKOLAH'!I162="","", 'I NILAI SEKOLAH'!I162)</f>
        <v/>
      </c>
      <c r="AM162" s="37" t="str">
        <f>IF('I NILAI SEKOLAH'!J162="","", 'I NILAI SEKOLAH'!J162)</f>
        <v/>
      </c>
      <c r="AN162" s="37" t="str">
        <f>IF('I NILAI SEKOLAH'!K162="","", 'I NILAI SEKOLAH'!K162)</f>
        <v/>
      </c>
      <c r="AO162" s="37" t="str">
        <f>IF('I NILAI SEKOLAH'!L162="","", 'I NILAI SEKOLAH'!L162)</f>
        <v/>
      </c>
      <c r="AP162" s="37" t="str">
        <f>IF('I NILAI SEKOLAH'!M162="","", 'I NILAI SEKOLAH'!M162)</f>
        <v/>
      </c>
      <c r="AQ162" s="37" t="str">
        <f>IF('I NILAI SEKOLAH'!N162="","", 'I NILAI SEKOLAH'!N162)</f>
        <v/>
      </c>
      <c r="AR162" s="37" t="str">
        <f>IF('I NILAI SEKOLAH'!O162="","", 'I NILAI SEKOLAH'!O162)</f>
        <v/>
      </c>
      <c r="AS162" s="37" t="str">
        <f>IF('I NILAI SEKOLAH'!P162="","", 'I NILAI SEKOLAH'!P162)</f>
        <v/>
      </c>
      <c r="AT162" s="37" t="str">
        <f>IF('I NILAI SEKOLAH'!Q162="","", 'I NILAI SEKOLAH'!Q162)</f>
        <v/>
      </c>
      <c r="AU162" s="37" t="str">
        <f>IF('I NILAI SEKOLAH'!R162="","", 'I NILAI SEKOLAH'!R162)</f>
        <v/>
      </c>
      <c r="AV162" s="37" t="str">
        <f>IF('I NILAI SEKOLAH'!S162="","", 'I NILAI SEKOLAH'!S162)</f>
        <v/>
      </c>
      <c r="AW162" s="37" t="str">
        <f>IF('I NILAI SEKOLAH'!T162="","", 'I NILAI SEKOLAH'!T162)</f>
        <v/>
      </c>
      <c r="AX162" s="37" t="str">
        <f>IF('I NILAI SEKOLAH'!U162="","", 'I NILAI SEKOLAH'!U162)</f>
        <v/>
      </c>
      <c r="AY162" s="38" t="str">
        <f t="shared" si="25"/>
        <v xml:space="preserve">  </v>
      </c>
      <c r="AZ162" s="38" t="str">
        <f t="shared" si="26"/>
        <v/>
      </c>
      <c r="BA162" s="296" t="str">
        <f>IF(AZ162="","",RANK(AZ162,$AZ$10:$AZ$209)+COUNTIF(AZ$10:AZ162,AZ162)-1)</f>
        <v/>
      </c>
      <c r="BB162" s="109"/>
      <c r="BC162" s="25"/>
    </row>
    <row r="163" spans="1:55" ht="15.75" hidden="1" customHeight="1">
      <c r="A163" s="101"/>
      <c r="B163" s="34">
        <f>IF(BIODATA!B163="","", BIODATA!B163)</f>
        <v>154</v>
      </c>
      <c r="C163" s="32" t="str">
        <f>IF(BIODATA!D163="","", BIODATA!D163)</f>
        <v/>
      </c>
      <c r="D163" s="32" t="str">
        <f>IF(BIODATA!E163="","", BIODATA!E163)</f>
        <v/>
      </c>
      <c r="E163" s="40" t="str">
        <f>IF(BIODATA!F163="","", BIODATA!F163)</f>
        <v/>
      </c>
      <c r="F163" s="32" t="str">
        <f>IF(BIODATA!I163="","", BIODATA!I163)</f>
        <v/>
      </c>
      <c r="G163" s="39" t="str">
        <f>IF('I NILAI UN'!F163="","",'I NILAI UN'!F163)</f>
        <v/>
      </c>
      <c r="H163" s="39" t="str">
        <f>IF('I NILAI UN'!G163="","",'I NILAI UN'!G163)</f>
        <v/>
      </c>
      <c r="I163" s="39" t="str">
        <f>IF('I NILAI UN'!H163="","",'I NILAI UN'!H163)</f>
        <v/>
      </c>
      <c r="J163" s="39" t="str">
        <f>IF('I NILAI UN'!I163="","",'I NILAI UN'!I163)</f>
        <v/>
      </c>
      <c r="K163" s="33">
        <f t="shared" si="19"/>
        <v>0</v>
      </c>
      <c r="L163" s="41" t="str">
        <f t="shared" si="20"/>
        <v/>
      </c>
      <c r="M163" s="41" t="str">
        <f t="shared" si="21"/>
        <v/>
      </c>
      <c r="N163" s="41" t="str">
        <f t="shared" si="22"/>
        <v/>
      </c>
      <c r="O163" s="41" t="str">
        <f t="shared" si="23"/>
        <v/>
      </c>
      <c r="P163" s="35" t="str">
        <f>'A1'!K163</f>
        <v xml:space="preserve">  </v>
      </c>
      <c r="Q163" s="35" t="str">
        <f>'A2'!K163</f>
        <v xml:space="preserve">  </v>
      </c>
      <c r="R163" s="35" t="str">
        <f>'A3'!K163</f>
        <v xml:space="preserve">  </v>
      </c>
      <c r="S163" s="35" t="str">
        <f>'A4'!K163</f>
        <v xml:space="preserve">  </v>
      </c>
      <c r="T163" s="35" t="str">
        <f>'A5'!K163</f>
        <v xml:space="preserve">  </v>
      </c>
      <c r="U163" s="35" t="str">
        <f>'A6'!K163</f>
        <v xml:space="preserve">  </v>
      </c>
      <c r="V163" s="35" t="str">
        <f>'B1'!K163</f>
        <v xml:space="preserve">  </v>
      </c>
      <c r="W163" s="35" t="str">
        <f>'B2'!K163</f>
        <v xml:space="preserve">  </v>
      </c>
      <c r="X163" s="35" t="str">
        <f>'B3'!K163</f>
        <v xml:space="preserve">  </v>
      </c>
      <c r="Y163" s="35" t="str">
        <f>'B4'!K163</f>
        <v xml:space="preserve">  </v>
      </c>
      <c r="Z163" s="35" t="str">
        <f>'B5'!K163</f>
        <v xml:space="preserve">  </v>
      </c>
      <c r="AA163" s="35" t="str">
        <f>'C1'!K163</f>
        <v xml:space="preserve">  </v>
      </c>
      <c r="AB163" s="35" t="str">
        <f>'C2'!K163</f>
        <v xml:space="preserve">  </v>
      </c>
      <c r="AC163" s="35" t="str">
        <f>'C3'!K163</f>
        <v xml:space="preserve">  </v>
      </c>
      <c r="AD163" s="35" t="str">
        <f>'C4'!K163</f>
        <v xml:space="preserve">  </v>
      </c>
      <c r="AE163" s="35" t="str">
        <f>'C5'!K163</f>
        <v xml:space="preserve">  </v>
      </c>
      <c r="AF163" s="35" t="str">
        <f>'C6'!K163</f>
        <v xml:space="preserve">  </v>
      </c>
      <c r="AG163" s="36" t="str">
        <f t="shared" si="24"/>
        <v xml:space="preserve">  </v>
      </c>
      <c r="AH163" s="37" t="str">
        <f>IF('I NILAI SEKOLAH'!E163="","", 'I NILAI SEKOLAH'!E163)</f>
        <v/>
      </c>
      <c r="AI163" s="37" t="str">
        <f>IF('I NILAI SEKOLAH'!F163="","", 'I NILAI SEKOLAH'!F163)</f>
        <v/>
      </c>
      <c r="AJ163" s="37" t="str">
        <f>IF('I NILAI SEKOLAH'!G163="","", 'I NILAI SEKOLAH'!G163)</f>
        <v/>
      </c>
      <c r="AK163" s="37" t="str">
        <f>IF('I NILAI SEKOLAH'!H163="","", 'I NILAI SEKOLAH'!H163)</f>
        <v/>
      </c>
      <c r="AL163" s="37" t="str">
        <f>IF('I NILAI SEKOLAH'!I163="","", 'I NILAI SEKOLAH'!I163)</f>
        <v/>
      </c>
      <c r="AM163" s="37" t="str">
        <f>IF('I NILAI SEKOLAH'!J163="","", 'I NILAI SEKOLAH'!J163)</f>
        <v/>
      </c>
      <c r="AN163" s="37" t="str">
        <f>IF('I NILAI SEKOLAH'!K163="","", 'I NILAI SEKOLAH'!K163)</f>
        <v/>
      </c>
      <c r="AO163" s="37" t="str">
        <f>IF('I NILAI SEKOLAH'!L163="","", 'I NILAI SEKOLAH'!L163)</f>
        <v/>
      </c>
      <c r="AP163" s="37" t="str">
        <f>IF('I NILAI SEKOLAH'!M163="","", 'I NILAI SEKOLAH'!M163)</f>
        <v/>
      </c>
      <c r="AQ163" s="37" t="str">
        <f>IF('I NILAI SEKOLAH'!N163="","", 'I NILAI SEKOLAH'!N163)</f>
        <v/>
      </c>
      <c r="AR163" s="37" t="str">
        <f>IF('I NILAI SEKOLAH'!O163="","", 'I NILAI SEKOLAH'!O163)</f>
        <v/>
      </c>
      <c r="AS163" s="37" t="str">
        <f>IF('I NILAI SEKOLAH'!P163="","", 'I NILAI SEKOLAH'!P163)</f>
        <v/>
      </c>
      <c r="AT163" s="37" t="str">
        <f>IF('I NILAI SEKOLAH'!Q163="","", 'I NILAI SEKOLAH'!Q163)</f>
        <v/>
      </c>
      <c r="AU163" s="37" t="str">
        <f>IF('I NILAI SEKOLAH'!R163="","", 'I NILAI SEKOLAH'!R163)</f>
        <v/>
      </c>
      <c r="AV163" s="37" t="str">
        <f>IF('I NILAI SEKOLAH'!S163="","", 'I NILAI SEKOLAH'!S163)</f>
        <v/>
      </c>
      <c r="AW163" s="37" t="str">
        <f>IF('I NILAI SEKOLAH'!T163="","", 'I NILAI SEKOLAH'!T163)</f>
        <v/>
      </c>
      <c r="AX163" s="37" t="str">
        <f>IF('I NILAI SEKOLAH'!U163="","", 'I NILAI SEKOLAH'!U163)</f>
        <v/>
      </c>
      <c r="AY163" s="38" t="str">
        <f t="shared" si="25"/>
        <v xml:space="preserve">  </v>
      </c>
      <c r="AZ163" s="38" t="str">
        <f t="shared" si="26"/>
        <v/>
      </c>
      <c r="BA163" s="296" t="str">
        <f>IF(AZ163="","",RANK(AZ163,$AZ$10:$AZ$209)+COUNTIF(AZ$10:AZ163,AZ163)-1)</f>
        <v/>
      </c>
      <c r="BB163" s="109"/>
      <c r="BC163" s="25"/>
    </row>
    <row r="164" spans="1:55" ht="15.75" hidden="1" customHeight="1">
      <c r="A164" s="101"/>
      <c r="B164" s="34">
        <f>IF(BIODATA!B164="","", BIODATA!B164)</f>
        <v>155</v>
      </c>
      <c r="C164" s="32" t="str">
        <f>IF(BIODATA!D164="","", BIODATA!D164)</f>
        <v/>
      </c>
      <c r="D164" s="32" t="str">
        <f>IF(BIODATA!E164="","", BIODATA!E164)</f>
        <v/>
      </c>
      <c r="E164" s="40" t="str">
        <f>IF(BIODATA!F164="","", BIODATA!F164)</f>
        <v/>
      </c>
      <c r="F164" s="32" t="str">
        <f>IF(BIODATA!I164="","", BIODATA!I164)</f>
        <v/>
      </c>
      <c r="G164" s="39" t="str">
        <f>IF('I NILAI UN'!F164="","",'I NILAI UN'!F164)</f>
        <v/>
      </c>
      <c r="H164" s="39" t="str">
        <f>IF('I NILAI UN'!G164="","",'I NILAI UN'!G164)</f>
        <v/>
      </c>
      <c r="I164" s="39" t="str">
        <f>IF('I NILAI UN'!H164="","",'I NILAI UN'!H164)</f>
        <v/>
      </c>
      <c r="J164" s="39" t="str">
        <f>IF('I NILAI UN'!I164="","",'I NILAI UN'!I164)</f>
        <v/>
      </c>
      <c r="K164" s="33">
        <f t="shared" si="19"/>
        <v>0</v>
      </c>
      <c r="L164" s="41" t="str">
        <f t="shared" si="20"/>
        <v/>
      </c>
      <c r="M164" s="41" t="str">
        <f t="shared" si="21"/>
        <v/>
      </c>
      <c r="N164" s="41" t="str">
        <f t="shared" si="22"/>
        <v/>
      </c>
      <c r="O164" s="41" t="str">
        <f t="shared" si="23"/>
        <v/>
      </c>
      <c r="P164" s="35" t="str">
        <f>'A1'!K164</f>
        <v xml:space="preserve">  </v>
      </c>
      <c r="Q164" s="35" t="str">
        <f>'A2'!K164</f>
        <v xml:space="preserve">  </v>
      </c>
      <c r="R164" s="35" t="str">
        <f>'A3'!K164</f>
        <v xml:space="preserve">  </v>
      </c>
      <c r="S164" s="35" t="str">
        <f>'A4'!K164</f>
        <v xml:space="preserve">  </v>
      </c>
      <c r="T164" s="35" t="str">
        <f>'A5'!K164</f>
        <v xml:space="preserve">  </v>
      </c>
      <c r="U164" s="35" t="str">
        <f>'A6'!K164</f>
        <v xml:space="preserve">  </v>
      </c>
      <c r="V164" s="35" t="str">
        <f>'B1'!K164</f>
        <v xml:space="preserve">  </v>
      </c>
      <c r="W164" s="35" t="str">
        <f>'B2'!K164</f>
        <v xml:space="preserve">  </v>
      </c>
      <c r="X164" s="35" t="str">
        <f>'B3'!K164</f>
        <v xml:space="preserve">  </v>
      </c>
      <c r="Y164" s="35" t="str">
        <f>'B4'!K164</f>
        <v xml:space="preserve">  </v>
      </c>
      <c r="Z164" s="35" t="str">
        <f>'B5'!K164</f>
        <v xml:space="preserve">  </v>
      </c>
      <c r="AA164" s="35" t="str">
        <f>'C1'!K164</f>
        <v xml:space="preserve">  </v>
      </c>
      <c r="AB164" s="35" t="str">
        <f>'C2'!K164</f>
        <v xml:space="preserve">  </v>
      </c>
      <c r="AC164" s="35" t="str">
        <f>'C3'!K164</f>
        <v xml:space="preserve">  </v>
      </c>
      <c r="AD164" s="35" t="str">
        <f>'C4'!K164</f>
        <v xml:space="preserve">  </v>
      </c>
      <c r="AE164" s="35" t="str">
        <f>'C5'!K164</f>
        <v xml:space="preserve">  </v>
      </c>
      <c r="AF164" s="35" t="str">
        <f>'C6'!K164</f>
        <v xml:space="preserve">  </v>
      </c>
      <c r="AG164" s="36" t="str">
        <f t="shared" si="24"/>
        <v xml:space="preserve">  </v>
      </c>
      <c r="AH164" s="37" t="str">
        <f>IF('I NILAI SEKOLAH'!E164="","", 'I NILAI SEKOLAH'!E164)</f>
        <v/>
      </c>
      <c r="AI164" s="37" t="str">
        <f>IF('I NILAI SEKOLAH'!F164="","", 'I NILAI SEKOLAH'!F164)</f>
        <v/>
      </c>
      <c r="AJ164" s="37" t="str">
        <f>IF('I NILAI SEKOLAH'!G164="","", 'I NILAI SEKOLAH'!G164)</f>
        <v/>
      </c>
      <c r="AK164" s="37" t="str">
        <f>IF('I NILAI SEKOLAH'!H164="","", 'I NILAI SEKOLAH'!H164)</f>
        <v/>
      </c>
      <c r="AL164" s="37" t="str">
        <f>IF('I NILAI SEKOLAH'!I164="","", 'I NILAI SEKOLAH'!I164)</f>
        <v/>
      </c>
      <c r="AM164" s="37" t="str">
        <f>IF('I NILAI SEKOLAH'!J164="","", 'I NILAI SEKOLAH'!J164)</f>
        <v/>
      </c>
      <c r="AN164" s="37" t="str">
        <f>IF('I NILAI SEKOLAH'!K164="","", 'I NILAI SEKOLAH'!K164)</f>
        <v/>
      </c>
      <c r="AO164" s="37" t="str">
        <f>IF('I NILAI SEKOLAH'!L164="","", 'I NILAI SEKOLAH'!L164)</f>
        <v/>
      </c>
      <c r="AP164" s="37" t="str">
        <f>IF('I NILAI SEKOLAH'!M164="","", 'I NILAI SEKOLAH'!M164)</f>
        <v/>
      </c>
      <c r="AQ164" s="37" t="str">
        <f>IF('I NILAI SEKOLAH'!N164="","", 'I NILAI SEKOLAH'!N164)</f>
        <v/>
      </c>
      <c r="AR164" s="37" t="str">
        <f>IF('I NILAI SEKOLAH'!O164="","", 'I NILAI SEKOLAH'!O164)</f>
        <v/>
      </c>
      <c r="AS164" s="37" t="str">
        <f>IF('I NILAI SEKOLAH'!P164="","", 'I NILAI SEKOLAH'!P164)</f>
        <v/>
      </c>
      <c r="AT164" s="37" t="str">
        <f>IF('I NILAI SEKOLAH'!Q164="","", 'I NILAI SEKOLAH'!Q164)</f>
        <v/>
      </c>
      <c r="AU164" s="37" t="str">
        <f>IF('I NILAI SEKOLAH'!R164="","", 'I NILAI SEKOLAH'!R164)</f>
        <v/>
      </c>
      <c r="AV164" s="37" t="str">
        <f>IF('I NILAI SEKOLAH'!S164="","", 'I NILAI SEKOLAH'!S164)</f>
        <v/>
      </c>
      <c r="AW164" s="37" t="str">
        <f>IF('I NILAI SEKOLAH'!T164="","", 'I NILAI SEKOLAH'!T164)</f>
        <v/>
      </c>
      <c r="AX164" s="37" t="str">
        <f>IF('I NILAI SEKOLAH'!U164="","", 'I NILAI SEKOLAH'!U164)</f>
        <v/>
      </c>
      <c r="AY164" s="38" t="str">
        <f t="shared" si="25"/>
        <v xml:space="preserve">  </v>
      </c>
      <c r="AZ164" s="38" t="str">
        <f t="shared" si="26"/>
        <v/>
      </c>
      <c r="BA164" s="296" t="str">
        <f>IF(AZ164="","",RANK(AZ164,$AZ$10:$AZ$209)+COUNTIF(AZ$10:AZ164,AZ164)-1)</f>
        <v/>
      </c>
      <c r="BB164" s="109"/>
      <c r="BC164" s="25"/>
    </row>
    <row r="165" spans="1:55" ht="15.75" hidden="1" customHeight="1">
      <c r="A165" s="101"/>
      <c r="B165" s="34">
        <f>IF(BIODATA!B165="","", BIODATA!B165)</f>
        <v>156</v>
      </c>
      <c r="C165" s="32" t="str">
        <f>IF(BIODATA!D165="","", BIODATA!D165)</f>
        <v/>
      </c>
      <c r="D165" s="32" t="str">
        <f>IF(BIODATA!E165="","", BIODATA!E165)</f>
        <v/>
      </c>
      <c r="E165" s="40" t="str">
        <f>IF(BIODATA!F165="","", BIODATA!F165)</f>
        <v/>
      </c>
      <c r="F165" s="32" t="str">
        <f>IF(BIODATA!I165="","", BIODATA!I165)</f>
        <v/>
      </c>
      <c r="G165" s="39" t="str">
        <f>IF('I NILAI UN'!F165="","",'I NILAI UN'!F165)</f>
        <v/>
      </c>
      <c r="H165" s="39" t="str">
        <f>IF('I NILAI UN'!G165="","",'I NILAI UN'!G165)</f>
        <v/>
      </c>
      <c r="I165" s="39" t="str">
        <f>IF('I NILAI UN'!H165="","",'I NILAI UN'!H165)</f>
        <v/>
      </c>
      <c r="J165" s="39" t="str">
        <f>IF('I NILAI UN'!I165="","",'I NILAI UN'!I165)</f>
        <v/>
      </c>
      <c r="K165" s="33">
        <f t="shared" si="19"/>
        <v>0</v>
      </c>
      <c r="L165" s="41" t="str">
        <f t="shared" si="20"/>
        <v/>
      </c>
      <c r="M165" s="41" t="str">
        <f t="shared" si="21"/>
        <v/>
      </c>
      <c r="N165" s="41" t="str">
        <f t="shared" si="22"/>
        <v/>
      </c>
      <c r="O165" s="41" t="str">
        <f t="shared" si="23"/>
        <v/>
      </c>
      <c r="P165" s="35" t="str">
        <f>'A1'!K165</f>
        <v xml:space="preserve">  </v>
      </c>
      <c r="Q165" s="35" t="str">
        <f>'A2'!K165</f>
        <v xml:space="preserve">  </v>
      </c>
      <c r="R165" s="35" t="str">
        <f>'A3'!K165</f>
        <v xml:space="preserve">  </v>
      </c>
      <c r="S165" s="35" t="str">
        <f>'A4'!K165</f>
        <v xml:space="preserve">  </v>
      </c>
      <c r="T165" s="35" t="str">
        <f>'A5'!K165</f>
        <v xml:space="preserve">  </v>
      </c>
      <c r="U165" s="35" t="str">
        <f>'A6'!K165</f>
        <v xml:space="preserve">  </v>
      </c>
      <c r="V165" s="35" t="str">
        <f>'B1'!K165</f>
        <v xml:space="preserve">  </v>
      </c>
      <c r="W165" s="35" t="str">
        <f>'B2'!K165</f>
        <v xml:space="preserve">  </v>
      </c>
      <c r="X165" s="35" t="str">
        <f>'B3'!K165</f>
        <v xml:space="preserve">  </v>
      </c>
      <c r="Y165" s="35" t="str">
        <f>'B4'!K165</f>
        <v xml:space="preserve">  </v>
      </c>
      <c r="Z165" s="35" t="str">
        <f>'B5'!K165</f>
        <v xml:space="preserve">  </v>
      </c>
      <c r="AA165" s="35" t="str">
        <f>'C1'!K165</f>
        <v xml:space="preserve">  </v>
      </c>
      <c r="AB165" s="35" t="str">
        <f>'C2'!K165</f>
        <v xml:space="preserve">  </v>
      </c>
      <c r="AC165" s="35" t="str">
        <f>'C3'!K165</f>
        <v xml:space="preserve">  </v>
      </c>
      <c r="AD165" s="35" t="str">
        <f>'C4'!K165</f>
        <v xml:space="preserve">  </v>
      </c>
      <c r="AE165" s="35" t="str">
        <f>'C5'!K165</f>
        <v xml:space="preserve">  </v>
      </c>
      <c r="AF165" s="35" t="str">
        <f>'C6'!K165</f>
        <v xml:space="preserve">  </v>
      </c>
      <c r="AG165" s="36" t="str">
        <f t="shared" si="24"/>
        <v xml:space="preserve">  </v>
      </c>
      <c r="AH165" s="37" t="str">
        <f>IF('I NILAI SEKOLAH'!E165="","", 'I NILAI SEKOLAH'!E165)</f>
        <v/>
      </c>
      <c r="AI165" s="37" t="str">
        <f>IF('I NILAI SEKOLAH'!F165="","", 'I NILAI SEKOLAH'!F165)</f>
        <v/>
      </c>
      <c r="AJ165" s="37" t="str">
        <f>IF('I NILAI SEKOLAH'!G165="","", 'I NILAI SEKOLAH'!G165)</f>
        <v/>
      </c>
      <c r="AK165" s="37" t="str">
        <f>IF('I NILAI SEKOLAH'!H165="","", 'I NILAI SEKOLAH'!H165)</f>
        <v/>
      </c>
      <c r="AL165" s="37" t="str">
        <f>IF('I NILAI SEKOLAH'!I165="","", 'I NILAI SEKOLAH'!I165)</f>
        <v/>
      </c>
      <c r="AM165" s="37" t="str">
        <f>IF('I NILAI SEKOLAH'!J165="","", 'I NILAI SEKOLAH'!J165)</f>
        <v/>
      </c>
      <c r="AN165" s="37" t="str">
        <f>IF('I NILAI SEKOLAH'!K165="","", 'I NILAI SEKOLAH'!K165)</f>
        <v/>
      </c>
      <c r="AO165" s="37" t="str">
        <f>IF('I NILAI SEKOLAH'!L165="","", 'I NILAI SEKOLAH'!L165)</f>
        <v/>
      </c>
      <c r="AP165" s="37" t="str">
        <f>IF('I NILAI SEKOLAH'!M165="","", 'I NILAI SEKOLAH'!M165)</f>
        <v/>
      </c>
      <c r="AQ165" s="37" t="str">
        <f>IF('I NILAI SEKOLAH'!N165="","", 'I NILAI SEKOLAH'!N165)</f>
        <v/>
      </c>
      <c r="AR165" s="37" t="str">
        <f>IF('I NILAI SEKOLAH'!O165="","", 'I NILAI SEKOLAH'!O165)</f>
        <v/>
      </c>
      <c r="AS165" s="37" t="str">
        <f>IF('I NILAI SEKOLAH'!P165="","", 'I NILAI SEKOLAH'!P165)</f>
        <v/>
      </c>
      <c r="AT165" s="37" t="str">
        <f>IF('I NILAI SEKOLAH'!Q165="","", 'I NILAI SEKOLAH'!Q165)</f>
        <v/>
      </c>
      <c r="AU165" s="37" t="str">
        <f>IF('I NILAI SEKOLAH'!R165="","", 'I NILAI SEKOLAH'!R165)</f>
        <v/>
      </c>
      <c r="AV165" s="37" t="str">
        <f>IF('I NILAI SEKOLAH'!S165="","", 'I NILAI SEKOLAH'!S165)</f>
        <v/>
      </c>
      <c r="AW165" s="37" t="str">
        <f>IF('I NILAI SEKOLAH'!T165="","", 'I NILAI SEKOLAH'!T165)</f>
        <v/>
      </c>
      <c r="AX165" s="37" t="str">
        <f>IF('I NILAI SEKOLAH'!U165="","", 'I NILAI SEKOLAH'!U165)</f>
        <v/>
      </c>
      <c r="AY165" s="38" t="str">
        <f t="shared" si="25"/>
        <v xml:space="preserve">  </v>
      </c>
      <c r="AZ165" s="38" t="str">
        <f t="shared" si="26"/>
        <v/>
      </c>
      <c r="BA165" s="296" t="str">
        <f>IF(AZ165="","",RANK(AZ165,$AZ$10:$AZ$209)+COUNTIF(AZ$10:AZ165,AZ165)-1)</f>
        <v/>
      </c>
      <c r="BB165" s="109"/>
      <c r="BC165" s="25"/>
    </row>
    <row r="166" spans="1:55" ht="15.75" hidden="1" customHeight="1">
      <c r="A166" s="101"/>
      <c r="B166" s="34">
        <f>IF(BIODATA!B166="","", BIODATA!B166)</f>
        <v>157</v>
      </c>
      <c r="C166" s="32" t="str">
        <f>IF(BIODATA!D166="","", BIODATA!D166)</f>
        <v/>
      </c>
      <c r="D166" s="32" t="str">
        <f>IF(BIODATA!E166="","", BIODATA!E166)</f>
        <v/>
      </c>
      <c r="E166" s="40" t="str">
        <f>IF(BIODATA!F166="","", BIODATA!F166)</f>
        <v/>
      </c>
      <c r="F166" s="32" t="str">
        <f>IF(BIODATA!I166="","", BIODATA!I166)</f>
        <v/>
      </c>
      <c r="G166" s="39" t="str">
        <f>IF('I NILAI UN'!F166="","",'I NILAI UN'!F166)</f>
        <v/>
      </c>
      <c r="H166" s="39" t="str">
        <f>IF('I NILAI UN'!G166="","",'I NILAI UN'!G166)</f>
        <v/>
      </c>
      <c r="I166" s="39" t="str">
        <f>IF('I NILAI UN'!H166="","",'I NILAI UN'!H166)</f>
        <v/>
      </c>
      <c r="J166" s="39" t="str">
        <f>IF('I NILAI UN'!I166="","",'I NILAI UN'!I166)</f>
        <v/>
      </c>
      <c r="K166" s="33">
        <f t="shared" si="19"/>
        <v>0</v>
      </c>
      <c r="L166" s="41" t="str">
        <f t="shared" si="20"/>
        <v/>
      </c>
      <c r="M166" s="41" t="str">
        <f t="shared" si="21"/>
        <v/>
      </c>
      <c r="N166" s="41" t="str">
        <f t="shared" si="22"/>
        <v/>
      </c>
      <c r="O166" s="41" t="str">
        <f t="shared" si="23"/>
        <v/>
      </c>
      <c r="P166" s="35" t="str">
        <f>'A1'!K166</f>
        <v xml:space="preserve">  </v>
      </c>
      <c r="Q166" s="35" t="str">
        <f>'A2'!K166</f>
        <v xml:space="preserve">  </v>
      </c>
      <c r="R166" s="35" t="str">
        <f>'A3'!K166</f>
        <v xml:space="preserve">  </v>
      </c>
      <c r="S166" s="35" t="str">
        <f>'A4'!K166</f>
        <v xml:space="preserve">  </v>
      </c>
      <c r="T166" s="35" t="str">
        <f>'A5'!K166</f>
        <v xml:space="preserve">  </v>
      </c>
      <c r="U166" s="35" t="str">
        <f>'A6'!K166</f>
        <v xml:space="preserve">  </v>
      </c>
      <c r="V166" s="35" t="str">
        <f>'B1'!K166</f>
        <v xml:space="preserve">  </v>
      </c>
      <c r="W166" s="35" t="str">
        <f>'B2'!K166</f>
        <v xml:space="preserve">  </v>
      </c>
      <c r="X166" s="35" t="str">
        <f>'B3'!K166</f>
        <v xml:space="preserve">  </v>
      </c>
      <c r="Y166" s="35" t="str">
        <f>'B4'!K166</f>
        <v xml:space="preserve">  </v>
      </c>
      <c r="Z166" s="35" t="str">
        <f>'B5'!K166</f>
        <v xml:space="preserve">  </v>
      </c>
      <c r="AA166" s="35" t="str">
        <f>'C1'!K166</f>
        <v xml:space="preserve">  </v>
      </c>
      <c r="AB166" s="35" t="str">
        <f>'C2'!K166</f>
        <v xml:space="preserve">  </v>
      </c>
      <c r="AC166" s="35" t="str">
        <f>'C3'!K166</f>
        <v xml:space="preserve">  </v>
      </c>
      <c r="AD166" s="35" t="str">
        <f>'C4'!K166</f>
        <v xml:space="preserve">  </v>
      </c>
      <c r="AE166" s="35" t="str">
        <f>'C5'!K166</f>
        <v xml:space="preserve">  </v>
      </c>
      <c r="AF166" s="35" t="str">
        <f>'C6'!K166</f>
        <v xml:space="preserve">  </v>
      </c>
      <c r="AG166" s="36" t="str">
        <f t="shared" si="24"/>
        <v xml:space="preserve">  </v>
      </c>
      <c r="AH166" s="37" t="str">
        <f>IF('I NILAI SEKOLAH'!E166="","", 'I NILAI SEKOLAH'!E166)</f>
        <v/>
      </c>
      <c r="AI166" s="37" t="str">
        <f>IF('I NILAI SEKOLAH'!F166="","", 'I NILAI SEKOLAH'!F166)</f>
        <v/>
      </c>
      <c r="AJ166" s="37" t="str">
        <f>IF('I NILAI SEKOLAH'!G166="","", 'I NILAI SEKOLAH'!G166)</f>
        <v/>
      </c>
      <c r="AK166" s="37" t="str">
        <f>IF('I NILAI SEKOLAH'!H166="","", 'I NILAI SEKOLAH'!H166)</f>
        <v/>
      </c>
      <c r="AL166" s="37" t="str">
        <f>IF('I NILAI SEKOLAH'!I166="","", 'I NILAI SEKOLAH'!I166)</f>
        <v/>
      </c>
      <c r="AM166" s="37" t="str">
        <f>IF('I NILAI SEKOLAH'!J166="","", 'I NILAI SEKOLAH'!J166)</f>
        <v/>
      </c>
      <c r="AN166" s="37" t="str">
        <f>IF('I NILAI SEKOLAH'!K166="","", 'I NILAI SEKOLAH'!K166)</f>
        <v/>
      </c>
      <c r="AO166" s="37" t="str">
        <f>IF('I NILAI SEKOLAH'!L166="","", 'I NILAI SEKOLAH'!L166)</f>
        <v/>
      </c>
      <c r="AP166" s="37" t="str">
        <f>IF('I NILAI SEKOLAH'!M166="","", 'I NILAI SEKOLAH'!M166)</f>
        <v/>
      </c>
      <c r="AQ166" s="37" t="str">
        <f>IF('I NILAI SEKOLAH'!N166="","", 'I NILAI SEKOLAH'!N166)</f>
        <v/>
      </c>
      <c r="AR166" s="37" t="str">
        <f>IF('I NILAI SEKOLAH'!O166="","", 'I NILAI SEKOLAH'!O166)</f>
        <v/>
      </c>
      <c r="AS166" s="37" t="str">
        <f>IF('I NILAI SEKOLAH'!P166="","", 'I NILAI SEKOLAH'!P166)</f>
        <v/>
      </c>
      <c r="AT166" s="37" t="str">
        <f>IF('I NILAI SEKOLAH'!Q166="","", 'I NILAI SEKOLAH'!Q166)</f>
        <v/>
      </c>
      <c r="AU166" s="37" t="str">
        <f>IF('I NILAI SEKOLAH'!R166="","", 'I NILAI SEKOLAH'!R166)</f>
        <v/>
      </c>
      <c r="AV166" s="37" t="str">
        <f>IF('I NILAI SEKOLAH'!S166="","", 'I NILAI SEKOLAH'!S166)</f>
        <v/>
      </c>
      <c r="AW166" s="37" t="str">
        <f>IF('I NILAI SEKOLAH'!T166="","", 'I NILAI SEKOLAH'!T166)</f>
        <v/>
      </c>
      <c r="AX166" s="37" t="str">
        <f>IF('I NILAI SEKOLAH'!U166="","", 'I NILAI SEKOLAH'!U166)</f>
        <v/>
      </c>
      <c r="AY166" s="38" t="str">
        <f t="shared" si="25"/>
        <v xml:space="preserve">  </v>
      </c>
      <c r="AZ166" s="38" t="str">
        <f t="shared" si="26"/>
        <v/>
      </c>
      <c r="BA166" s="296" t="str">
        <f>IF(AZ166="","",RANK(AZ166,$AZ$10:$AZ$209)+COUNTIF(AZ$10:AZ166,AZ166)-1)</f>
        <v/>
      </c>
      <c r="BB166" s="109"/>
      <c r="BC166" s="25"/>
    </row>
    <row r="167" spans="1:55" ht="15.75" hidden="1" customHeight="1">
      <c r="A167" s="101"/>
      <c r="B167" s="34">
        <f>IF(BIODATA!B167="","", BIODATA!B167)</f>
        <v>158</v>
      </c>
      <c r="C167" s="32" t="str">
        <f>IF(BIODATA!D167="","", BIODATA!D167)</f>
        <v/>
      </c>
      <c r="D167" s="32" t="str">
        <f>IF(BIODATA!E167="","", BIODATA!E167)</f>
        <v/>
      </c>
      <c r="E167" s="40" t="str">
        <f>IF(BIODATA!F167="","", BIODATA!F167)</f>
        <v/>
      </c>
      <c r="F167" s="32" t="str">
        <f>IF(BIODATA!I167="","", BIODATA!I167)</f>
        <v/>
      </c>
      <c r="G167" s="39" t="str">
        <f>IF('I NILAI UN'!F167="","",'I NILAI UN'!F167)</f>
        <v/>
      </c>
      <c r="H167" s="39" t="str">
        <f>IF('I NILAI UN'!G167="","",'I NILAI UN'!G167)</f>
        <v/>
      </c>
      <c r="I167" s="39" t="str">
        <f>IF('I NILAI UN'!H167="","",'I NILAI UN'!H167)</f>
        <v/>
      </c>
      <c r="J167" s="39" t="str">
        <f>IF('I NILAI UN'!I167="","",'I NILAI UN'!I167)</f>
        <v/>
      </c>
      <c r="K167" s="33">
        <f t="shared" si="19"/>
        <v>0</v>
      </c>
      <c r="L167" s="41" t="str">
        <f t="shared" si="20"/>
        <v/>
      </c>
      <c r="M167" s="41" t="str">
        <f t="shared" si="21"/>
        <v/>
      </c>
      <c r="N167" s="41" t="str">
        <f t="shared" si="22"/>
        <v/>
      </c>
      <c r="O167" s="41" t="str">
        <f t="shared" si="23"/>
        <v/>
      </c>
      <c r="P167" s="35" t="str">
        <f>'A1'!K167</f>
        <v xml:space="preserve">  </v>
      </c>
      <c r="Q167" s="35" t="str">
        <f>'A2'!K167</f>
        <v xml:space="preserve">  </v>
      </c>
      <c r="R167" s="35" t="str">
        <f>'A3'!K167</f>
        <v xml:space="preserve">  </v>
      </c>
      <c r="S167" s="35" t="str">
        <f>'A4'!K167</f>
        <v xml:space="preserve">  </v>
      </c>
      <c r="T167" s="35" t="str">
        <f>'A5'!K167</f>
        <v xml:space="preserve">  </v>
      </c>
      <c r="U167" s="35" t="str">
        <f>'A6'!K167</f>
        <v xml:space="preserve">  </v>
      </c>
      <c r="V167" s="35" t="str">
        <f>'B1'!K167</f>
        <v xml:space="preserve">  </v>
      </c>
      <c r="W167" s="35" t="str">
        <f>'B2'!K167</f>
        <v xml:space="preserve">  </v>
      </c>
      <c r="X167" s="35" t="str">
        <f>'B3'!K167</f>
        <v xml:space="preserve">  </v>
      </c>
      <c r="Y167" s="35" t="str">
        <f>'B4'!K167</f>
        <v xml:space="preserve">  </v>
      </c>
      <c r="Z167" s="35" t="str">
        <f>'B5'!K167</f>
        <v xml:space="preserve">  </v>
      </c>
      <c r="AA167" s="35" t="str">
        <f>'C1'!K167</f>
        <v xml:space="preserve">  </v>
      </c>
      <c r="AB167" s="35" t="str">
        <f>'C2'!K167</f>
        <v xml:space="preserve">  </v>
      </c>
      <c r="AC167" s="35" t="str">
        <f>'C3'!K167</f>
        <v xml:space="preserve">  </v>
      </c>
      <c r="AD167" s="35" t="str">
        <f>'C4'!K167</f>
        <v xml:space="preserve">  </v>
      </c>
      <c r="AE167" s="35" t="str">
        <f>'C5'!K167</f>
        <v xml:space="preserve">  </v>
      </c>
      <c r="AF167" s="35" t="str">
        <f>'C6'!K167</f>
        <v xml:space="preserve">  </v>
      </c>
      <c r="AG167" s="36" t="str">
        <f t="shared" si="24"/>
        <v xml:space="preserve">  </v>
      </c>
      <c r="AH167" s="37" t="str">
        <f>IF('I NILAI SEKOLAH'!E167="","", 'I NILAI SEKOLAH'!E167)</f>
        <v/>
      </c>
      <c r="AI167" s="37" t="str">
        <f>IF('I NILAI SEKOLAH'!F167="","", 'I NILAI SEKOLAH'!F167)</f>
        <v/>
      </c>
      <c r="AJ167" s="37" t="str">
        <f>IF('I NILAI SEKOLAH'!G167="","", 'I NILAI SEKOLAH'!G167)</f>
        <v/>
      </c>
      <c r="AK167" s="37" t="str">
        <f>IF('I NILAI SEKOLAH'!H167="","", 'I NILAI SEKOLAH'!H167)</f>
        <v/>
      </c>
      <c r="AL167" s="37" t="str">
        <f>IF('I NILAI SEKOLAH'!I167="","", 'I NILAI SEKOLAH'!I167)</f>
        <v/>
      </c>
      <c r="AM167" s="37" t="str">
        <f>IF('I NILAI SEKOLAH'!J167="","", 'I NILAI SEKOLAH'!J167)</f>
        <v/>
      </c>
      <c r="AN167" s="37" t="str">
        <f>IF('I NILAI SEKOLAH'!K167="","", 'I NILAI SEKOLAH'!K167)</f>
        <v/>
      </c>
      <c r="AO167" s="37" t="str">
        <f>IF('I NILAI SEKOLAH'!L167="","", 'I NILAI SEKOLAH'!L167)</f>
        <v/>
      </c>
      <c r="AP167" s="37" t="str">
        <f>IF('I NILAI SEKOLAH'!M167="","", 'I NILAI SEKOLAH'!M167)</f>
        <v/>
      </c>
      <c r="AQ167" s="37" t="str">
        <f>IF('I NILAI SEKOLAH'!N167="","", 'I NILAI SEKOLAH'!N167)</f>
        <v/>
      </c>
      <c r="AR167" s="37" t="str">
        <f>IF('I NILAI SEKOLAH'!O167="","", 'I NILAI SEKOLAH'!O167)</f>
        <v/>
      </c>
      <c r="AS167" s="37" t="str">
        <f>IF('I NILAI SEKOLAH'!P167="","", 'I NILAI SEKOLAH'!P167)</f>
        <v/>
      </c>
      <c r="AT167" s="37" t="str">
        <f>IF('I NILAI SEKOLAH'!Q167="","", 'I NILAI SEKOLAH'!Q167)</f>
        <v/>
      </c>
      <c r="AU167" s="37" t="str">
        <f>IF('I NILAI SEKOLAH'!R167="","", 'I NILAI SEKOLAH'!R167)</f>
        <v/>
      </c>
      <c r="AV167" s="37" t="str">
        <f>IF('I NILAI SEKOLAH'!S167="","", 'I NILAI SEKOLAH'!S167)</f>
        <v/>
      </c>
      <c r="AW167" s="37" t="str">
        <f>IF('I NILAI SEKOLAH'!T167="","", 'I NILAI SEKOLAH'!T167)</f>
        <v/>
      </c>
      <c r="AX167" s="37" t="str">
        <f>IF('I NILAI SEKOLAH'!U167="","", 'I NILAI SEKOLAH'!U167)</f>
        <v/>
      </c>
      <c r="AY167" s="38" t="str">
        <f t="shared" si="25"/>
        <v xml:space="preserve">  </v>
      </c>
      <c r="AZ167" s="38" t="str">
        <f t="shared" si="26"/>
        <v/>
      </c>
      <c r="BA167" s="296" t="str">
        <f>IF(AZ167="","",RANK(AZ167,$AZ$10:$AZ$209)+COUNTIF(AZ$10:AZ167,AZ167)-1)</f>
        <v/>
      </c>
      <c r="BB167" s="109"/>
      <c r="BC167" s="25"/>
    </row>
    <row r="168" spans="1:55" ht="15.75" hidden="1" customHeight="1">
      <c r="A168" s="101"/>
      <c r="B168" s="34">
        <f>IF(BIODATA!B168="","", BIODATA!B168)</f>
        <v>159</v>
      </c>
      <c r="C168" s="32" t="str">
        <f>IF(BIODATA!D168="","", BIODATA!D168)</f>
        <v/>
      </c>
      <c r="D168" s="32" t="str">
        <f>IF(BIODATA!E168="","", BIODATA!E168)</f>
        <v/>
      </c>
      <c r="E168" s="40" t="str">
        <f>IF(BIODATA!F168="","", BIODATA!F168)</f>
        <v/>
      </c>
      <c r="F168" s="32" t="str">
        <f>IF(BIODATA!I168="","", BIODATA!I168)</f>
        <v/>
      </c>
      <c r="G168" s="39" t="str">
        <f>IF('I NILAI UN'!F168="","",'I NILAI UN'!F168)</f>
        <v/>
      </c>
      <c r="H168" s="39" t="str">
        <f>IF('I NILAI UN'!G168="","",'I NILAI UN'!G168)</f>
        <v/>
      </c>
      <c r="I168" s="39" t="str">
        <f>IF('I NILAI UN'!H168="","",'I NILAI UN'!H168)</f>
        <v/>
      </c>
      <c r="J168" s="39" t="str">
        <f>IF('I NILAI UN'!I168="","",'I NILAI UN'!I168)</f>
        <v/>
      </c>
      <c r="K168" s="33">
        <f t="shared" si="19"/>
        <v>0</v>
      </c>
      <c r="L168" s="41" t="str">
        <f t="shared" si="20"/>
        <v/>
      </c>
      <c r="M168" s="41" t="str">
        <f t="shared" si="21"/>
        <v/>
      </c>
      <c r="N168" s="41" t="str">
        <f t="shared" si="22"/>
        <v/>
      </c>
      <c r="O168" s="41" t="str">
        <f t="shared" si="23"/>
        <v/>
      </c>
      <c r="P168" s="35" t="str">
        <f>'A1'!K168</f>
        <v xml:space="preserve">  </v>
      </c>
      <c r="Q168" s="35" t="str">
        <f>'A2'!K168</f>
        <v xml:space="preserve">  </v>
      </c>
      <c r="R168" s="35" t="str">
        <f>'A3'!K168</f>
        <v xml:space="preserve">  </v>
      </c>
      <c r="S168" s="35" t="str">
        <f>'A4'!K168</f>
        <v xml:space="preserve">  </v>
      </c>
      <c r="T168" s="35" t="str">
        <f>'A5'!K168</f>
        <v xml:space="preserve">  </v>
      </c>
      <c r="U168" s="35" t="str">
        <f>'A6'!K168</f>
        <v xml:space="preserve">  </v>
      </c>
      <c r="V168" s="35" t="str">
        <f>'B1'!K168</f>
        <v xml:space="preserve">  </v>
      </c>
      <c r="W168" s="35" t="str">
        <f>'B2'!K168</f>
        <v xml:space="preserve">  </v>
      </c>
      <c r="X168" s="35" t="str">
        <f>'B3'!K168</f>
        <v xml:space="preserve">  </v>
      </c>
      <c r="Y168" s="35" t="str">
        <f>'B4'!K168</f>
        <v xml:space="preserve">  </v>
      </c>
      <c r="Z168" s="35" t="str">
        <f>'B5'!K168</f>
        <v xml:space="preserve">  </v>
      </c>
      <c r="AA168" s="35" t="str">
        <f>'C1'!K168</f>
        <v xml:space="preserve">  </v>
      </c>
      <c r="AB168" s="35" t="str">
        <f>'C2'!K168</f>
        <v xml:space="preserve">  </v>
      </c>
      <c r="AC168" s="35" t="str">
        <f>'C3'!K168</f>
        <v xml:space="preserve">  </v>
      </c>
      <c r="AD168" s="35" t="str">
        <f>'C4'!K168</f>
        <v xml:space="preserve">  </v>
      </c>
      <c r="AE168" s="35" t="str">
        <f>'C5'!K168</f>
        <v xml:space="preserve">  </v>
      </c>
      <c r="AF168" s="35" t="str">
        <f>'C6'!K168</f>
        <v xml:space="preserve">  </v>
      </c>
      <c r="AG168" s="36" t="str">
        <f t="shared" si="24"/>
        <v xml:space="preserve">  </v>
      </c>
      <c r="AH168" s="37" t="str">
        <f>IF('I NILAI SEKOLAH'!E168="","", 'I NILAI SEKOLAH'!E168)</f>
        <v/>
      </c>
      <c r="AI168" s="37" t="str">
        <f>IF('I NILAI SEKOLAH'!F168="","", 'I NILAI SEKOLAH'!F168)</f>
        <v/>
      </c>
      <c r="AJ168" s="37" t="str">
        <f>IF('I NILAI SEKOLAH'!G168="","", 'I NILAI SEKOLAH'!G168)</f>
        <v/>
      </c>
      <c r="AK168" s="37" t="str">
        <f>IF('I NILAI SEKOLAH'!H168="","", 'I NILAI SEKOLAH'!H168)</f>
        <v/>
      </c>
      <c r="AL168" s="37" t="str">
        <f>IF('I NILAI SEKOLAH'!I168="","", 'I NILAI SEKOLAH'!I168)</f>
        <v/>
      </c>
      <c r="AM168" s="37" t="str">
        <f>IF('I NILAI SEKOLAH'!J168="","", 'I NILAI SEKOLAH'!J168)</f>
        <v/>
      </c>
      <c r="AN168" s="37" t="str">
        <f>IF('I NILAI SEKOLAH'!K168="","", 'I NILAI SEKOLAH'!K168)</f>
        <v/>
      </c>
      <c r="AO168" s="37" t="str">
        <f>IF('I NILAI SEKOLAH'!L168="","", 'I NILAI SEKOLAH'!L168)</f>
        <v/>
      </c>
      <c r="AP168" s="37" t="str">
        <f>IF('I NILAI SEKOLAH'!M168="","", 'I NILAI SEKOLAH'!M168)</f>
        <v/>
      </c>
      <c r="AQ168" s="37" t="str">
        <f>IF('I NILAI SEKOLAH'!N168="","", 'I NILAI SEKOLAH'!N168)</f>
        <v/>
      </c>
      <c r="AR168" s="37" t="str">
        <f>IF('I NILAI SEKOLAH'!O168="","", 'I NILAI SEKOLAH'!O168)</f>
        <v/>
      </c>
      <c r="AS168" s="37" t="str">
        <f>IF('I NILAI SEKOLAH'!P168="","", 'I NILAI SEKOLAH'!P168)</f>
        <v/>
      </c>
      <c r="AT168" s="37" t="str">
        <f>IF('I NILAI SEKOLAH'!Q168="","", 'I NILAI SEKOLAH'!Q168)</f>
        <v/>
      </c>
      <c r="AU168" s="37" t="str">
        <f>IF('I NILAI SEKOLAH'!R168="","", 'I NILAI SEKOLAH'!R168)</f>
        <v/>
      </c>
      <c r="AV168" s="37" t="str">
        <f>IF('I NILAI SEKOLAH'!S168="","", 'I NILAI SEKOLAH'!S168)</f>
        <v/>
      </c>
      <c r="AW168" s="37" t="str">
        <f>IF('I NILAI SEKOLAH'!T168="","", 'I NILAI SEKOLAH'!T168)</f>
        <v/>
      </c>
      <c r="AX168" s="37" t="str">
        <f>IF('I NILAI SEKOLAH'!U168="","", 'I NILAI SEKOLAH'!U168)</f>
        <v/>
      </c>
      <c r="AY168" s="38" t="str">
        <f t="shared" si="25"/>
        <v xml:space="preserve">  </v>
      </c>
      <c r="AZ168" s="38" t="str">
        <f t="shared" si="26"/>
        <v/>
      </c>
      <c r="BA168" s="296" t="str">
        <f>IF(AZ168="","",RANK(AZ168,$AZ$10:$AZ$209)+COUNTIF(AZ$10:AZ168,AZ168)-1)</f>
        <v/>
      </c>
      <c r="BB168" s="109"/>
      <c r="BC168" s="25"/>
    </row>
    <row r="169" spans="1:55" ht="15.75" hidden="1" customHeight="1">
      <c r="A169" s="101"/>
      <c r="B169" s="34">
        <f>IF(BIODATA!B169="","", BIODATA!B169)</f>
        <v>160</v>
      </c>
      <c r="C169" s="32" t="str">
        <f>IF(BIODATA!D169="","", BIODATA!D169)</f>
        <v/>
      </c>
      <c r="D169" s="32" t="str">
        <f>IF(BIODATA!E169="","", BIODATA!E169)</f>
        <v/>
      </c>
      <c r="E169" s="40" t="str">
        <f>IF(BIODATA!F169="","", BIODATA!F169)</f>
        <v/>
      </c>
      <c r="F169" s="32" t="str">
        <f>IF(BIODATA!I169="","", BIODATA!I169)</f>
        <v/>
      </c>
      <c r="G169" s="39" t="str">
        <f>IF('I NILAI UN'!F169="","",'I NILAI UN'!F169)</f>
        <v/>
      </c>
      <c r="H169" s="39" t="str">
        <f>IF('I NILAI UN'!G169="","",'I NILAI UN'!G169)</f>
        <v/>
      </c>
      <c r="I169" s="39" t="str">
        <f>IF('I NILAI UN'!H169="","",'I NILAI UN'!H169)</f>
        <v/>
      </c>
      <c r="J169" s="39" t="str">
        <f>IF('I NILAI UN'!I169="","",'I NILAI UN'!I169)</f>
        <v/>
      </c>
      <c r="K169" s="33">
        <f t="shared" si="19"/>
        <v>0</v>
      </c>
      <c r="L169" s="41" t="str">
        <f t="shared" si="20"/>
        <v/>
      </c>
      <c r="M169" s="41" t="str">
        <f t="shared" si="21"/>
        <v/>
      </c>
      <c r="N169" s="41" t="str">
        <f t="shared" si="22"/>
        <v/>
      </c>
      <c r="O169" s="41" t="str">
        <f t="shared" si="23"/>
        <v/>
      </c>
      <c r="P169" s="35" t="str">
        <f>'A1'!K169</f>
        <v xml:space="preserve">  </v>
      </c>
      <c r="Q169" s="35" t="str">
        <f>'A2'!K169</f>
        <v xml:space="preserve">  </v>
      </c>
      <c r="R169" s="35" t="str">
        <f>'A3'!K169</f>
        <v xml:space="preserve">  </v>
      </c>
      <c r="S169" s="35" t="str">
        <f>'A4'!K169</f>
        <v xml:space="preserve">  </v>
      </c>
      <c r="T169" s="35" t="str">
        <f>'A5'!K169</f>
        <v xml:space="preserve">  </v>
      </c>
      <c r="U169" s="35" t="str">
        <f>'A6'!K169</f>
        <v xml:space="preserve">  </v>
      </c>
      <c r="V169" s="35" t="str">
        <f>'B1'!K169</f>
        <v xml:space="preserve">  </v>
      </c>
      <c r="W169" s="35" t="str">
        <f>'B2'!K169</f>
        <v xml:space="preserve">  </v>
      </c>
      <c r="X169" s="35" t="str">
        <f>'B3'!K169</f>
        <v xml:space="preserve">  </v>
      </c>
      <c r="Y169" s="35" t="str">
        <f>'B4'!K169</f>
        <v xml:space="preserve">  </v>
      </c>
      <c r="Z169" s="35" t="str">
        <f>'B5'!K169</f>
        <v xml:space="preserve">  </v>
      </c>
      <c r="AA169" s="35" t="str">
        <f>'C1'!K169</f>
        <v xml:space="preserve">  </v>
      </c>
      <c r="AB169" s="35" t="str">
        <f>'C2'!K169</f>
        <v xml:space="preserve">  </v>
      </c>
      <c r="AC169" s="35" t="str">
        <f>'C3'!K169</f>
        <v xml:space="preserve">  </v>
      </c>
      <c r="AD169" s="35" t="str">
        <f>'C4'!K169</f>
        <v xml:space="preserve">  </v>
      </c>
      <c r="AE169" s="35" t="str">
        <f>'C5'!K169</f>
        <v xml:space="preserve">  </v>
      </c>
      <c r="AF169" s="35" t="str">
        <f>'C6'!K169</f>
        <v xml:space="preserve">  </v>
      </c>
      <c r="AG169" s="36" t="str">
        <f t="shared" si="24"/>
        <v xml:space="preserve">  </v>
      </c>
      <c r="AH169" s="37" t="str">
        <f>IF('I NILAI SEKOLAH'!E169="","", 'I NILAI SEKOLAH'!E169)</f>
        <v/>
      </c>
      <c r="AI169" s="37" t="str">
        <f>IF('I NILAI SEKOLAH'!F169="","", 'I NILAI SEKOLAH'!F169)</f>
        <v/>
      </c>
      <c r="AJ169" s="37" t="str">
        <f>IF('I NILAI SEKOLAH'!G169="","", 'I NILAI SEKOLAH'!G169)</f>
        <v/>
      </c>
      <c r="AK169" s="37" t="str">
        <f>IF('I NILAI SEKOLAH'!H169="","", 'I NILAI SEKOLAH'!H169)</f>
        <v/>
      </c>
      <c r="AL169" s="37" t="str">
        <f>IF('I NILAI SEKOLAH'!I169="","", 'I NILAI SEKOLAH'!I169)</f>
        <v/>
      </c>
      <c r="AM169" s="37" t="str">
        <f>IF('I NILAI SEKOLAH'!J169="","", 'I NILAI SEKOLAH'!J169)</f>
        <v/>
      </c>
      <c r="AN169" s="37" t="str">
        <f>IF('I NILAI SEKOLAH'!K169="","", 'I NILAI SEKOLAH'!K169)</f>
        <v/>
      </c>
      <c r="AO169" s="37" t="str">
        <f>IF('I NILAI SEKOLAH'!L169="","", 'I NILAI SEKOLAH'!L169)</f>
        <v/>
      </c>
      <c r="AP169" s="37" t="str">
        <f>IF('I NILAI SEKOLAH'!M169="","", 'I NILAI SEKOLAH'!M169)</f>
        <v/>
      </c>
      <c r="AQ169" s="37" t="str">
        <f>IF('I NILAI SEKOLAH'!N169="","", 'I NILAI SEKOLAH'!N169)</f>
        <v/>
      </c>
      <c r="AR169" s="37" t="str">
        <f>IF('I NILAI SEKOLAH'!O169="","", 'I NILAI SEKOLAH'!O169)</f>
        <v/>
      </c>
      <c r="AS169" s="37" t="str">
        <f>IF('I NILAI SEKOLAH'!P169="","", 'I NILAI SEKOLAH'!P169)</f>
        <v/>
      </c>
      <c r="AT169" s="37" t="str">
        <f>IF('I NILAI SEKOLAH'!Q169="","", 'I NILAI SEKOLAH'!Q169)</f>
        <v/>
      </c>
      <c r="AU169" s="37" t="str">
        <f>IF('I NILAI SEKOLAH'!R169="","", 'I NILAI SEKOLAH'!R169)</f>
        <v/>
      </c>
      <c r="AV169" s="37" t="str">
        <f>IF('I NILAI SEKOLAH'!S169="","", 'I NILAI SEKOLAH'!S169)</f>
        <v/>
      </c>
      <c r="AW169" s="37" t="str">
        <f>IF('I NILAI SEKOLAH'!T169="","", 'I NILAI SEKOLAH'!T169)</f>
        <v/>
      </c>
      <c r="AX169" s="37" t="str">
        <f>IF('I NILAI SEKOLAH'!U169="","", 'I NILAI SEKOLAH'!U169)</f>
        <v/>
      </c>
      <c r="AY169" s="38" t="str">
        <f t="shared" si="25"/>
        <v xml:space="preserve">  </v>
      </c>
      <c r="AZ169" s="38" t="str">
        <f t="shared" si="26"/>
        <v/>
      </c>
      <c r="BA169" s="296" t="str">
        <f>IF(AZ169="","",RANK(AZ169,$AZ$10:$AZ$209)+COUNTIF(AZ$10:AZ169,AZ169)-1)</f>
        <v/>
      </c>
      <c r="BB169" s="109"/>
      <c r="BC169" s="25"/>
    </row>
    <row r="170" spans="1:55" ht="15.75" hidden="1" customHeight="1">
      <c r="A170" s="101"/>
      <c r="B170" s="34">
        <f>IF(BIODATA!B170="","", BIODATA!B170)</f>
        <v>161</v>
      </c>
      <c r="C170" s="32" t="str">
        <f>IF(BIODATA!D170="","", BIODATA!D170)</f>
        <v/>
      </c>
      <c r="D170" s="32" t="str">
        <f>IF(BIODATA!E170="","", BIODATA!E170)</f>
        <v/>
      </c>
      <c r="E170" s="40" t="str">
        <f>IF(BIODATA!F170="","", BIODATA!F170)</f>
        <v/>
      </c>
      <c r="F170" s="32" t="str">
        <f>IF(BIODATA!I170="","", BIODATA!I170)</f>
        <v/>
      </c>
      <c r="G170" s="39" t="str">
        <f>IF('I NILAI UN'!F170="","",'I NILAI UN'!F170)</f>
        <v/>
      </c>
      <c r="H170" s="39" t="str">
        <f>IF('I NILAI UN'!G170="","",'I NILAI UN'!G170)</f>
        <v/>
      </c>
      <c r="I170" s="39" t="str">
        <f>IF('I NILAI UN'!H170="","",'I NILAI UN'!H170)</f>
        <v/>
      </c>
      <c r="J170" s="39" t="str">
        <f>IF('I NILAI UN'!I170="","",'I NILAI UN'!I170)</f>
        <v/>
      </c>
      <c r="K170" s="33">
        <f t="shared" si="19"/>
        <v>0</v>
      </c>
      <c r="L170" s="41" t="str">
        <f t="shared" si="20"/>
        <v/>
      </c>
      <c r="M170" s="41" t="str">
        <f t="shared" si="21"/>
        <v/>
      </c>
      <c r="N170" s="41" t="str">
        <f t="shared" si="22"/>
        <v/>
      </c>
      <c r="O170" s="41" t="str">
        <f t="shared" si="23"/>
        <v/>
      </c>
      <c r="P170" s="35" t="str">
        <f>'A1'!K170</f>
        <v xml:space="preserve">  </v>
      </c>
      <c r="Q170" s="35" t="str">
        <f>'A2'!K170</f>
        <v xml:space="preserve">  </v>
      </c>
      <c r="R170" s="35" t="str">
        <f>'A3'!K170</f>
        <v xml:space="preserve">  </v>
      </c>
      <c r="S170" s="35" t="str">
        <f>'A4'!K170</f>
        <v xml:space="preserve">  </v>
      </c>
      <c r="T170" s="35" t="str">
        <f>'A5'!K170</f>
        <v xml:space="preserve">  </v>
      </c>
      <c r="U170" s="35" t="str">
        <f>'A6'!K170</f>
        <v xml:space="preserve">  </v>
      </c>
      <c r="V170" s="35" t="str">
        <f>'B1'!K170</f>
        <v xml:space="preserve">  </v>
      </c>
      <c r="W170" s="35" t="str">
        <f>'B2'!K170</f>
        <v xml:space="preserve">  </v>
      </c>
      <c r="X170" s="35" t="str">
        <f>'B3'!K170</f>
        <v xml:space="preserve">  </v>
      </c>
      <c r="Y170" s="35" t="str">
        <f>'B4'!K170</f>
        <v xml:space="preserve">  </v>
      </c>
      <c r="Z170" s="35" t="str">
        <f>'B5'!K170</f>
        <v xml:space="preserve">  </v>
      </c>
      <c r="AA170" s="35" t="str">
        <f>'C1'!K170</f>
        <v xml:space="preserve">  </v>
      </c>
      <c r="AB170" s="35" t="str">
        <f>'C2'!K170</f>
        <v xml:space="preserve">  </v>
      </c>
      <c r="AC170" s="35" t="str">
        <f>'C3'!K170</f>
        <v xml:space="preserve">  </v>
      </c>
      <c r="AD170" s="35" t="str">
        <f>'C4'!K170</f>
        <v xml:space="preserve">  </v>
      </c>
      <c r="AE170" s="35" t="str">
        <f>'C5'!K170</f>
        <v xml:space="preserve">  </v>
      </c>
      <c r="AF170" s="35" t="str">
        <f>'C6'!K170</f>
        <v xml:space="preserve">  </v>
      </c>
      <c r="AG170" s="36" t="str">
        <f t="shared" si="24"/>
        <v xml:space="preserve">  </v>
      </c>
      <c r="AH170" s="37" t="str">
        <f>IF('I NILAI SEKOLAH'!E170="","", 'I NILAI SEKOLAH'!E170)</f>
        <v/>
      </c>
      <c r="AI170" s="37" t="str">
        <f>IF('I NILAI SEKOLAH'!F170="","", 'I NILAI SEKOLAH'!F170)</f>
        <v/>
      </c>
      <c r="AJ170" s="37" t="str">
        <f>IF('I NILAI SEKOLAH'!G170="","", 'I NILAI SEKOLAH'!G170)</f>
        <v/>
      </c>
      <c r="AK170" s="37" t="str">
        <f>IF('I NILAI SEKOLAH'!H170="","", 'I NILAI SEKOLAH'!H170)</f>
        <v/>
      </c>
      <c r="AL170" s="37" t="str">
        <f>IF('I NILAI SEKOLAH'!I170="","", 'I NILAI SEKOLAH'!I170)</f>
        <v/>
      </c>
      <c r="AM170" s="37" t="str">
        <f>IF('I NILAI SEKOLAH'!J170="","", 'I NILAI SEKOLAH'!J170)</f>
        <v/>
      </c>
      <c r="AN170" s="37" t="str">
        <f>IF('I NILAI SEKOLAH'!K170="","", 'I NILAI SEKOLAH'!K170)</f>
        <v/>
      </c>
      <c r="AO170" s="37" t="str">
        <f>IF('I NILAI SEKOLAH'!L170="","", 'I NILAI SEKOLAH'!L170)</f>
        <v/>
      </c>
      <c r="AP170" s="37" t="str">
        <f>IF('I NILAI SEKOLAH'!M170="","", 'I NILAI SEKOLAH'!M170)</f>
        <v/>
      </c>
      <c r="AQ170" s="37" t="str">
        <f>IF('I NILAI SEKOLAH'!N170="","", 'I NILAI SEKOLAH'!N170)</f>
        <v/>
      </c>
      <c r="AR170" s="37" t="str">
        <f>IF('I NILAI SEKOLAH'!O170="","", 'I NILAI SEKOLAH'!O170)</f>
        <v/>
      </c>
      <c r="AS170" s="37" t="str">
        <f>IF('I NILAI SEKOLAH'!P170="","", 'I NILAI SEKOLAH'!P170)</f>
        <v/>
      </c>
      <c r="AT170" s="37" t="str">
        <f>IF('I NILAI SEKOLAH'!Q170="","", 'I NILAI SEKOLAH'!Q170)</f>
        <v/>
      </c>
      <c r="AU170" s="37" t="str">
        <f>IF('I NILAI SEKOLAH'!R170="","", 'I NILAI SEKOLAH'!R170)</f>
        <v/>
      </c>
      <c r="AV170" s="37" t="str">
        <f>IF('I NILAI SEKOLAH'!S170="","", 'I NILAI SEKOLAH'!S170)</f>
        <v/>
      </c>
      <c r="AW170" s="37" t="str">
        <f>IF('I NILAI SEKOLAH'!T170="","", 'I NILAI SEKOLAH'!T170)</f>
        <v/>
      </c>
      <c r="AX170" s="37" t="str">
        <f>IF('I NILAI SEKOLAH'!U170="","", 'I NILAI SEKOLAH'!U170)</f>
        <v/>
      </c>
      <c r="AY170" s="38" t="str">
        <f t="shared" si="25"/>
        <v xml:space="preserve">  </v>
      </c>
      <c r="AZ170" s="38" t="str">
        <f t="shared" si="26"/>
        <v/>
      </c>
      <c r="BA170" s="296" t="str">
        <f>IF(AZ170="","",RANK(AZ170,$AZ$10:$AZ$209)+COUNTIF(AZ$10:AZ170,AZ170)-1)</f>
        <v/>
      </c>
      <c r="BB170" s="109"/>
      <c r="BC170" s="25"/>
    </row>
    <row r="171" spans="1:55" ht="15.75" hidden="1" customHeight="1">
      <c r="A171" s="101"/>
      <c r="B171" s="34">
        <f>IF(BIODATA!B171="","", BIODATA!B171)</f>
        <v>162</v>
      </c>
      <c r="C171" s="32" t="str">
        <f>IF(BIODATA!D171="","", BIODATA!D171)</f>
        <v/>
      </c>
      <c r="D171" s="32" t="str">
        <f>IF(BIODATA!E171="","", BIODATA!E171)</f>
        <v/>
      </c>
      <c r="E171" s="40" t="str">
        <f>IF(BIODATA!F171="","", BIODATA!F171)</f>
        <v/>
      </c>
      <c r="F171" s="32" t="str">
        <f>IF(BIODATA!I171="","", BIODATA!I171)</f>
        <v/>
      </c>
      <c r="G171" s="39" t="str">
        <f>IF('I NILAI UN'!F171="","",'I NILAI UN'!F171)</f>
        <v/>
      </c>
      <c r="H171" s="39" t="str">
        <f>IF('I NILAI UN'!G171="","",'I NILAI UN'!G171)</f>
        <v/>
      </c>
      <c r="I171" s="39" t="str">
        <f>IF('I NILAI UN'!H171="","",'I NILAI UN'!H171)</f>
        <v/>
      </c>
      <c r="J171" s="39" t="str">
        <f>IF('I NILAI UN'!I171="","",'I NILAI UN'!I171)</f>
        <v/>
      </c>
      <c r="K171" s="33">
        <f t="shared" si="19"/>
        <v>0</v>
      </c>
      <c r="L171" s="41" t="str">
        <f t="shared" si="20"/>
        <v/>
      </c>
      <c r="M171" s="41" t="str">
        <f t="shared" si="21"/>
        <v/>
      </c>
      <c r="N171" s="41" t="str">
        <f t="shared" si="22"/>
        <v/>
      </c>
      <c r="O171" s="41" t="str">
        <f t="shared" si="23"/>
        <v/>
      </c>
      <c r="P171" s="35" t="str">
        <f>'A1'!K171</f>
        <v xml:space="preserve">  </v>
      </c>
      <c r="Q171" s="35" t="str">
        <f>'A2'!K171</f>
        <v xml:space="preserve">  </v>
      </c>
      <c r="R171" s="35" t="str">
        <f>'A3'!K171</f>
        <v xml:space="preserve">  </v>
      </c>
      <c r="S171" s="35" t="str">
        <f>'A4'!K171</f>
        <v xml:space="preserve">  </v>
      </c>
      <c r="T171" s="35" t="str">
        <f>'A5'!K171</f>
        <v xml:space="preserve">  </v>
      </c>
      <c r="U171" s="35" t="str">
        <f>'A6'!K171</f>
        <v xml:space="preserve">  </v>
      </c>
      <c r="V171" s="35" t="str">
        <f>'B1'!K171</f>
        <v xml:space="preserve">  </v>
      </c>
      <c r="W171" s="35" t="str">
        <f>'B2'!K171</f>
        <v xml:space="preserve">  </v>
      </c>
      <c r="X171" s="35" t="str">
        <f>'B3'!K171</f>
        <v xml:space="preserve">  </v>
      </c>
      <c r="Y171" s="35" t="str">
        <f>'B4'!K171</f>
        <v xml:space="preserve">  </v>
      </c>
      <c r="Z171" s="35" t="str">
        <f>'B5'!K171</f>
        <v xml:space="preserve">  </v>
      </c>
      <c r="AA171" s="35" t="str">
        <f>'C1'!K171</f>
        <v xml:space="preserve">  </v>
      </c>
      <c r="AB171" s="35" t="str">
        <f>'C2'!K171</f>
        <v xml:space="preserve">  </v>
      </c>
      <c r="AC171" s="35" t="str">
        <f>'C3'!K171</f>
        <v xml:space="preserve">  </v>
      </c>
      <c r="AD171" s="35" t="str">
        <f>'C4'!K171</f>
        <v xml:space="preserve">  </v>
      </c>
      <c r="AE171" s="35" t="str">
        <f>'C5'!K171</f>
        <v xml:space="preserve">  </v>
      </c>
      <c r="AF171" s="35" t="str">
        <f>'C6'!K171</f>
        <v xml:space="preserve">  </v>
      </c>
      <c r="AG171" s="36" t="str">
        <f t="shared" si="24"/>
        <v xml:space="preserve">  </v>
      </c>
      <c r="AH171" s="37" t="str">
        <f>IF('I NILAI SEKOLAH'!E171="","", 'I NILAI SEKOLAH'!E171)</f>
        <v/>
      </c>
      <c r="AI171" s="37" t="str">
        <f>IF('I NILAI SEKOLAH'!F171="","", 'I NILAI SEKOLAH'!F171)</f>
        <v/>
      </c>
      <c r="AJ171" s="37" t="str">
        <f>IF('I NILAI SEKOLAH'!G171="","", 'I NILAI SEKOLAH'!G171)</f>
        <v/>
      </c>
      <c r="AK171" s="37" t="str">
        <f>IF('I NILAI SEKOLAH'!H171="","", 'I NILAI SEKOLAH'!H171)</f>
        <v/>
      </c>
      <c r="AL171" s="37" t="str">
        <f>IF('I NILAI SEKOLAH'!I171="","", 'I NILAI SEKOLAH'!I171)</f>
        <v/>
      </c>
      <c r="AM171" s="37" t="str">
        <f>IF('I NILAI SEKOLAH'!J171="","", 'I NILAI SEKOLAH'!J171)</f>
        <v/>
      </c>
      <c r="AN171" s="37" t="str">
        <f>IF('I NILAI SEKOLAH'!K171="","", 'I NILAI SEKOLAH'!K171)</f>
        <v/>
      </c>
      <c r="AO171" s="37" t="str">
        <f>IF('I NILAI SEKOLAH'!L171="","", 'I NILAI SEKOLAH'!L171)</f>
        <v/>
      </c>
      <c r="AP171" s="37" t="str">
        <f>IF('I NILAI SEKOLAH'!M171="","", 'I NILAI SEKOLAH'!M171)</f>
        <v/>
      </c>
      <c r="AQ171" s="37" t="str">
        <f>IF('I NILAI SEKOLAH'!N171="","", 'I NILAI SEKOLAH'!N171)</f>
        <v/>
      </c>
      <c r="AR171" s="37" t="str">
        <f>IF('I NILAI SEKOLAH'!O171="","", 'I NILAI SEKOLAH'!O171)</f>
        <v/>
      </c>
      <c r="AS171" s="37" t="str">
        <f>IF('I NILAI SEKOLAH'!P171="","", 'I NILAI SEKOLAH'!P171)</f>
        <v/>
      </c>
      <c r="AT171" s="37" t="str">
        <f>IF('I NILAI SEKOLAH'!Q171="","", 'I NILAI SEKOLAH'!Q171)</f>
        <v/>
      </c>
      <c r="AU171" s="37" t="str">
        <f>IF('I NILAI SEKOLAH'!R171="","", 'I NILAI SEKOLAH'!R171)</f>
        <v/>
      </c>
      <c r="AV171" s="37" t="str">
        <f>IF('I NILAI SEKOLAH'!S171="","", 'I NILAI SEKOLAH'!S171)</f>
        <v/>
      </c>
      <c r="AW171" s="37" t="str">
        <f>IF('I NILAI SEKOLAH'!T171="","", 'I NILAI SEKOLAH'!T171)</f>
        <v/>
      </c>
      <c r="AX171" s="37" t="str">
        <f>IF('I NILAI SEKOLAH'!U171="","", 'I NILAI SEKOLAH'!U171)</f>
        <v/>
      </c>
      <c r="AY171" s="38" t="str">
        <f t="shared" si="25"/>
        <v xml:space="preserve">  </v>
      </c>
      <c r="AZ171" s="38" t="str">
        <f t="shared" si="26"/>
        <v/>
      </c>
      <c r="BA171" s="296" t="str">
        <f>IF(AZ171="","",RANK(AZ171,$AZ$10:$AZ$209)+COUNTIF(AZ$10:AZ171,AZ171)-1)</f>
        <v/>
      </c>
      <c r="BB171" s="109"/>
      <c r="BC171" s="25"/>
    </row>
    <row r="172" spans="1:55" ht="15.75" hidden="1" customHeight="1">
      <c r="A172" s="101"/>
      <c r="B172" s="34">
        <f>IF(BIODATA!B172="","", BIODATA!B172)</f>
        <v>163</v>
      </c>
      <c r="C172" s="32" t="str">
        <f>IF(BIODATA!D172="","", BIODATA!D172)</f>
        <v/>
      </c>
      <c r="D172" s="32" t="str">
        <f>IF(BIODATA!E172="","", BIODATA!E172)</f>
        <v/>
      </c>
      <c r="E172" s="40" t="str">
        <f>IF(BIODATA!F172="","", BIODATA!F172)</f>
        <v/>
      </c>
      <c r="F172" s="32" t="str">
        <f>IF(BIODATA!I172="","", BIODATA!I172)</f>
        <v/>
      </c>
      <c r="G172" s="39" t="str">
        <f>IF('I NILAI UN'!F172="","",'I NILAI UN'!F172)</f>
        <v/>
      </c>
      <c r="H172" s="39" t="str">
        <f>IF('I NILAI UN'!G172="","",'I NILAI UN'!G172)</f>
        <v/>
      </c>
      <c r="I172" s="39" t="str">
        <f>IF('I NILAI UN'!H172="","",'I NILAI UN'!H172)</f>
        <v/>
      </c>
      <c r="J172" s="39" t="str">
        <f>IF('I NILAI UN'!I172="","",'I NILAI UN'!I172)</f>
        <v/>
      </c>
      <c r="K172" s="33">
        <f t="shared" si="19"/>
        <v>0</v>
      </c>
      <c r="L172" s="41" t="str">
        <f t="shared" si="20"/>
        <v/>
      </c>
      <c r="M172" s="41" t="str">
        <f t="shared" si="21"/>
        <v/>
      </c>
      <c r="N172" s="41" t="str">
        <f t="shared" si="22"/>
        <v/>
      </c>
      <c r="O172" s="41" t="str">
        <f t="shared" si="23"/>
        <v/>
      </c>
      <c r="P172" s="35" t="str">
        <f>'A1'!K172</f>
        <v xml:space="preserve">  </v>
      </c>
      <c r="Q172" s="35" t="str">
        <f>'A2'!K172</f>
        <v xml:space="preserve">  </v>
      </c>
      <c r="R172" s="35" t="str">
        <f>'A3'!K172</f>
        <v xml:space="preserve">  </v>
      </c>
      <c r="S172" s="35" t="str">
        <f>'A4'!K172</f>
        <v xml:space="preserve">  </v>
      </c>
      <c r="T172" s="35" t="str">
        <f>'A5'!K172</f>
        <v xml:space="preserve">  </v>
      </c>
      <c r="U172" s="35" t="str">
        <f>'A6'!K172</f>
        <v xml:space="preserve">  </v>
      </c>
      <c r="V172" s="35" t="str">
        <f>'B1'!K172</f>
        <v xml:space="preserve">  </v>
      </c>
      <c r="W172" s="35" t="str">
        <f>'B2'!K172</f>
        <v xml:space="preserve">  </v>
      </c>
      <c r="X172" s="35" t="str">
        <f>'B3'!K172</f>
        <v xml:space="preserve">  </v>
      </c>
      <c r="Y172" s="35" t="str">
        <f>'B4'!K172</f>
        <v xml:space="preserve">  </v>
      </c>
      <c r="Z172" s="35" t="str">
        <f>'B5'!K172</f>
        <v xml:space="preserve">  </v>
      </c>
      <c r="AA172" s="35" t="str">
        <f>'C1'!K172</f>
        <v xml:space="preserve">  </v>
      </c>
      <c r="AB172" s="35" t="str">
        <f>'C2'!K172</f>
        <v xml:space="preserve">  </v>
      </c>
      <c r="AC172" s="35" t="str">
        <f>'C3'!K172</f>
        <v xml:space="preserve">  </v>
      </c>
      <c r="AD172" s="35" t="str">
        <f>'C4'!K172</f>
        <v xml:space="preserve">  </v>
      </c>
      <c r="AE172" s="35" t="str">
        <f>'C5'!K172</f>
        <v xml:space="preserve">  </v>
      </c>
      <c r="AF172" s="35" t="str">
        <f>'C6'!K172</f>
        <v xml:space="preserve">  </v>
      </c>
      <c r="AG172" s="36" t="str">
        <f t="shared" si="24"/>
        <v xml:space="preserve">  </v>
      </c>
      <c r="AH172" s="37" t="str">
        <f>IF('I NILAI SEKOLAH'!E172="","", 'I NILAI SEKOLAH'!E172)</f>
        <v/>
      </c>
      <c r="AI172" s="37" t="str">
        <f>IF('I NILAI SEKOLAH'!F172="","", 'I NILAI SEKOLAH'!F172)</f>
        <v/>
      </c>
      <c r="AJ172" s="37" t="str">
        <f>IF('I NILAI SEKOLAH'!G172="","", 'I NILAI SEKOLAH'!G172)</f>
        <v/>
      </c>
      <c r="AK172" s="37" t="str">
        <f>IF('I NILAI SEKOLAH'!H172="","", 'I NILAI SEKOLAH'!H172)</f>
        <v/>
      </c>
      <c r="AL172" s="37" t="str">
        <f>IF('I NILAI SEKOLAH'!I172="","", 'I NILAI SEKOLAH'!I172)</f>
        <v/>
      </c>
      <c r="AM172" s="37" t="str">
        <f>IF('I NILAI SEKOLAH'!J172="","", 'I NILAI SEKOLAH'!J172)</f>
        <v/>
      </c>
      <c r="AN172" s="37" t="str">
        <f>IF('I NILAI SEKOLAH'!K172="","", 'I NILAI SEKOLAH'!K172)</f>
        <v/>
      </c>
      <c r="AO172" s="37" t="str">
        <f>IF('I NILAI SEKOLAH'!L172="","", 'I NILAI SEKOLAH'!L172)</f>
        <v/>
      </c>
      <c r="AP172" s="37" t="str">
        <f>IF('I NILAI SEKOLAH'!M172="","", 'I NILAI SEKOLAH'!M172)</f>
        <v/>
      </c>
      <c r="AQ172" s="37" t="str">
        <f>IF('I NILAI SEKOLAH'!N172="","", 'I NILAI SEKOLAH'!N172)</f>
        <v/>
      </c>
      <c r="AR172" s="37" t="str">
        <f>IF('I NILAI SEKOLAH'!O172="","", 'I NILAI SEKOLAH'!O172)</f>
        <v/>
      </c>
      <c r="AS172" s="37" t="str">
        <f>IF('I NILAI SEKOLAH'!P172="","", 'I NILAI SEKOLAH'!P172)</f>
        <v/>
      </c>
      <c r="AT172" s="37" t="str">
        <f>IF('I NILAI SEKOLAH'!Q172="","", 'I NILAI SEKOLAH'!Q172)</f>
        <v/>
      </c>
      <c r="AU172" s="37" t="str">
        <f>IF('I NILAI SEKOLAH'!R172="","", 'I NILAI SEKOLAH'!R172)</f>
        <v/>
      </c>
      <c r="AV172" s="37" t="str">
        <f>IF('I NILAI SEKOLAH'!S172="","", 'I NILAI SEKOLAH'!S172)</f>
        <v/>
      </c>
      <c r="AW172" s="37" t="str">
        <f>IF('I NILAI SEKOLAH'!T172="","", 'I NILAI SEKOLAH'!T172)</f>
        <v/>
      </c>
      <c r="AX172" s="37" t="str">
        <f>IF('I NILAI SEKOLAH'!U172="","", 'I NILAI SEKOLAH'!U172)</f>
        <v/>
      </c>
      <c r="AY172" s="38" t="str">
        <f t="shared" si="25"/>
        <v xml:space="preserve">  </v>
      </c>
      <c r="AZ172" s="38" t="str">
        <f t="shared" si="26"/>
        <v/>
      </c>
      <c r="BA172" s="296" t="str">
        <f>IF(AZ172="","",RANK(AZ172,$AZ$10:$AZ$209)+COUNTIF(AZ$10:AZ172,AZ172)-1)</f>
        <v/>
      </c>
      <c r="BB172" s="109"/>
      <c r="BC172" s="25"/>
    </row>
    <row r="173" spans="1:55" ht="15.75" hidden="1" customHeight="1">
      <c r="A173" s="101"/>
      <c r="B173" s="34">
        <f>IF(BIODATA!B173="","", BIODATA!B173)</f>
        <v>164</v>
      </c>
      <c r="C173" s="32" t="str">
        <f>IF(BIODATA!D173="","", BIODATA!D173)</f>
        <v/>
      </c>
      <c r="D173" s="32" t="str">
        <f>IF(BIODATA!E173="","", BIODATA!E173)</f>
        <v/>
      </c>
      <c r="E173" s="40" t="str">
        <f>IF(BIODATA!F173="","", BIODATA!F173)</f>
        <v/>
      </c>
      <c r="F173" s="32" t="str">
        <f>IF(BIODATA!I173="","", BIODATA!I173)</f>
        <v/>
      </c>
      <c r="G173" s="39" t="str">
        <f>IF('I NILAI UN'!F173="","",'I NILAI UN'!F173)</f>
        <v/>
      </c>
      <c r="H173" s="39" t="str">
        <f>IF('I NILAI UN'!G173="","",'I NILAI UN'!G173)</f>
        <v/>
      </c>
      <c r="I173" s="39" t="str">
        <f>IF('I NILAI UN'!H173="","",'I NILAI UN'!H173)</f>
        <v/>
      </c>
      <c r="J173" s="39" t="str">
        <f>IF('I NILAI UN'!I173="","",'I NILAI UN'!I173)</f>
        <v/>
      </c>
      <c r="K173" s="33">
        <f t="shared" si="19"/>
        <v>0</v>
      </c>
      <c r="L173" s="41" t="str">
        <f t="shared" si="20"/>
        <v/>
      </c>
      <c r="M173" s="41" t="str">
        <f t="shared" si="21"/>
        <v/>
      </c>
      <c r="N173" s="41" t="str">
        <f t="shared" si="22"/>
        <v/>
      </c>
      <c r="O173" s="41" t="str">
        <f t="shared" si="23"/>
        <v/>
      </c>
      <c r="P173" s="35" t="str">
        <f>'A1'!K173</f>
        <v xml:space="preserve">  </v>
      </c>
      <c r="Q173" s="35" t="str">
        <f>'A2'!K173</f>
        <v xml:space="preserve">  </v>
      </c>
      <c r="R173" s="35" t="str">
        <f>'A3'!K173</f>
        <v xml:space="preserve">  </v>
      </c>
      <c r="S173" s="35" t="str">
        <f>'A4'!K173</f>
        <v xml:space="preserve">  </v>
      </c>
      <c r="T173" s="35" t="str">
        <f>'A5'!K173</f>
        <v xml:space="preserve">  </v>
      </c>
      <c r="U173" s="35" t="str">
        <f>'A6'!K173</f>
        <v xml:space="preserve">  </v>
      </c>
      <c r="V173" s="35" t="str">
        <f>'B1'!K173</f>
        <v xml:space="preserve">  </v>
      </c>
      <c r="W173" s="35" t="str">
        <f>'B2'!K173</f>
        <v xml:space="preserve">  </v>
      </c>
      <c r="X173" s="35" t="str">
        <f>'B3'!K173</f>
        <v xml:space="preserve">  </v>
      </c>
      <c r="Y173" s="35" t="str">
        <f>'B4'!K173</f>
        <v xml:space="preserve">  </v>
      </c>
      <c r="Z173" s="35" t="str">
        <f>'B5'!K173</f>
        <v xml:space="preserve">  </v>
      </c>
      <c r="AA173" s="35" t="str">
        <f>'C1'!K173</f>
        <v xml:space="preserve">  </v>
      </c>
      <c r="AB173" s="35" t="str">
        <f>'C2'!K173</f>
        <v xml:space="preserve">  </v>
      </c>
      <c r="AC173" s="35" t="str">
        <f>'C3'!K173</f>
        <v xml:space="preserve">  </v>
      </c>
      <c r="AD173" s="35" t="str">
        <f>'C4'!K173</f>
        <v xml:space="preserve">  </v>
      </c>
      <c r="AE173" s="35" t="str">
        <f>'C5'!K173</f>
        <v xml:space="preserve">  </v>
      </c>
      <c r="AF173" s="35" t="str">
        <f>'C6'!K173</f>
        <v xml:space="preserve">  </v>
      </c>
      <c r="AG173" s="36" t="str">
        <f t="shared" si="24"/>
        <v xml:space="preserve">  </v>
      </c>
      <c r="AH173" s="37" t="str">
        <f>IF('I NILAI SEKOLAH'!E173="","", 'I NILAI SEKOLAH'!E173)</f>
        <v/>
      </c>
      <c r="AI173" s="37" t="str">
        <f>IF('I NILAI SEKOLAH'!F173="","", 'I NILAI SEKOLAH'!F173)</f>
        <v/>
      </c>
      <c r="AJ173" s="37" t="str">
        <f>IF('I NILAI SEKOLAH'!G173="","", 'I NILAI SEKOLAH'!G173)</f>
        <v/>
      </c>
      <c r="AK173" s="37" t="str">
        <f>IF('I NILAI SEKOLAH'!H173="","", 'I NILAI SEKOLAH'!H173)</f>
        <v/>
      </c>
      <c r="AL173" s="37" t="str">
        <f>IF('I NILAI SEKOLAH'!I173="","", 'I NILAI SEKOLAH'!I173)</f>
        <v/>
      </c>
      <c r="AM173" s="37" t="str">
        <f>IF('I NILAI SEKOLAH'!J173="","", 'I NILAI SEKOLAH'!J173)</f>
        <v/>
      </c>
      <c r="AN173" s="37" t="str">
        <f>IF('I NILAI SEKOLAH'!K173="","", 'I NILAI SEKOLAH'!K173)</f>
        <v/>
      </c>
      <c r="AO173" s="37" t="str">
        <f>IF('I NILAI SEKOLAH'!L173="","", 'I NILAI SEKOLAH'!L173)</f>
        <v/>
      </c>
      <c r="AP173" s="37" t="str">
        <f>IF('I NILAI SEKOLAH'!M173="","", 'I NILAI SEKOLAH'!M173)</f>
        <v/>
      </c>
      <c r="AQ173" s="37" t="str">
        <f>IF('I NILAI SEKOLAH'!N173="","", 'I NILAI SEKOLAH'!N173)</f>
        <v/>
      </c>
      <c r="AR173" s="37" t="str">
        <f>IF('I NILAI SEKOLAH'!O173="","", 'I NILAI SEKOLAH'!O173)</f>
        <v/>
      </c>
      <c r="AS173" s="37" t="str">
        <f>IF('I NILAI SEKOLAH'!P173="","", 'I NILAI SEKOLAH'!P173)</f>
        <v/>
      </c>
      <c r="AT173" s="37" t="str">
        <f>IF('I NILAI SEKOLAH'!Q173="","", 'I NILAI SEKOLAH'!Q173)</f>
        <v/>
      </c>
      <c r="AU173" s="37" t="str">
        <f>IF('I NILAI SEKOLAH'!R173="","", 'I NILAI SEKOLAH'!R173)</f>
        <v/>
      </c>
      <c r="AV173" s="37" t="str">
        <f>IF('I NILAI SEKOLAH'!S173="","", 'I NILAI SEKOLAH'!S173)</f>
        <v/>
      </c>
      <c r="AW173" s="37" t="str">
        <f>IF('I NILAI SEKOLAH'!T173="","", 'I NILAI SEKOLAH'!T173)</f>
        <v/>
      </c>
      <c r="AX173" s="37" t="str">
        <f>IF('I NILAI SEKOLAH'!U173="","", 'I NILAI SEKOLAH'!U173)</f>
        <v/>
      </c>
      <c r="AY173" s="38" t="str">
        <f t="shared" si="25"/>
        <v xml:space="preserve">  </v>
      </c>
      <c r="AZ173" s="38" t="str">
        <f t="shared" si="26"/>
        <v/>
      </c>
      <c r="BA173" s="296" t="str">
        <f>IF(AZ173="","",RANK(AZ173,$AZ$10:$AZ$209)+COUNTIF(AZ$10:AZ173,AZ173)-1)</f>
        <v/>
      </c>
      <c r="BB173" s="109"/>
      <c r="BC173" s="25"/>
    </row>
    <row r="174" spans="1:55" ht="15.75" hidden="1" customHeight="1">
      <c r="A174" s="101"/>
      <c r="B174" s="34">
        <f>IF(BIODATA!B174="","", BIODATA!B174)</f>
        <v>165</v>
      </c>
      <c r="C174" s="32" t="str">
        <f>IF(BIODATA!D174="","", BIODATA!D174)</f>
        <v/>
      </c>
      <c r="D174" s="32" t="str">
        <f>IF(BIODATA!E174="","", BIODATA!E174)</f>
        <v/>
      </c>
      <c r="E174" s="40" t="str">
        <f>IF(BIODATA!F174="","", BIODATA!F174)</f>
        <v/>
      </c>
      <c r="F174" s="32" t="str">
        <f>IF(BIODATA!I174="","", BIODATA!I174)</f>
        <v/>
      </c>
      <c r="G174" s="39" t="str">
        <f>IF('I NILAI UN'!F174="","",'I NILAI UN'!F174)</f>
        <v/>
      </c>
      <c r="H174" s="39" t="str">
        <f>IF('I NILAI UN'!G174="","",'I NILAI UN'!G174)</f>
        <v/>
      </c>
      <c r="I174" s="39" t="str">
        <f>IF('I NILAI UN'!H174="","",'I NILAI UN'!H174)</f>
        <v/>
      </c>
      <c r="J174" s="39" t="str">
        <f>IF('I NILAI UN'!I174="","",'I NILAI UN'!I174)</f>
        <v/>
      </c>
      <c r="K174" s="33">
        <f t="shared" si="19"/>
        <v>0</v>
      </c>
      <c r="L174" s="41" t="str">
        <f t="shared" si="20"/>
        <v/>
      </c>
      <c r="M174" s="41" t="str">
        <f t="shared" si="21"/>
        <v/>
      </c>
      <c r="N174" s="41" t="str">
        <f t="shared" si="22"/>
        <v/>
      </c>
      <c r="O174" s="41" t="str">
        <f t="shared" si="23"/>
        <v/>
      </c>
      <c r="P174" s="35" t="str">
        <f>'A1'!K174</f>
        <v xml:space="preserve">  </v>
      </c>
      <c r="Q174" s="35" t="str">
        <f>'A2'!K174</f>
        <v xml:space="preserve">  </v>
      </c>
      <c r="R174" s="35" t="str">
        <f>'A3'!K174</f>
        <v xml:space="preserve">  </v>
      </c>
      <c r="S174" s="35" t="str">
        <f>'A4'!K174</f>
        <v xml:space="preserve">  </v>
      </c>
      <c r="T174" s="35" t="str">
        <f>'A5'!K174</f>
        <v xml:space="preserve">  </v>
      </c>
      <c r="U174" s="35" t="str">
        <f>'A6'!K174</f>
        <v xml:space="preserve">  </v>
      </c>
      <c r="V174" s="35" t="str">
        <f>'B1'!K174</f>
        <v xml:space="preserve">  </v>
      </c>
      <c r="W174" s="35" t="str">
        <f>'B2'!K174</f>
        <v xml:space="preserve">  </v>
      </c>
      <c r="X174" s="35" t="str">
        <f>'B3'!K174</f>
        <v xml:space="preserve">  </v>
      </c>
      <c r="Y174" s="35" t="str">
        <f>'B4'!K174</f>
        <v xml:space="preserve">  </v>
      </c>
      <c r="Z174" s="35" t="str">
        <f>'B5'!K174</f>
        <v xml:space="preserve">  </v>
      </c>
      <c r="AA174" s="35" t="str">
        <f>'C1'!K174</f>
        <v xml:space="preserve">  </v>
      </c>
      <c r="AB174" s="35" t="str">
        <f>'C2'!K174</f>
        <v xml:space="preserve">  </v>
      </c>
      <c r="AC174" s="35" t="str">
        <f>'C3'!K174</f>
        <v xml:space="preserve">  </v>
      </c>
      <c r="AD174" s="35" t="str">
        <f>'C4'!K174</f>
        <v xml:space="preserve">  </v>
      </c>
      <c r="AE174" s="35" t="str">
        <f>'C5'!K174</f>
        <v xml:space="preserve">  </v>
      </c>
      <c r="AF174" s="35" t="str">
        <f>'C6'!K174</f>
        <v xml:space="preserve">  </v>
      </c>
      <c r="AG174" s="36" t="str">
        <f t="shared" si="24"/>
        <v xml:space="preserve">  </v>
      </c>
      <c r="AH174" s="37" t="str">
        <f>IF('I NILAI SEKOLAH'!E174="","", 'I NILAI SEKOLAH'!E174)</f>
        <v/>
      </c>
      <c r="AI174" s="37" t="str">
        <f>IF('I NILAI SEKOLAH'!F174="","", 'I NILAI SEKOLAH'!F174)</f>
        <v/>
      </c>
      <c r="AJ174" s="37" t="str">
        <f>IF('I NILAI SEKOLAH'!G174="","", 'I NILAI SEKOLAH'!G174)</f>
        <v/>
      </c>
      <c r="AK174" s="37" t="str">
        <f>IF('I NILAI SEKOLAH'!H174="","", 'I NILAI SEKOLAH'!H174)</f>
        <v/>
      </c>
      <c r="AL174" s="37" t="str">
        <f>IF('I NILAI SEKOLAH'!I174="","", 'I NILAI SEKOLAH'!I174)</f>
        <v/>
      </c>
      <c r="AM174" s="37" t="str">
        <f>IF('I NILAI SEKOLAH'!J174="","", 'I NILAI SEKOLAH'!J174)</f>
        <v/>
      </c>
      <c r="AN174" s="37" t="str">
        <f>IF('I NILAI SEKOLAH'!K174="","", 'I NILAI SEKOLAH'!K174)</f>
        <v/>
      </c>
      <c r="AO174" s="37" t="str">
        <f>IF('I NILAI SEKOLAH'!L174="","", 'I NILAI SEKOLAH'!L174)</f>
        <v/>
      </c>
      <c r="AP174" s="37" t="str">
        <f>IF('I NILAI SEKOLAH'!M174="","", 'I NILAI SEKOLAH'!M174)</f>
        <v/>
      </c>
      <c r="AQ174" s="37" t="str">
        <f>IF('I NILAI SEKOLAH'!N174="","", 'I NILAI SEKOLAH'!N174)</f>
        <v/>
      </c>
      <c r="AR174" s="37" t="str">
        <f>IF('I NILAI SEKOLAH'!O174="","", 'I NILAI SEKOLAH'!O174)</f>
        <v/>
      </c>
      <c r="AS174" s="37" t="str">
        <f>IF('I NILAI SEKOLAH'!P174="","", 'I NILAI SEKOLAH'!P174)</f>
        <v/>
      </c>
      <c r="AT174" s="37" t="str">
        <f>IF('I NILAI SEKOLAH'!Q174="","", 'I NILAI SEKOLAH'!Q174)</f>
        <v/>
      </c>
      <c r="AU174" s="37" t="str">
        <f>IF('I NILAI SEKOLAH'!R174="","", 'I NILAI SEKOLAH'!R174)</f>
        <v/>
      </c>
      <c r="AV174" s="37" t="str">
        <f>IF('I NILAI SEKOLAH'!S174="","", 'I NILAI SEKOLAH'!S174)</f>
        <v/>
      </c>
      <c r="AW174" s="37" t="str">
        <f>IF('I NILAI SEKOLAH'!T174="","", 'I NILAI SEKOLAH'!T174)</f>
        <v/>
      </c>
      <c r="AX174" s="37" t="str">
        <f>IF('I NILAI SEKOLAH'!U174="","", 'I NILAI SEKOLAH'!U174)</f>
        <v/>
      </c>
      <c r="AY174" s="38" t="str">
        <f t="shared" si="25"/>
        <v xml:space="preserve">  </v>
      </c>
      <c r="AZ174" s="38" t="str">
        <f t="shared" si="26"/>
        <v/>
      </c>
      <c r="BA174" s="296" t="str">
        <f>IF(AZ174="","",RANK(AZ174,$AZ$10:$AZ$209)+COUNTIF(AZ$10:AZ174,AZ174)-1)</f>
        <v/>
      </c>
      <c r="BB174" s="109"/>
      <c r="BC174" s="25"/>
    </row>
    <row r="175" spans="1:55" ht="15.75" hidden="1" customHeight="1">
      <c r="A175" s="101"/>
      <c r="B175" s="34">
        <f>IF(BIODATA!B175="","", BIODATA!B175)</f>
        <v>166</v>
      </c>
      <c r="C175" s="32" t="str">
        <f>IF(BIODATA!D175="","", BIODATA!D175)</f>
        <v/>
      </c>
      <c r="D175" s="32" t="str">
        <f>IF(BIODATA!E175="","", BIODATA!E175)</f>
        <v/>
      </c>
      <c r="E175" s="40" t="str">
        <f>IF(BIODATA!F175="","", BIODATA!F175)</f>
        <v/>
      </c>
      <c r="F175" s="32" t="str">
        <f>IF(BIODATA!I175="","", BIODATA!I175)</f>
        <v/>
      </c>
      <c r="G175" s="39" t="str">
        <f>IF('I NILAI UN'!F175="","",'I NILAI UN'!F175)</f>
        <v/>
      </c>
      <c r="H175" s="39" t="str">
        <f>IF('I NILAI UN'!G175="","",'I NILAI UN'!G175)</f>
        <v/>
      </c>
      <c r="I175" s="39" t="str">
        <f>IF('I NILAI UN'!H175="","",'I NILAI UN'!H175)</f>
        <v/>
      </c>
      <c r="J175" s="39" t="str">
        <f>IF('I NILAI UN'!I175="","",'I NILAI UN'!I175)</f>
        <v/>
      </c>
      <c r="K175" s="33">
        <f t="shared" si="19"/>
        <v>0</v>
      </c>
      <c r="L175" s="41" t="str">
        <f t="shared" si="20"/>
        <v/>
      </c>
      <c r="M175" s="41" t="str">
        <f t="shared" si="21"/>
        <v/>
      </c>
      <c r="N175" s="41" t="str">
        <f t="shared" si="22"/>
        <v/>
      </c>
      <c r="O175" s="41" t="str">
        <f t="shared" si="23"/>
        <v/>
      </c>
      <c r="P175" s="35" t="str">
        <f>'A1'!K175</f>
        <v xml:space="preserve">  </v>
      </c>
      <c r="Q175" s="35" t="str">
        <f>'A2'!K175</f>
        <v xml:space="preserve">  </v>
      </c>
      <c r="R175" s="35" t="str">
        <f>'A3'!K175</f>
        <v xml:space="preserve">  </v>
      </c>
      <c r="S175" s="35" t="str">
        <f>'A4'!K175</f>
        <v xml:space="preserve">  </v>
      </c>
      <c r="T175" s="35" t="str">
        <f>'A5'!K175</f>
        <v xml:space="preserve">  </v>
      </c>
      <c r="U175" s="35" t="str">
        <f>'A6'!K175</f>
        <v xml:space="preserve">  </v>
      </c>
      <c r="V175" s="35" t="str">
        <f>'B1'!K175</f>
        <v xml:space="preserve">  </v>
      </c>
      <c r="W175" s="35" t="str">
        <f>'B2'!K175</f>
        <v xml:space="preserve">  </v>
      </c>
      <c r="X175" s="35" t="str">
        <f>'B3'!K175</f>
        <v xml:space="preserve">  </v>
      </c>
      <c r="Y175" s="35" t="str">
        <f>'B4'!K175</f>
        <v xml:space="preserve">  </v>
      </c>
      <c r="Z175" s="35" t="str">
        <f>'B5'!K175</f>
        <v xml:space="preserve">  </v>
      </c>
      <c r="AA175" s="35" t="str">
        <f>'C1'!K175</f>
        <v xml:space="preserve">  </v>
      </c>
      <c r="AB175" s="35" t="str">
        <f>'C2'!K175</f>
        <v xml:space="preserve">  </v>
      </c>
      <c r="AC175" s="35" t="str">
        <f>'C3'!K175</f>
        <v xml:space="preserve">  </v>
      </c>
      <c r="AD175" s="35" t="str">
        <f>'C4'!K175</f>
        <v xml:space="preserve">  </v>
      </c>
      <c r="AE175" s="35" t="str">
        <f>'C5'!K175</f>
        <v xml:space="preserve">  </v>
      </c>
      <c r="AF175" s="35" t="str">
        <f>'C6'!K175</f>
        <v xml:space="preserve">  </v>
      </c>
      <c r="AG175" s="36" t="str">
        <f t="shared" si="24"/>
        <v xml:space="preserve">  </v>
      </c>
      <c r="AH175" s="37" t="str">
        <f>IF('I NILAI SEKOLAH'!E175="","", 'I NILAI SEKOLAH'!E175)</f>
        <v/>
      </c>
      <c r="AI175" s="37" t="str">
        <f>IF('I NILAI SEKOLAH'!F175="","", 'I NILAI SEKOLAH'!F175)</f>
        <v/>
      </c>
      <c r="AJ175" s="37" t="str">
        <f>IF('I NILAI SEKOLAH'!G175="","", 'I NILAI SEKOLAH'!G175)</f>
        <v/>
      </c>
      <c r="AK175" s="37" t="str">
        <f>IF('I NILAI SEKOLAH'!H175="","", 'I NILAI SEKOLAH'!H175)</f>
        <v/>
      </c>
      <c r="AL175" s="37" t="str">
        <f>IF('I NILAI SEKOLAH'!I175="","", 'I NILAI SEKOLAH'!I175)</f>
        <v/>
      </c>
      <c r="AM175" s="37" t="str">
        <f>IF('I NILAI SEKOLAH'!J175="","", 'I NILAI SEKOLAH'!J175)</f>
        <v/>
      </c>
      <c r="AN175" s="37" t="str">
        <f>IF('I NILAI SEKOLAH'!K175="","", 'I NILAI SEKOLAH'!K175)</f>
        <v/>
      </c>
      <c r="AO175" s="37" t="str">
        <f>IF('I NILAI SEKOLAH'!L175="","", 'I NILAI SEKOLAH'!L175)</f>
        <v/>
      </c>
      <c r="AP175" s="37" t="str">
        <f>IF('I NILAI SEKOLAH'!M175="","", 'I NILAI SEKOLAH'!M175)</f>
        <v/>
      </c>
      <c r="AQ175" s="37" t="str">
        <f>IF('I NILAI SEKOLAH'!N175="","", 'I NILAI SEKOLAH'!N175)</f>
        <v/>
      </c>
      <c r="AR175" s="37" t="str">
        <f>IF('I NILAI SEKOLAH'!O175="","", 'I NILAI SEKOLAH'!O175)</f>
        <v/>
      </c>
      <c r="AS175" s="37" t="str">
        <f>IF('I NILAI SEKOLAH'!P175="","", 'I NILAI SEKOLAH'!P175)</f>
        <v/>
      </c>
      <c r="AT175" s="37" t="str">
        <f>IF('I NILAI SEKOLAH'!Q175="","", 'I NILAI SEKOLAH'!Q175)</f>
        <v/>
      </c>
      <c r="AU175" s="37" t="str">
        <f>IF('I NILAI SEKOLAH'!R175="","", 'I NILAI SEKOLAH'!R175)</f>
        <v/>
      </c>
      <c r="AV175" s="37" t="str">
        <f>IF('I NILAI SEKOLAH'!S175="","", 'I NILAI SEKOLAH'!S175)</f>
        <v/>
      </c>
      <c r="AW175" s="37" t="str">
        <f>IF('I NILAI SEKOLAH'!T175="","", 'I NILAI SEKOLAH'!T175)</f>
        <v/>
      </c>
      <c r="AX175" s="37" t="str">
        <f>IF('I NILAI SEKOLAH'!U175="","", 'I NILAI SEKOLAH'!U175)</f>
        <v/>
      </c>
      <c r="AY175" s="38" t="str">
        <f t="shared" si="25"/>
        <v xml:space="preserve">  </v>
      </c>
      <c r="AZ175" s="38" t="str">
        <f t="shared" si="26"/>
        <v/>
      </c>
      <c r="BA175" s="296" t="str">
        <f>IF(AZ175="","",RANK(AZ175,$AZ$10:$AZ$209)+COUNTIF(AZ$10:AZ175,AZ175)-1)</f>
        <v/>
      </c>
      <c r="BB175" s="109"/>
      <c r="BC175" s="25"/>
    </row>
    <row r="176" spans="1:55" ht="15.75" hidden="1" customHeight="1">
      <c r="A176" s="101"/>
      <c r="B176" s="34">
        <f>IF(BIODATA!B176="","", BIODATA!B176)</f>
        <v>167</v>
      </c>
      <c r="C176" s="32" t="str">
        <f>IF(BIODATA!D176="","", BIODATA!D176)</f>
        <v/>
      </c>
      <c r="D176" s="32" t="str">
        <f>IF(BIODATA!E176="","", BIODATA!E176)</f>
        <v/>
      </c>
      <c r="E176" s="40" t="str">
        <f>IF(BIODATA!F176="","", BIODATA!F176)</f>
        <v/>
      </c>
      <c r="F176" s="32" t="str">
        <f>IF(BIODATA!I176="","", BIODATA!I176)</f>
        <v/>
      </c>
      <c r="G176" s="39" t="str">
        <f>IF('I NILAI UN'!F176="","",'I NILAI UN'!F176)</f>
        <v/>
      </c>
      <c r="H176" s="39" t="str">
        <f>IF('I NILAI UN'!G176="","",'I NILAI UN'!G176)</f>
        <v/>
      </c>
      <c r="I176" s="39" t="str">
        <f>IF('I NILAI UN'!H176="","",'I NILAI UN'!H176)</f>
        <v/>
      </c>
      <c r="J176" s="39" t="str">
        <f>IF('I NILAI UN'!I176="","",'I NILAI UN'!I176)</f>
        <v/>
      </c>
      <c r="K176" s="33">
        <f t="shared" si="19"/>
        <v>0</v>
      </c>
      <c r="L176" s="41" t="str">
        <f t="shared" si="20"/>
        <v/>
      </c>
      <c r="M176" s="41" t="str">
        <f t="shared" si="21"/>
        <v/>
      </c>
      <c r="N176" s="41" t="str">
        <f t="shared" si="22"/>
        <v/>
      </c>
      <c r="O176" s="41" t="str">
        <f t="shared" si="23"/>
        <v/>
      </c>
      <c r="P176" s="35" t="str">
        <f>'A1'!K176</f>
        <v xml:space="preserve">  </v>
      </c>
      <c r="Q176" s="35" t="str">
        <f>'A2'!K176</f>
        <v xml:space="preserve">  </v>
      </c>
      <c r="R176" s="35" t="str">
        <f>'A3'!K176</f>
        <v xml:space="preserve">  </v>
      </c>
      <c r="S176" s="35" t="str">
        <f>'A4'!K176</f>
        <v xml:space="preserve">  </v>
      </c>
      <c r="T176" s="35" t="str">
        <f>'A5'!K176</f>
        <v xml:space="preserve">  </v>
      </c>
      <c r="U176" s="35" t="str">
        <f>'A6'!K176</f>
        <v xml:space="preserve">  </v>
      </c>
      <c r="V176" s="35" t="str">
        <f>'B1'!K176</f>
        <v xml:space="preserve">  </v>
      </c>
      <c r="W176" s="35" t="str">
        <f>'B2'!K176</f>
        <v xml:space="preserve">  </v>
      </c>
      <c r="X176" s="35" t="str">
        <f>'B3'!K176</f>
        <v xml:space="preserve">  </v>
      </c>
      <c r="Y176" s="35" t="str">
        <f>'B4'!K176</f>
        <v xml:space="preserve">  </v>
      </c>
      <c r="Z176" s="35" t="str">
        <f>'B5'!K176</f>
        <v xml:space="preserve">  </v>
      </c>
      <c r="AA176" s="35" t="str">
        <f>'C1'!K176</f>
        <v xml:space="preserve">  </v>
      </c>
      <c r="AB176" s="35" t="str">
        <f>'C2'!K176</f>
        <v xml:space="preserve">  </v>
      </c>
      <c r="AC176" s="35" t="str">
        <f>'C3'!K176</f>
        <v xml:space="preserve">  </v>
      </c>
      <c r="AD176" s="35" t="str">
        <f>'C4'!K176</f>
        <v xml:space="preserve">  </v>
      </c>
      <c r="AE176" s="35" t="str">
        <f>'C5'!K176</f>
        <v xml:space="preserve">  </v>
      </c>
      <c r="AF176" s="35" t="str">
        <f>'C6'!K176</f>
        <v xml:space="preserve">  </v>
      </c>
      <c r="AG176" s="36" t="str">
        <f t="shared" si="24"/>
        <v xml:space="preserve">  </v>
      </c>
      <c r="AH176" s="37" t="str">
        <f>IF('I NILAI SEKOLAH'!E176="","", 'I NILAI SEKOLAH'!E176)</f>
        <v/>
      </c>
      <c r="AI176" s="37" t="str">
        <f>IF('I NILAI SEKOLAH'!F176="","", 'I NILAI SEKOLAH'!F176)</f>
        <v/>
      </c>
      <c r="AJ176" s="37" t="str">
        <f>IF('I NILAI SEKOLAH'!G176="","", 'I NILAI SEKOLAH'!G176)</f>
        <v/>
      </c>
      <c r="AK176" s="37" t="str">
        <f>IF('I NILAI SEKOLAH'!H176="","", 'I NILAI SEKOLAH'!H176)</f>
        <v/>
      </c>
      <c r="AL176" s="37" t="str">
        <f>IF('I NILAI SEKOLAH'!I176="","", 'I NILAI SEKOLAH'!I176)</f>
        <v/>
      </c>
      <c r="AM176" s="37" t="str">
        <f>IF('I NILAI SEKOLAH'!J176="","", 'I NILAI SEKOLAH'!J176)</f>
        <v/>
      </c>
      <c r="AN176" s="37" t="str">
        <f>IF('I NILAI SEKOLAH'!K176="","", 'I NILAI SEKOLAH'!K176)</f>
        <v/>
      </c>
      <c r="AO176" s="37" t="str">
        <f>IF('I NILAI SEKOLAH'!L176="","", 'I NILAI SEKOLAH'!L176)</f>
        <v/>
      </c>
      <c r="AP176" s="37" t="str">
        <f>IF('I NILAI SEKOLAH'!M176="","", 'I NILAI SEKOLAH'!M176)</f>
        <v/>
      </c>
      <c r="AQ176" s="37" t="str">
        <f>IF('I NILAI SEKOLAH'!N176="","", 'I NILAI SEKOLAH'!N176)</f>
        <v/>
      </c>
      <c r="AR176" s="37" t="str">
        <f>IF('I NILAI SEKOLAH'!O176="","", 'I NILAI SEKOLAH'!O176)</f>
        <v/>
      </c>
      <c r="AS176" s="37" t="str">
        <f>IF('I NILAI SEKOLAH'!P176="","", 'I NILAI SEKOLAH'!P176)</f>
        <v/>
      </c>
      <c r="AT176" s="37" t="str">
        <f>IF('I NILAI SEKOLAH'!Q176="","", 'I NILAI SEKOLAH'!Q176)</f>
        <v/>
      </c>
      <c r="AU176" s="37" t="str">
        <f>IF('I NILAI SEKOLAH'!R176="","", 'I NILAI SEKOLAH'!R176)</f>
        <v/>
      </c>
      <c r="AV176" s="37" t="str">
        <f>IF('I NILAI SEKOLAH'!S176="","", 'I NILAI SEKOLAH'!S176)</f>
        <v/>
      </c>
      <c r="AW176" s="37" t="str">
        <f>IF('I NILAI SEKOLAH'!T176="","", 'I NILAI SEKOLAH'!T176)</f>
        <v/>
      </c>
      <c r="AX176" s="37" t="str">
        <f>IF('I NILAI SEKOLAH'!U176="","", 'I NILAI SEKOLAH'!U176)</f>
        <v/>
      </c>
      <c r="AY176" s="38" t="str">
        <f t="shared" si="25"/>
        <v xml:space="preserve">  </v>
      </c>
      <c r="AZ176" s="38" t="str">
        <f t="shared" si="26"/>
        <v/>
      </c>
      <c r="BA176" s="296" t="str">
        <f>IF(AZ176="","",RANK(AZ176,$AZ$10:$AZ$209)+COUNTIF(AZ$10:AZ176,AZ176)-1)</f>
        <v/>
      </c>
      <c r="BB176" s="109"/>
      <c r="BC176" s="25"/>
    </row>
    <row r="177" spans="1:55" ht="15.75" hidden="1" customHeight="1">
      <c r="A177" s="101"/>
      <c r="B177" s="34">
        <f>IF(BIODATA!B177="","", BIODATA!B177)</f>
        <v>168</v>
      </c>
      <c r="C177" s="32" t="str">
        <f>IF(BIODATA!D177="","", BIODATA!D177)</f>
        <v/>
      </c>
      <c r="D177" s="32" t="str">
        <f>IF(BIODATA!E177="","", BIODATA!E177)</f>
        <v/>
      </c>
      <c r="E177" s="40" t="str">
        <f>IF(BIODATA!F177="","", BIODATA!F177)</f>
        <v/>
      </c>
      <c r="F177" s="32" t="str">
        <f>IF(BIODATA!I177="","", BIODATA!I177)</f>
        <v/>
      </c>
      <c r="G177" s="39" t="str">
        <f>IF('I NILAI UN'!F177="","",'I NILAI UN'!F177)</f>
        <v/>
      </c>
      <c r="H177" s="39" t="str">
        <f>IF('I NILAI UN'!G177="","",'I NILAI UN'!G177)</f>
        <v/>
      </c>
      <c r="I177" s="39" t="str">
        <f>IF('I NILAI UN'!H177="","",'I NILAI UN'!H177)</f>
        <v/>
      </c>
      <c r="J177" s="39" t="str">
        <f>IF('I NILAI UN'!I177="","",'I NILAI UN'!I177)</f>
        <v/>
      </c>
      <c r="K177" s="33">
        <f t="shared" si="19"/>
        <v>0</v>
      </c>
      <c r="L177" s="41" t="str">
        <f t="shared" si="20"/>
        <v/>
      </c>
      <c r="M177" s="41" t="str">
        <f t="shared" si="21"/>
        <v/>
      </c>
      <c r="N177" s="41" t="str">
        <f t="shared" si="22"/>
        <v/>
      </c>
      <c r="O177" s="41" t="str">
        <f t="shared" si="23"/>
        <v/>
      </c>
      <c r="P177" s="35" t="str">
        <f>'A1'!K177</f>
        <v xml:space="preserve">  </v>
      </c>
      <c r="Q177" s="35" t="str">
        <f>'A2'!K177</f>
        <v xml:space="preserve">  </v>
      </c>
      <c r="R177" s="35" t="str">
        <f>'A3'!K177</f>
        <v xml:space="preserve">  </v>
      </c>
      <c r="S177" s="35" t="str">
        <f>'A4'!K177</f>
        <v xml:space="preserve">  </v>
      </c>
      <c r="T177" s="35" t="str">
        <f>'A5'!K177</f>
        <v xml:space="preserve">  </v>
      </c>
      <c r="U177" s="35" t="str">
        <f>'A6'!K177</f>
        <v xml:space="preserve">  </v>
      </c>
      <c r="V177" s="35" t="str">
        <f>'B1'!K177</f>
        <v xml:space="preserve">  </v>
      </c>
      <c r="W177" s="35" t="str">
        <f>'B2'!K177</f>
        <v xml:space="preserve">  </v>
      </c>
      <c r="X177" s="35" t="str">
        <f>'B3'!K177</f>
        <v xml:space="preserve">  </v>
      </c>
      <c r="Y177" s="35" t="str">
        <f>'B4'!K177</f>
        <v xml:space="preserve">  </v>
      </c>
      <c r="Z177" s="35" t="str">
        <f>'B5'!K177</f>
        <v xml:space="preserve">  </v>
      </c>
      <c r="AA177" s="35" t="str">
        <f>'C1'!K177</f>
        <v xml:space="preserve">  </v>
      </c>
      <c r="AB177" s="35" t="str">
        <f>'C2'!K177</f>
        <v xml:space="preserve">  </v>
      </c>
      <c r="AC177" s="35" t="str">
        <f>'C3'!K177</f>
        <v xml:space="preserve">  </v>
      </c>
      <c r="AD177" s="35" t="str">
        <f>'C4'!K177</f>
        <v xml:space="preserve">  </v>
      </c>
      <c r="AE177" s="35" t="str">
        <f>'C5'!K177</f>
        <v xml:space="preserve">  </v>
      </c>
      <c r="AF177" s="35" t="str">
        <f>'C6'!K177</f>
        <v xml:space="preserve">  </v>
      </c>
      <c r="AG177" s="36" t="str">
        <f t="shared" si="24"/>
        <v xml:space="preserve">  </v>
      </c>
      <c r="AH177" s="37" t="str">
        <f>IF('I NILAI SEKOLAH'!E177="","", 'I NILAI SEKOLAH'!E177)</f>
        <v/>
      </c>
      <c r="AI177" s="37" t="str">
        <f>IF('I NILAI SEKOLAH'!F177="","", 'I NILAI SEKOLAH'!F177)</f>
        <v/>
      </c>
      <c r="AJ177" s="37" t="str">
        <f>IF('I NILAI SEKOLAH'!G177="","", 'I NILAI SEKOLAH'!G177)</f>
        <v/>
      </c>
      <c r="AK177" s="37" t="str">
        <f>IF('I NILAI SEKOLAH'!H177="","", 'I NILAI SEKOLAH'!H177)</f>
        <v/>
      </c>
      <c r="AL177" s="37" t="str">
        <f>IF('I NILAI SEKOLAH'!I177="","", 'I NILAI SEKOLAH'!I177)</f>
        <v/>
      </c>
      <c r="AM177" s="37" t="str">
        <f>IF('I NILAI SEKOLAH'!J177="","", 'I NILAI SEKOLAH'!J177)</f>
        <v/>
      </c>
      <c r="AN177" s="37" t="str">
        <f>IF('I NILAI SEKOLAH'!K177="","", 'I NILAI SEKOLAH'!K177)</f>
        <v/>
      </c>
      <c r="AO177" s="37" t="str">
        <f>IF('I NILAI SEKOLAH'!L177="","", 'I NILAI SEKOLAH'!L177)</f>
        <v/>
      </c>
      <c r="AP177" s="37" t="str">
        <f>IF('I NILAI SEKOLAH'!M177="","", 'I NILAI SEKOLAH'!M177)</f>
        <v/>
      </c>
      <c r="AQ177" s="37" t="str">
        <f>IF('I NILAI SEKOLAH'!N177="","", 'I NILAI SEKOLAH'!N177)</f>
        <v/>
      </c>
      <c r="AR177" s="37" t="str">
        <f>IF('I NILAI SEKOLAH'!O177="","", 'I NILAI SEKOLAH'!O177)</f>
        <v/>
      </c>
      <c r="AS177" s="37" t="str">
        <f>IF('I NILAI SEKOLAH'!P177="","", 'I NILAI SEKOLAH'!P177)</f>
        <v/>
      </c>
      <c r="AT177" s="37" t="str">
        <f>IF('I NILAI SEKOLAH'!Q177="","", 'I NILAI SEKOLAH'!Q177)</f>
        <v/>
      </c>
      <c r="AU177" s="37" t="str">
        <f>IF('I NILAI SEKOLAH'!R177="","", 'I NILAI SEKOLAH'!R177)</f>
        <v/>
      </c>
      <c r="AV177" s="37" t="str">
        <f>IF('I NILAI SEKOLAH'!S177="","", 'I NILAI SEKOLAH'!S177)</f>
        <v/>
      </c>
      <c r="AW177" s="37" t="str">
        <f>IF('I NILAI SEKOLAH'!T177="","", 'I NILAI SEKOLAH'!T177)</f>
        <v/>
      </c>
      <c r="AX177" s="37" t="str">
        <f>IF('I NILAI SEKOLAH'!U177="","", 'I NILAI SEKOLAH'!U177)</f>
        <v/>
      </c>
      <c r="AY177" s="38" t="str">
        <f t="shared" si="25"/>
        <v xml:space="preserve">  </v>
      </c>
      <c r="AZ177" s="38" t="str">
        <f t="shared" si="26"/>
        <v/>
      </c>
      <c r="BA177" s="296" t="str">
        <f>IF(AZ177="","",RANK(AZ177,$AZ$10:$AZ$209)+COUNTIF(AZ$10:AZ177,AZ177)-1)</f>
        <v/>
      </c>
      <c r="BB177" s="109"/>
      <c r="BC177" s="25"/>
    </row>
    <row r="178" spans="1:55" ht="15.75" hidden="1" customHeight="1">
      <c r="A178" s="101"/>
      <c r="B178" s="34">
        <f>IF(BIODATA!B178="","", BIODATA!B178)</f>
        <v>169</v>
      </c>
      <c r="C178" s="32" t="str">
        <f>IF(BIODATA!D178="","", BIODATA!D178)</f>
        <v/>
      </c>
      <c r="D178" s="32" t="str">
        <f>IF(BIODATA!E178="","", BIODATA!E178)</f>
        <v/>
      </c>
      <c r="E178" s="40" t="str">
        <f>IF(BIODATA!F178="","", BIODATA!F178)</f>
        <v/>
      </c>
      <c r="F178" s="32" t="str">
        <f>IF(BIODATA!I178="","", BIODATA!I178)</f>
        <v/>
      </c>
      <c r="G178" s="39" t="str">
        <f>IF('I NILAI UN'!F178="","",'I NILAI UN'!F178)</f>
        <v/>
      </c>
      <c r="H178" s="39" t="str">
        <f>IF('I NILAI UN'!G178="","",'I NILAI UN'!G178)</f>
        <v/>
      </c>
      <c r="I178" s="39" t="str">
        <f>IF('I NILAI UN'!H178="","",'I NILAI UN'!H178)</f>
        <v/>
      </c>
      <c r="J178" s="39" t="str">
        <f>IF('I NILAI UN'!I178="","",'I NILAI UN'!I178)</f>
        <v/>
      </c>
      <c r="K178" s="33">
        <f t="shared" si="19"/>
        <v>0</v>
      </c>
      <c r="L178" s="41" t="str">
        <f t="shared" si="20"/>
        <v/>
      </c>
      <c r="M178" s="41" t="str">
        <f t="shared" si="21"/>
        <v/>
      </c>
      <c r="N178" s="41" t="str">
        <f t="shared" si="22"/>
        <v/>
      </c>
      <c r="O178" s="41" t="str">
        <f t="shared" si="23"/>
        <v/>
      </c>
      <c r="P178" s="35" t="str">
        <f>'A1'!K178</f>
        <v xml:space="preserve">  </v>
      </c>
      <c r="Q178" s="35" t="str">
        <f>'A2'!K178</f>
        <v xml:space="preserve">  </v>
      </c>
      <c r="R178" s="35" t="str">
        <f>'A3'!K178</f>
        <v xml:space="preserve">  </v>
      </c>
      <c r="S178" s="35" t="str">
        <f>'A4'!K178</f>
        <v xml:space="preserve">  </v>
      </c>
      <c r="T178" s="35" t="str">
        <f>'A5'!K178</f>
        <v xml:space="preserve">  </v>
      </c>
      <c r="U178" s="35" t="str">
        <f>'A6'!K178</f>
        <v xml:space="preserve">  </v>
      </c>
      <c r="V178" s="35" t="str">
        <f>'B1'!K178</f>
        <v xml:space="preserve">  </v>
      </c>
      <c r="W178" s="35" t="str">
        <f>'B2'!K178</f>
        <v xml:space="preserve">  </v>
      </c>
      <c r="X178" s="35" t="str">
        <f>'B3'!K178</f>
        <v xml:space="preserve">  </v>
      </c>
      <c r="Y178" s="35" t="str">
        <f>'B4'!K178</f>
        <v xml:space="preserve">  </v>
      </c>
      <c r="Z178" s="35" t="str">
        <f>'B5'!K178</f>
        <v xml:space="preserve">  </v>
      </c>
      <c r="AA178" s="35" t="str">
        <f>'C1'!K178</f>
        <v xml:space="preserve">  </v>
      </c>
      <c r="AB178" s="35" t="str">
        <f>'C2'!K178</f>
        <v xml:space="preserve">  </v>
      </c>
      <c r="AC178" s="35" t="str">
        <f>'C3'!K178</f>
        <v xml:space="preserve">  </v>
      </c>
      <c r="AD178" s="35" t="str">
        <f>'C4'!K178</f>
        <v xml:space="preserve">  </v>
      </c>
      <c r="AE178" s="35" t="str">
        <f>'C5'!K178</f>
        <v xml:space="preserve">  </v>
      </c>
      <c r="AF178" s="35" t="str">
        <f>'C6'!K178</f>
        <v xml:space="preserve">  </v>
      </c>
      <c r="AG178" s="36" t="str">
        <f t="shared" si="24"/>
        <v xml:space="preserve">  </v>
      </c>
      <c r="AH178" s="37" t="str">
        <f>IF('I NILAI SEKOLAH'!E178="","", 'I NILAI SEKOLAH'!E178)</f>
        <v/>
      </c>
      <c r="AI178" s="37" t="str">
        <f>IF('I NILAI SEKOLAH'!F178="","", 'I NILAI SEKOLAH'!F178)</f>
        <v/>
      </c>
      <c r="AJ178" s="37" t="str">
        <f>IF('I NILAI SEKOLAH'!G178="","", 'I NILAI SEKOLAH'!G178)</f>
        <v/>
      </c>
      <c r="AK178" s="37" t="str">
        <f>IF('I NILAI SEKOLAH'!H178="","", 'I NILAI SEKOLAH'!H178)</f>
        <v/>
      </c>
      <c r="AL178" s="37" t="str">
        <f>IF('I NILAI SEKOLAH'!I178="","", 'I NILAI SEKOLAH'!I178)</f>
        <v/>
      </c>
      <c r="AM178" s="37" t="str">
        <f>IF('I NILAI SEKOLAH'!J178="","", 'I NILAI SEKOLAH'!J178)</f>
        <v/>
      </c>
      <c r="AN178" s="37" t="str">
        <f>IF('I NILAI SEKOLAH'!K178="","", 'I NILAI SEKOLAH'!K178)</f>
        <v/>
      </c>
      <c r="AO178" s="37" t="str">
        <f>IF('I NILAI SEKOLAH'!L178="","", 'I NILAI SEKOLAH'!L178)</f>
        <v/>
      </c>
      <c r="AP178" s="37" t="str">
        <f>IF('I NILAI SEKOLAH'!M178="","", 'I NILAI SEKOLAH'!M178)</f>
        <v/>
      </c>
      <c r="AQ178" s="37" t="str">
        <f>IF('I NILAI SEKOLAH'!N178="","", 'I NILAI SEKOLAH'!N178)</f>
        <v/>
      </c>
      <c r="AR178" s="37" t="str">
        <f>IF('I NILAI SEKOLAH'!O178="","", 'I NILAI SEKOLAH'!O178)</f>
        <v/>
      </c>
      <c r="AS178" s="37" t="str">
        <f>IF('I NILAI SEKOLAH'!P178="","", 'I NILAI SEKOLAH'!P178)</f>
        <v/>
      </c>
      <c r="AT178" s="37" t="str">
        <f>IF('I NILAI SEKOLAH'!Q178="","", 'I NILAI SEKOLAH'!Q178)</f>
        <v/>
      </c>
      <c r="AU178" s="37" t="str">
        <f>IF('I NILAI SEKOLAH'!R178="","", 'I NILAI SEKOLAH'!R178)</f>
        <v/>
      </c>
      <c r="AV178" s="37" t="str">
        <f>IF('I NILAI SEKOLAH'!S178="","", 'I NILAI SEKOLAH'!S178)</f>
        <v/>
      </c>
      <c r="AW178" s="37" t="str">
        <f>IF('I NILAI SEKOLAH'!T178="","", 'I NILAI SEKOLAH'!T178)</f>
        <v/>
      </c>
      <c r="AX178" s="37" t="str">
        <f>IF('I NILAI SEKOLAH'!U178="","", 'I NILAI SEKOLAH'!U178)</f>
        <v/>
      </c>
      <c r="AY178" s="38" t="str">
        <f t="shared" si="25"/>
        <v xml:space="preserve">  </v>
      </c>
      <c r="AZ178" s="38" t="str">
        <f t="shared" si="26"/>
        <v/>
      </c>
      <c r="BA178" s="296" t="str">
        <f>IF(AZ178="","",RANK(AZ178,$AZ$10:$AZ$209)+COUNTIF(AZ$10:AZ178,AZ178)-1)</f>
        <v/>
      </c>
      <c r="BB178" s="109"/>
      <c r="BC178" s="25"/>
    </row>
    <row r="179" spans="1:55" ht="15.75" hidden="1" customHeight="1">
      <c r="A179" s="101"/>
      <c r="B179" s="34">
        <f>IF(BIODATA!B179="","", BIODATA!B179)</f>
        <v>170</v>
      </c>
      <c r="C179" s="32" t="str">
        <f>IF(BIODATA!D179="","", BIODATA!D179)</f>
        <v/>
      </c>
      <c r="D179" s="32" t="str">
        <f>IF(BIODATA!E179="","", BIODATA!E179)</f>
        <v/>
      </c>
      <c r="E179" s="40" t="str">
        <f>IF(BIODATA!F179="","", BIODATA!F179)</f>
        <v/>
      </c>
      <c r="F179" s="32" t="str">
        <f>IF(BIODATA!I179="","", BIODATA!I179)</f>
        <v/>
      </c>
      <c r="G179" s="39" t="str">
        <f>IF('I NILAI UN'!F179="","",'I NILAI UN'!F179)</f>
        <v/>
      </c>
      <c r="H179" s="39" t="str">
        <f>IF('I NILAI UN'!G179="","",'I NILAI UN'!G179)</f>
        <v/>
      </c>
      <c r="I179" s="39" t="str">
        <f>IF('I NILAI UN'!H179="","",'I NILAI UN'!H179)</f>
        <v/>
      </c>
      <c r="J179" s="39" t="str">
        <f>IF('I NILAI UN'!I179="","",'I NILAI UN'!I179)</f>
        <v/>
      </c>
      <c r="K179" s="33">
        <f t="shared" si="19"/>
        <v>0</v>
      </c>
      <c r="L179" s="41" t="str">
        <f t="shared" si="20"/>
        <v/>
      </c>
      <c r="M179" s="41" t="str">
        <f t="shared" si="21"/>
        <v/>
      </c>
      <c r="N179" s="41" t="str">
        <f t="shared" si="22"/>
        <v/>
      </c>
      <c r="O179" s="41" t="str">
        <f t="shared" si="23"/>
        <v/>
      </c>
      <c r="P179" s="35" t="str">
        <f>'A1'!K179</f>
        <v xml:space="preserve">  </v>
      </c>
      <c r="Q179" s="35" t="str">
        <f>'A2'!K179</f>
        <v xml:space="preserve">  </v>
      </c>
      <c r="R179" s="35" t="str">
        <f>'A3'!K179</f>
        <v xml:space="preserve">  </v>
      </c>
      <c r="S179" s="35" t="str">
        <f>'A4'!K179</f>
        <v xml:space="preserve">  </v>
      </c>
      <c r="T179" s="35" t="str">
        <f>'A5'!K179</f>
        <v xml:space="preserve">  </v>
      </c>
      <c r="U179" s="35" t="str">
        <f>'A6'!K179</f>
        <v xml:space="preserve">  </v>
      </c>
      <c r="V179" s="35" t="str">
        <f>'B1'!K179</f>
        <v xml:space="preserve">  </v>
      </c>
      <c r="W179" s="35" t="str">
        <f>'B2'!K179</f>
        <v xml:space="preserve">  </v>
      </c>
      <c r="X179" s="35" t="str">
        <f>'B3'!K179</f>
        <v xml:space="preserve">  </v>
      </c>
      <c r="Y179" s="35" t="str">
        <f>'B4'!K179</f>
        <v xml:space="preserve">  </v>
      </c>
      <c r="Z179" s="35" t="str">
        <f>'B5'!K179</f>
        <v xml:space="preserve">  </v>
      </c>
      <c r="AA179" s="35" t="str">
        <f>'C1'!K179</f>
        <v xml:space="preserve">  </v>
      </c>
      <c r="AB179" s="35" t="str">
        <f>'C2'!K179</f>
        <v xml:space="preserve">  </v>
      </c>
      <c r="AC179" s="35" t="str">
        <f>'C3'!K179</f>
        <v xml:space="preserve">  </v>
      </c>
      <c r="AD179" s="35" t="str">
        <f>'C4'!K179</f>
        <v xml:space="preserve">  </v>
      </c>
      <c r="AE179" s="35" t="str">
        <f>'C5'!K179</f>
        <v xml:space="preserve">  </v>
      </c>
      <c r="AF179" s="35" t="str">
        <f>'C6'!K179</f>
        <v xml:space="preserve">  </v>
      </c>
      <c r="AG179" s="36" t="str">
        <f t="shared" si="24"/>
        <v xml:space="preserve">  </v>
      </c>
      <c r="AH179" s="37" t="str">
        <f>IF('I NILAI SEKOLAH'!E179="","", 'I NILAI SEKOLAH'!E179)</f>
        <v/>
      </c>
      <c r="AI179" s="37" t="str">
        <f>IF('I NILAI SEKOLAH'!F179="","", 'I NILAI SEKOLAH'!F179)</f>
        <v/>
      </c>
      <c r="AJ179" s="37" t="str">
        <f>IF('I NILAI SEKOLAH'!G179="","", 'I NILAI SEKOLAH'!G179)</f>
        <v/>
      </c>
      <c r="AK179" s="37" t="str">
        <f>IF('I NILAI SEKOLAH'!H179="","", 'I NILAI SEKOLAH'!H179)</f>
        <v/>
      </c>
      <c r="AL179" s="37" t="str">
        <f>IF('I NILAI SEKOLAH'!I179="","", 'I NILAI SEKOLAH'!I179)</f>
        <v/>
      </c>
      <c r="AM179" s="37" t="str">
        <f>IF('I NILAI SEKOLAH'!J179="","", 'I NILAI SEKOLAH'!J179)</f>
        <v/>
      </c>
      <c r="AN179" s="37" t="str">
        <f>IF('I NILAI SEKOLAH'!K179="","", 'I NILAI SEKOLAH'!K179)</f>
        <v/>
      </c>
      <c r="AO179" s="37" t="str">
        <f>IF('I NILAI SEKOLAH'!L179="","", 'I NILAI SEKOLAH'!L179)</f>
        <v/>
      </c>
      <c r="AP179" s="37" t="str">
        <f>IF('I NILAI SEKOLAH'!M179="","", 'I NILAI SEKOLAH'!M179)</f>
        <v/>
      </c>
      <c r="AQ179" s="37" t="str">
        <f>IF('I NILAI SEKOLAH'!N179="","", 'I NILAI SEKOLAH'!N179)</f>
        <v/>
      </c>
      <c r="AR179" s="37" t="str">
        <f>IF('I NILAI SEKOLAH'!O179="","", 'I NILAI SEKOLAH'!O179)</f>
        <v/>
      </c>
      <c r="AS179" s="37" t="str">
        <f>IF('I NILAI SEKOLAH'!P179="","", 'I NILAI SEKOLAH'!P179)</f>
        <v/>
      </c>
      <c r="AT179" s="37" t="str">
        <f>IF('I NILAI SEKOLAH'!Q179="","", 'I NILAI SEKOLAH'!Q179)</f>
        <v/>
      </c>
      <c r="AU179" s="37" t="str">
        <f>IF('I NILAI SEKOLAH'!R179="","", 'I NILAI SEKOLAH'!R179)</f>
        <v/>
      </c>
      <c r="AV179" s="37" t="str">
        <f>IF('I NILAI SEKOLAH'!S179="","", 'I NILAI SEKOLAH'!S179)</f>
        <v/>
      </c>
      <c r="AW179" s="37" t="str">
        <f>IF('I NILAI SEKOLAH'!T179="","", 'I NILAI SEKOLAH'!T179)</f>
        <v/>
      </c>
      <c r="AX179" s="37" t="str">
        <f>IF('I NILAI SEKOLAH'!U179="","", 'I NILAI SEKOLAH'!U179)</f>
        <v/>
      </c>
      <c r="AY179" s="38" t="str">
        <f t="shared" si="25"/>
        <v xml:space="preserve">  </v>
      </c>
      <c r="AZ179" s="38" t="str">
        <f t="shared" si="26"/>
        <v/>
      </c>
      <c r="BA179" s="296" t="str">
        <f>IF(AZ179="","",RANK(AZ179,$AZ$10:$AZ$209)+COUNTIF(AZ$10:AZ179,AZ179)-1)</f>
        <v/>
      </c>
      <c r="BB179" s="109"/>
      <c r="BC179" s="25"/>
    </row>
    <row r="180" spans="1:55" ht="15.75" hidden="1" customHeight="1">
      <c r="A180" s="101"/>
      <c r="B180" s="34">
        <f>IF(BIODATA!B180="","", BIODATA!B180)</f>
        <v>171</v>
      </c>
      <c r="C180" s="32" t="str">
        <f>IF(BIODATA!D180="","", BIODATA!D180)</f>
        <v/>
      </c>
      <c r="D180" s="32" t="str">
        <f>IF(BIODATA!E180="","", BIODATA!E180)</f>
        <v/>
      </c>
      <c r="E180" s="40" t="str">
        <f>IF(BIODATA!F180="","", BIODATA!F180)</f>
        <v/>
      </c>
      <c r="F180" s="32" t="str">
        <f>IF(BIODATA!I180="","", BIODATA!I180)</f>
        <v/>
      </c>
      <c r="G180" s="39" t="str">
        <f>IF('I NILAI UN'!F180="","",'I NILAI UN'!F180)</f>
        <v/>
      </c>
      <c r="H180" s="39" t="str">
        <f>IF('I NILAI UN'!G180="","",'I NILAI UN'!G180)</f>
        <v/>
      </c>
      <c r="I180" s="39" t="str">
        <f>IF('I NILAI UN'!H180="","",'I NILAI UN'!H180)</f>
        <v/>
      </c>
      <c r="J180" s="39" t="str">
        <f>IF('I NILAI UN'!I180="","",'I NILAI UN'!I180)</f>
        <v/>
      </c>
      <c r="K180" s="33">
        <f t="shared" si="19"/>
        <v>0</v>
      </c>
      <c r="L180" s="41" t="str">
        <f t="shared" si="20"/>
        <v/>
      </c>
      <c r="M180" s="41" t="str">
        <f t="shared" si="21"/>
        <v/>
      </c>
      <c r="N180" s="41" t="str">
        <f t="shared" si="22"/>
        <v/>
      </c>
      <c r="O180" s="41" t="str">
        <f t="shared" si="23"/>
        <v/>
      </c>
      <c r="P180" s="35" t="str">
        <f>'A1'!K180</f>
        <v xml:space="preserve">  </v>
      </c>
      <c r="Q180" s="35" t="str">
        <f>'A2'!K180</f>
        <v xml:space="preserve">  </v>
      </c>
      <c r="R180" s="35" t="str">
        <f>'A3'!K180</f>
        <v xml:space="preserve">  </v>
      </c>
      <c r="S180" s="35" t="str">
        <f>'A4'!K180</f>
        <v xml:space="preserve">  </v>
      </c>
      <c r="T180" s="35" t="str">
        <f>'A5'!K180</f>
        <v xml:space="preserve">  </v>
      </c>
      <c r="U180" s="35" t="str">
        <f>'A6'!K180</f>
        <v xml:space="preserve">  </v>
      </c>
      <c r="V180" s="35" t="str">
        <f>'B1'!K180</f>
        <v xml:space="preserve">  </v>
      </c>
      <c r="W180" s="35" t="str">
        <f>'B2'!K180</f>
        <v xml:space="preserve">  </v>
      </c>
      <c r="X180" s="35" t="str">
        <f>'B3'!K180</f>
        <v xml:space="preserve">  </v>
      </c>
      <c r="Y180" s="35" t="str">
        <f>'B4'!K180</f>
        <v xml:space="preserve">  </v>
      </c>
      <c r="Z180" s="35" t="str">
        <f>'B5'!K180</f>
        <v xml:space="preserve">  </v>
      </c>
      <c r="AA180" s="35" t="str">
        <f>'C1'!K180</f>
        <v xml:space="preserve">  </v>
      </c>
      <c r="AB180" s="35" t="str">
        <f>'C2'!K180</f>
        <v xml:space="preserve">  </v>
      </c>
      <c r="AC180" s="35" t="str">
        <f>'C3'!K180</f>
        <v xml:space="preserve">  </v>
      </c>
      <c r="AD180" s="35" t="str">
        <f>'C4'!K180</f>
        <v xml:space="preserve">  </v>
      </c>
      <c r="AE180" s="35" t="str">
        <f>'C5'!K180</f>
        <v xml:space="preserve">  </v>
      </c>
      <c r="AF180" s="35" t="str">
        <f>'C6'!K180</f>
        <v xml:space="preserve">  </v>
      </c>
      <c r="AG180" s="36" t="str">
        <f t="shared" si="24"/>
        <v xml:space="preserve">  </v>
      </c>
      <c r="AH180" s="37" t="str">
        <f>IF('I NILAI SEKOLAH'!E180="","", 'I NILAI SEKOLAH'!E180)</f>
        <v/>
      </c>
      <c r="AI180" s="37" t="str">
        <f>IF('I NILAI SEKOLAH'!F180="","", 'I NILAI SEKOLAH'!F180)</f>
        <v/>
      </c>
      <c r="AJ180" s="37" t="str">
        <f>IF('I NILAI SEKOLAH'!G180="","", 'I NILAI SEKOLAH'!G180)</f>
        <v/>
      </c>
      <c r="AK180" s="37" t="str">
        <f>IF('I NILAI SEKOLAH'!H180="","", 'I NILAI SEKOLAH'!H180)</f>
        <v/>
      </c>
      <c r="AL180" s="37" t="str">
        <f>IF('I NILAI SEKOLAH'!I180="","", 'I NILAI SEKOLAH'!I180)</f>
        <v/>
      </c>
      <c r="AM180" s="37" t="str">
        <f>IF('I NILAI SEKOLAH'!J180="","", 'I NILAI SEKOLAH'!J180)</f>
        <v/>
      </c>
      <c r="AN180" s="37" t="str">
        <f>IF('I NILAI SEKOLAH'!K180="","", 'I NILAI SEKOLAH'!K180)</f>
        <v/>
      </c>
      <c r="AO180" s="37" t="str">
        <f>IF('I NILAI SEKOLAH'!L180="","", 'I NILAI SEKOLAH'!L180)</f>
        <v/>
      </c>
      <c r="AP180" s="37" t="str">
        <f>IF('I NILAI SEKOLAH'!M180="","", 'I NILAI SEKOLAH'!M180)</f>
        <v/>
      </c>
      <c r="AQ180" s="37" t="str">
        <f>IF('I NILAI SEKOLAH'!N180="","", 'I NILAI SEKOLAH'!N180)</f>
        <v/>
      </c>
      <c r="AR180" s="37" t="str">
        <f>IF('I NILAI SEKOLAH'!O180="","", 'I NILAI SEKOLAH'!O180)</f>
        <v/>
      </c>
      <c r="AS180" s="37" t="str">
        <f>IF('I NILAI SEKOLAH'!P180="","", 'I NILAI SEKOLAH'!P180)</f>
        <v/>
      </c>
      <c r="AT180" s="37" t="str">
        <f>IF('I NILAI SEKOLAH'!Q180="","", 'I NILAI SEKOLAH'!Q180)</f>
        <v/>
      </c>
      <c r="AU180" s="37" t="str">
        <f>IF('I NILAI SEKOLAH'!R180="","", 'I NILAI SEKOLAH'!R180)</f>
        <v/>
      </c>
      <c r="AV180" s="37" t="str">
        <f>IF('I NILAI SEKOLAH'!S180="","", 'I NILAI SEKOLAH'!S180)</f>
        <v/>
      </c>
      <c r="AW180" s="37" t="str">
        <f>IF('I NILAI SEKOLAH'!T180="","", 'I NILAI SEKOLAH'!T180)</f>
        <v/>
      </c>
      <c r="AX180" s="37" t="str">
        <f>IF('I NILAI SEKOLAH'!U180="","", 'I NILAI SEKOLAH'!U180)</f>
        <v/>
      </c>
      <c r="AY180" s="38" t="str">
        <f t="shared" si="25"/>
        <v xml:space="preserve">  </v>
      </c>
      <c r="AZ180" s="38" t="str">
        <f t="shared" si="26"/>
        <v/>
      </c>
      <c r="BA180" s="296" t="str">
        <f>IF(AZ180="","",RANK(AZ180,$AZ$10:$AZ$209)+COUNTIF(AZ$10:AZ180,AZ180)-1)</f>
        <v/>
      </c>
      <c r="BB180" s="109"/>
      <c r="BC180" s="25"/>
    </row>
    <row r="181" spans="1:55" ht="15.75" hidden="1" customHeight="1">
      <c r="A181" s="101"/>
      <c r="B181" s="34">
        <f>IF(BIODATA!B181="","", BIODATA!B181)</f>
        <v>172</v>
      </c>
      <c r="C181" s="32" t="str">
        <f>IF(BIODATA!D181="","", BIODATA!D181)</f>
        <v/>
      </c>
      <c r="D181" s="32" t="str">
        <f>IF(BIODATA!E181="","", BIODATA!E181)</f>
        <v/>
      </c>
      <c r="E181" s="40" t="str">
        <f>IF(BIODATA!F181="","", BIODATA!F181)</f>
        <v/>
      </c>
      <c r="F181" s="32" t="str">
        <f>IF(BIODATA!I181="","", BIODATA!I181)</f>
        <v/>
      </c>
      <c r="G181" s="39" t="str">
        <f>IF('I NILAI UN'!F181="","",'I NILAI UN'!F181)</f>
        <v/>
      </c>
      <c r="H181" s="39" t="str">
        <f>IF('I NILAI UN'!G181="","",'I NILAI UN'!G181)</f>
        <v/>
      </c>
      <c r="I181" s="39" t="str">
        <f>IF('I NILAI UN'!H181="","",'I NILAI UN'!H181)</f>
        <v/>
      </c>
      <c r="J181" s="39" t="str">
        <f>IF('I NILAI UN'!I181="","",'I NILAI UN'!I181)</f>
        <v/>
      </c>
      <c r="K181" s="33">
        <f t="shared" si="19"/>
        <v>0</v>
      </c>
      <c r="L181" s="41" t="str">
        <f t="shared" si="20"/>
        <v/>
      </c>
      <c r="M181" s="41" t="str">
        <f t="shared" si="21"/>
        <v/>
      </c>
      <c r="N181" s="41" t="str">
        <f t="shared" si="22"/>
        <v/>
      </c>
      <c r="O181" s="41" t="str">
        <f t="shared" si="23"/>
        <v/>
      </c>
      <c r="P181" s="35" t="str">
        <f>'A1'!K181</f>
        <v xml:space="preserve">  </v>
      </c>
      <c r="Q181" s="35" t="str">
        <f>'A2'!K181</f>
        <v xml:space="preserve">  </v>
      </c>
      <c r="R181" s="35" t="str">
        <f>'A3'!K181</f>
        <v xml:space="preserve">  </v>
      </c>
      <c r="S181" s="35" t="str">
        <f>'A4'!K181</f>
        <v xml:space="preserve">  </v>
      </c>
      <c r="T181" s="35" t="str">
        <f>'A5'!K181</f>
        <v xml:space="preserve">  </v>
      </c>
      <c r="U181" s="35" t="str">
        <f>'A6'!K181</f>
        <v xml:space="preserve">  </v>
      </c>
      <c r="V181" s="35" t="str">
        <f>'B1'!K181</f>
        <v xml:space="preserve">  </v>
      </c>
      <c r="W181" s="35" t="str">
        <f>'B2'!K181</f>
        <v xml:space="preserve">  </v>
      </c>
      <c r="X181" s="35" t="str">
        <f>'B3'!K181</f>
        <v xml:space="preserve">  </v>
      </c>
      <c r="Y181" s="35" t="str">
        <f>'B4'!K181</f>
        <v xml:space="preserve">  </v>
      </c>
      <c r="Z181" s="35" t="str">
        <f>'B5'!K181</f>
        <v xml:space="preserve">  </v>
      </c>
      <c r="AA181" s="35" t="str">
        <f>'C1'!K181</f>
        <v xml:space="preserve">  </v>
      </c>
      <c r="AB181" s="35" t="str">
        <f>'C2'!K181</f>
        <v xml:space="preserve">  </v>
      </c>
      <c r="AC181" s="35" t="str">
        <f>'C3'!K181</f>
        <v xml:space="preserve">  </v>
      </c>
      <c r="AD181" s="35" t="str">
        <f>'C4'!K181</f>
        <v xml:space="preserve">  </v>
      </c>
      <c r="AE181" s="35" t="str">
        <f>'C5'!K181</f>
        <v xml:space="preserve">  </v>
      </c>
      <c r="AF181" s="35" t="str">
        <f>'C6'!K181</f>
        <v xml:space="preserve">  </v>
      </c>
      <c r="AG181" s="36" t="str">
        <f t="shared" si="24"/>
        <v xml:space="preserve">  </v>
      </c>
      <c r="AH181" s="37" t="str">
        <f>IF('I NILAI SEKOLAH'!E181="","", 'I NILAI SEKOLAH'!E181)</f>
        <v/>
      </c>
      <c r="AI181" s="37" t="str">
        <f>IF('I NILAI SEKOLAH'!F181="","", 'I NILAI SEKOLAH'!F181)</f>
        <v/>
      </c>
      <c r="AJ181" s="37" t="str">
        <f>IF('I NILAI SEKOLAH'!G181="","", 'I NILAI SEKOLAH'!G181)</f>
        <v/>
      </c>
      <c r="AK181" s="37" t="str">
        <f>IF('I NILAI SEKOLAH'!H181="","", 'I NILAI SEKOLAH'!H181)</f>
        <v/>
      </c>
      <c r="AL181" s="37" t="str">
        <f>IF('I NILAI SEKOLAH'!I181="","", 'I NILAI SEKOLAH'!I181)</f>
        <v/>
      </c>
      <c r="AM181" s="37" t="str">
        <f>IF('I NILAI SEKOLAH'!J181="","", 'I NILAI SEKOLAH'!J181)</f>
        <v/>
      </c>
      <c r="AN181" s="37" t="str">
        <f>IF('I NILAI SEKOLAH'!K181="","", 'I NILAI SEKOLAH'!K181)</f>
        <v/>
      </c>
      <c r="AO181" s="37" t="str">
        <f>IF('I NILAI SEKOLAH'!L181="","", 'I NILAI SEKOLAH'!L181)</f>
        <v/>
      </c>
      <c r="AP181" s="37" t="str">
        <f>IF('I NILAI SEKOLAH'!M181="","", 'I NILAI SEKOLAH'!M181)</f>
        <v/>
      </c>
      <c r="AQ181" s="37" t="str">
        <f>IF('I NILAI SEKOLAH'!N181="","", 'I NILAI SEKOLAH'!N181)</f>
        <v/>
      </c>
      <c r="AR181" s="37" t="str">
        <f>IF('I NILAI SEKOLAH'!O181="","", 'I NILAI SEKOLAH'!O181)</f>
        <v/>
      </c>
      <c r="AS181" s="37" t="str">
        <f>IF('I NILAI SEKOLAH'!P181="","", 'I NILAI SEKOLAH'!P181)</f>
        <v/>
      </c>
      <c r="AT181" s="37" t="str">
        <f>IF('I NILAI SEKOLAH'!Q181="","", 'I NILAI SEKOLAH'!Q181)</f>
        <v/>
      </c>
      <c r="AU181" s="37" t="str">
        <f>IF('I NILAI SEKOLAH'!R181="","", 'I NILAI SEKOLAH'!R181)</f>
        <v/>
      </c>
      <c r="AV181" s="37" t="str">
        <f>IF('I NILAI SEKOLAH'!S181="","", 'I NILAI SEKOLAH'!S181)</f>
        <v/>
      </c>
      <c r="AW181" s="37" t="str">
        <f>IF('I NILAI SEKOLAH'!T181="","", 'I NILAI SEKOLAH'!T181)</f>
        <v/>
      </c>
      <c r="AX181" s="37" t="str">
        <f>IF('I NILAI SEKOLAH'!U181="","", 'I NILAI SEKOLAH'!U181)</f>
        <v/>
      </c>
      <c r="AY181" s="38" t="str">
        <f t="shared" si="25"/>
        <v xml:space="preserve">  </v>
      </c>
      <c r="AZ181" s="38" t="str">
        <f t="shared" si="26"/>
        <v/>
      </c>
      <c r="BA181" s="296" t="str">
        <f>IF(AZ181="","",RANK(AZ181,$AZ$10:$AZ$209)+COUNTIF(AZ$10:AZ181,AZ181)-1)</f>
        <v/>
      </c>
      <c r="BB181" s="109"/>
      <c r="BC181" s="25"/>
    </row>
    <row r="182" spans="1:55" ht="15.75" hidden="1" customHeight="1">
      <c r="A182" s="101"/>
      <c r="B182" s="34">
        <f>IF(BIODATA!B182="","", BIODATA!B182)</f>
        <v>173</v>
      </c>
      <c r="C182" s="32" t="str">
        <f>IF(BIODATA!D182="","", BIODATA!D182)</f>
        <v/>
      </c>
      <c r="D182" s="32" t="str">
        <f>IF(BIODATA!E182="","", BIODATA!E182)</f>
        <v/>
      </c>
      <c r="E182" s="40" t="str">
        <f>IF(BIODATA!F182="","", BIODATA!F182)</f>
        <v/>
      </c>
      <c r="F182" s="32" t="str">
        <f>IF(BIODATA!I182="","", BIODATA!I182)</f>
        <v/>
      </c>
      <c r="G182" s="39" t="str">
        <f>IF('I NILAI UN'!F182="","",'I NILAI UN'!F182)</f>
        <v/>
      </c>
      <c r="H182" s="39" t="str">
        <f>IF('I NILAI UN'!G182="","",'I NILAI UN'!G182)</f>
        <v/>
      </c>
      <c r="I182" s="39" t="str">
        <f>IF('I NILAI UN'!H182="","",'I NILAI UN'!H182)</f>
        <v/>
      </c>
      <c r="J182" s="39" t="str">
        <f>IF('I NILAI UN'!I182="","",'I NILAI UN'!I182)</f>
        <v/>
      </c>
      <c r="K182" s="33">
        <f t="shared" si="19"/>
        <v>0</v>
      </c>
      <c r="L182" s="41" t="str">
        <f t="shared" si="20"/>
        <v/>
      </c>
      <c r="M182" s="41" t="str">
        <f t="shared" si="21"/>
        <v/>
      </c>
      <c r="N182" s="41" t="str">
        <f t="shared" si="22"/>
        <v/>
      </c>
      <c r="O182" s="41" t="str">
        <f t="shared" si="23"/>
        <v/>
      </c>
      <c r="P182" s="35" t="str">
        <f>'A1'!K182</f>
        <v xml:space="preserve">  </v>
      </c>
      <c r="Q182" s="35" t="str">
        <f>'A2'!K182</f>
        <v xml:space="preserve">  </v>
      </c>
      <c r="R182" s="35" t="str">
        <f>'A3'!K182</f>
        <v xml:space="preserve">  </v>
      </c>
      <c r="S182" s="35" t="str">
        <f>'A4'!K182</f>
        <v xml:space="preserve">  </v>
      </c>
      <c r="T182" s="35" t="str">
        <f>'A5'!K182</f>
        <v xml:space="preserve">  </v>
      </c>
      <c r="U182" s="35" t="str">
        <f>'A6'!K182</f>
        <v xml:space="preserve">  </v>
      </c>
      <c r="V182" s="35" t="str">
        <f>'B1'!K182</f>
        <v xml:space="preserve">  </v>
      </c>
      <c r="W182" s="35" t="str">
        <f>'B2'!K182</f>
        <v xml:space="preserve">  </v>
      </c>
      <c r="X182" s="35" t="str">
        <f>'B3'!K182</f>
        <v xml:space="preserve">  </v>
      </c>
      <c r="Y182" s="35" t="str">
        <f>'B4'!K182</f>
        <v xml:space="preserve">  </v>
      </c>
      <c r="Z182" s="35" t="str">
        <f>'B5'!K182</f>
        <v xml:space="preserve">  </v>
      </c>
      <c r="AA182" s="35" t="str">
        <f>'C1'!K182</f>
        <v xml:space="preserve">  </v>
      </c>
      <c r="AB182" s="35" t="str">
        <f>'C2'!K182</f>
        <v xml:space="preserve">  </v>
      </c>
      <c r="AC182" s="35" t="str">
        <f>'C3'!K182</f>
        <v xml:space="preserve">  </v>
      </c>
      <c r="AD182" s="35" t="str">
        <f>'C4'!K182</f>
        <v xml:space="preserve">  </v>
      </c>
      <c r="AE182" s="35" t="str">
        <f>'C5'!K182</f>
        <v xml:space="preserve">  </v>
      </c>
      <c r="AF182" s="35" t="str">
        <f>'C6'!K182</f>
        <v xml:space="preserve">  </v>
      </c>
      <c r="AG182" s="36" t="str">
        <f t="shared" si="24"/>
        <v xml:space="preserve">  </v>
      </c>
      <c r="AH182" s="37" t="str">
        <f>IF('I NILAI SEKOLAH'!E182="","", 'I NILAI SEKOLAH'!E182)</f>
        <v/>
      </c>
      <c r="AI182" s="37" t="str">
        <f>IF('I NILAI SEKOLAH'!F182="","", 'I NILAI SEKOLAH'!F182)</f>
        <v/>
      </c>
      <c r="AJ182" s="37" t="str">
        <f>IF('I NILAI SEKOLAH'!G182="","", 'I NILAI SEKOLAH'!G182)</f>
        <v/>
      </c>
      <c r="AK182" s="37" t="str">
        <f>IF('I NILAI SEKOLAH'!H182="","", 'I NILAI SEKOLAH'!H182)</f>
        <v/>
      </c>
      <c r="AL182" s="37" t="str">
        <f>IF('I NILAI SEKOLAH'!I182="","", 'I NILAI SEKOLAH'!I182)</f>
        <v/>
      </c>
      <c r="AM182" s="37" t="str">
        <f>IF('I NILAI SEKOLAH'!J182="","", 'I NILAI SEKOLAH'!J182)</f>
        <v/>
      </c>
      <c r="AN182" s="37" t="str">
        <f>IF('I NILAI SEKOLAH'!K182="","", 'I NILAI SEKOLAH'!K182)</f>
        <v/>
      </c>
      <c r="AO182" s="37" t="str">
        <f>IF('I NILAI SEKOLAH'!L182="","", 'I NILAI SEKOLAH'!L182)</f>
        <v/>
      </c>
      <c r="AP182" s="37" t="str">
        <f>IF('I NILAI SEKOLAH'!M182="","", 'I NILAI SEKOLAH'!M182)</f>
        <v/>
      </c>
      <c r="AQ182" s="37" t="str">
        <f>IF('I NILAI SEKOLAH'!N182="","", 'I NILAI SEKOLAH'!N182)</f>
        <v/>
      </c>
      <c r="AR182" s="37" t="str">
        <f>IF('I NILAI SEKOLAH'!O182="","", 'I NILAI SEKOLAH'!O182)</f>
        <v/>
      </c>
      <c r="AS182" s="37" t="str">
        <f>IF('I NILAI SEKOLAH'!P182="","", 'I NILAI SEKOLAH'!P182)</f>
        <v/>
      </c>
      <c r="AT182" s="37" t="str">
        <f>IF('I NILAI SEKOLAH'!Q182="","", 'I NILAI SEKOLAH'!Q182)</f>
        <v/>
      </c>
      <c r="AU182" s="37" t="str">
        <f>IF('I NILAI SEKOLAH'!R182="","", 'I NILAI SEKOLAH'!R182)</f>
        <v/>
      </c>
      <c r="AV182" s="37" t="str">
        <f>IF('I NILAI SEKOLAH'!S182="","", 'I NILAI SEKOLAH'!S182)</f>
        <v/>
      </c>
      <c r="AW182" s="37" t="str">
        <f>IF('I NILAI SEKOLAH'!T182="","", 'I NILAI SEKOLAH'!T182)</f>
        <v/>
      </c>
      <c r="AX182" s="37" t="str">
        <f>IF('I NILAI SEKOLAH'!U182="","", 'I NILAI SEKOLAH'!U182)</f>
        <v/>
      </c>
      <c r="AY182" s="38" t="str">
        <f t="shared" si="25"/>
        <v xml:space="preserve">  </v>
      </c>
      <c r="AZ182" s="38" t="str">
        <f t="shared" si="26"/>
        <v/>
      </c>
      <c r="BA182" s="296" t="str">
        <f>IF(AZ182="","",RANK(AZ182,$AZ$10:$AZ$209)+COUNTIF(AZ$10:AZ182,AZ182)-1)</f>
        <v/>
      </c>
      <c r="BB182" s="109"/>
      <c r="BC182" s="25"/>
    </row>
    <row r="183" spans="1:55" ht="15.75" hidden="1" customHeight="1">
      <c r="A183" s="101"/>
      <c r="B183" s="34">
        <f>IF(BIODATA!B183="","", BIODATA!B183)</f>
        <v>174</v>
      </c>
      <c r="C183" s="32" t="str">
        <f>IF(BIODATA!D183="","", BIODATA!D183)</f>
        <v/>
      </c>
      <c r="D183" s="32" t="str">
        <f>IF(BIODATA!E183="","", BIODATA!E183)</f>
        <v/>
      </c>
      <c r="E183" s="40" t="str">
        <f>IF(BIODATA!F183="","", BIODATA!F183)</f>
        <v/>
      </c>
      <c r="F183" s="32" t="str">
        <f>IF(BIODATA!I183="","", BIODATA!I183)</f>
        <v/>
      </c>
      <c r="G183" s="39" t="str">
        <f>IF('I NILAI UN'!F183="","",'I NILAI UN'!F183)</f>
        <v/>
      </c>
      <c r="H183" s="39" t="str">
        <f>IF('I NILAI UN'!G183="","",'I NILAI UN'!G183)</f>
        <v/>
      </c>
      <c r="I183" s="39" t="str">
        <f>IF('I NILAI UN'!H183="","",'I NILAI UN'!H183)</f>
        <v/>
      </c>
      <c r="J183" s="39" t="str">
        <f>IF('I NILAI UN'!I183="","",'I NILAI UN'!I183)</f>
        <v/>
      </c>
      <c r="K183" s="33">
        <f t="shared" si="19"/>
        <v>0</v>
      </c>
      <c r="L183" s="41" t="str">
        <f t="shared" si="20"/>
        <v/>
      </c>
      <c r="M183" s="41" t="str">
        <f t="shared" si="21"/>
        <v/>
      </c>
      <c r="N183" s="41" t="str">
        <f t="shared" si="22"/>
        <v/>
      </c>
      <c r="O183" s="41" t="str">
        <f t="shared" si="23"/>
        <v/>
      </c>
      <c r="P183" s="35" t="str">
        <f>'A1'!K183</f>
        <v xml:space="preserve">  </v>
      </c>
      <c r="Q183" s="35" t="str">
        <f>'A2'!K183</f>
        <v xml:space="preserve">  </v>
      </c>
      <c r="R183" s="35" t="str">
        <f>'A3'!K183</f>
        <v xml:space="preserve">  </v>
      </c>
      <c r="S183" s="35" t="str">
        <f>'A4'!K183</f>
        <v xml:space="preserve">  </v>
      </c>
      <c r="T183" s="35" t="str">
        <f>'A5'!K183</f>
        <v xml:space="preserve">  </v>
      </c>
      <c r="U183" s="35" t="str">
        <f>'A6'!K183</f>
        <v xml:space="preserve">  </v>
      </c>
      <c r="V183" s="35" t="str">
        <f>'B1'!K183</f>
        <v xml:space="preserve">  </v>
      </c>
      <c r="W183" s="35" t="str">
        <f>'B2'!K183</f>
        <v xml:space="preserve">  </v>
      </c>
      <c r="X183" s="35" t="str">
        <f>'B3'!K183</f>
        <v xml:space="preserve">  </v>
      </c>
      <c r="Y183" s="35" t="str">
        <f>'B4'!K183</f>
        <v xml:space="preserve">  </v>
      </c>
      <c r="Z183" s="35" t="str">
        <f>'B5'!K183</f>
        <v xml:space="preserve">  </v>
      </c>
      <c r="AA183" s="35" t="str">
        <f>'C1'!K183</f>
        <v xml:space="preserve">  </v>
      </c>
      <c r="AB183" s="35" t="str">
        <f>'C2'!K183</f>
        <v xml:space="preserve">  </v>
      </c>
      <c r="AC183" s="35" t="str">
        <f>'C3'!K183</f>
        <v xml:space="preserve">  </v>
      </c>
      <c r="AD183" s="35" t="str">
        <f>'C4'!K183</f>
        <v xml:space="preserve">  </v>
      </c>
      <c r="AE183" s="35" t="str">
        <f>'C5'!K183</f>
        <v xml:space="preserve">  </v>
      </c>
      <c r="AF183" s="35" t="str">
        <f>'C6'!K183</f>
        <v xml:space="preserve">  </v>
      </c>
      <c r="AG183" s="36" t="str">
        <f t="shared" si="24"/>
        <v xml:space="preserve">  </v>
      </c>
      <c r="AH183" s="37" t="str">
        <f>IF('I NILAI SEKOLAH'!E183="","", 'I NILAI SEKOLAH'!E183)</f>
        <v/>
      </c>
      <c r="AI183" s="37" t="str">
        <f>IF('I NILAI SEKOLAH'!F183="","", 'I NILAI SEKOLAH'!F183)</f>
        <v/>
      </c>
      <c r="AJ183" s="37" t="str">
        <f>IF('I NILAI SEKOLAH'!G183="","", 'I NILAI SEKOLAH'!G183)</f>
        <v/>
      </c>
      <c r="AK183" s="37" t="str">
        <f>IF('I NILAI SEKOLAH'!H183="","", 'I NILAI SEKOLAH'!H183)</f>
        <v/>
      </c>
      <c r="AL183" s="37" t="str">
        <f>IF('I NILAI SEKOLAH'!I183="","", 'I NILAI SEKOLAH'!I183)</f>
        <v/>
      </c>
      <c r="AM183" s="37" t="str">
        <f>IF('I NILAI SEKOLAH'!J183="","", 'I NILAI SEKOLAH'!J183)</f>
        <v/>
      </c>
      <c r="AN183" s="37" t="str">
        <f>IF('I NILAI SEKOLAH'!K183="","", 'I NILAI SEKOLAH'!K183)</f>
        <v/>
      </c>
      <c r="AO183" s="37" t="str">
        <f>IF('I NILAI SEKOLAH'!L183="","", 'I NILAI SEKOLAH'!L183)</f>
        <v/>
      </c>
      <c r="AP183" s="37" t="str">
        <f>IF('I NILAI SEKOLAH'!M183="","", 'I NILAI SEKOLAH'!M183)</f>
        <v/>
      </c>
      <c r="AQ183" s="37" t="str">
        <f>IF('I NILAI SEKOLAH'!N183="","", 'I NILAI SEKOLAH'!N183)</f>
        <v/>
      </c>
      <c r="AR183" s="37" t="str">
        <f>IF('I NILAI SEKOLAH'!O183="","", 'I NILAI SEKOLAH'!O183)</f>
        <v/>
      </c>
      <c r="AS183" s="37" t="str">
        <f>IF('I NILAI SEKOLAH'!P183="","", 'I NILAI SEKOLAH'!P183)</f>
        <v/>
      </c>
      <c r="AT183" s="37" t="str">
        <f>IF('I NILAI SEKOLAH'!Q183="","", 'I NILAI SEKOLAH'!Q183)</f>
        <v/>
      </c>
      <c r="AU183" s="37" t="str">
        <f>IF('I NILAI SEKOLAH'!R183="","", 'I NILAI SEKOLAH'!R183)</f>
        <v/>
      </c>
      <c r="AV183" s="37" t="str">
        <f>IF('I NILAI SEKOLAH'!S183="","", 'I NILAI SEKOLAH'!S183)</f>
        <v/>
      </c>
      <c r="AW183" s="37" t="str">
        <f>IF('I NILAI SEKOLAH'!T183="","", 'I NILAI SEKOLAH'!T183)</f>
        <v/>
      </c>
      <c r="AX183" s="37" t="str">
        <f>IF('I NILAI SEKOLAH'!U183="","", 'I NILAI SEKOLAH'!U183)</f>
        <v/>
      </c>
      <c r="AY183" s="38" t="str">
        <f t="shared" si="25"/>
        <v xml:space="preserve">  </v>
      </c>
      <c r="AZ183" s="38" t="str">
        <f t="shared" si="26"/>
        <v/>
      </c>
      <c r="BA183" s="296" t="str">
        <f>IF(AZ183="","",RANK(AZ183,$AZ$10:$AZ$209)+COUNTIF(AZ$10:AZ183,AZ183)-1)</f>
        <v/>
      </c>
      <c r="BB183" s="109"/>
      <c r="BC183" s="25"/>
    </row>
    <row r="184" spans="1:55" ht="15.75" hidden="1" customHeight="1">
      <c r="A184" s="101"/>
      <c r="B184" s="34">
        <f>IF(BIODATA!B184="","", BIODATA!B184)</f>
        <v>175</v>
      </c>
      <c r="C184" s="32" t="str">
        <f>IF(BIODATA!D184="","", BIODATA!D184)</f>
        <v/>
      </c>
      <c r="D184" s="32" t="str">
        <f>IF(BIODATA!E184="","", BIODATA!E184)</f>
        <v/>
      </c>
      <c r="E184" s="40" t="str">
        <f>IF(BIODATA!F184="","", BIODATA!F184)</f>
        <v/>
      </c>
      <c r="F184" s="32" t="str">
        <f>IF(BIODATA!I184="","", BIODATA!I184)</f>
        <v/>
      </c>
      <c r="G184" s="39" t="str">
        <f>IF('I NILAI UN'!F184="","",'I NILAI UN'!F184)</f>
        <v/>
      </c>
      <c r="H184" s="39" t="str">
        <f>IF('I NILAI UN'!G184="","",'I NILAI UN'!G184)</f>
        <v/>
      </c>
      <c r="I184" s="39" t="str">
        <f>IF('I NILAI UN'!H184="","",'I NILAI UN'!H184)</f>
        <v/>
      </c>
      <c r="J184" s="39" t="str">
        <f>IF('I NILAI UN'!I184="","",'I NILAI UN'!I184)</f>
        <v/>
      </c>
      <c r="K184" s="33">
        <f t="shared" si="19"/>
        <v>0</v>
      </c>
      <c r="L184" s="41" t="str">
        <f t="shared" si="20"/>
        <v/>
      </c>
      <c r="M184" s="41" t="str">
        <f t="shared" si="21"/>
        <v/>
      </c>
      <c r="N184" s="41" t="str">
        <f t="shared" si="22"/>
        <v/>
      </c>
      <c r="O184" s="41" t="str">
        <f t="shared" si="23"/>
        <v/>
      </c>
      <c r="P184" s="35" t="str">
        <f>'A1'!K184</f>
        <v xml:space="preserve">  </v>
      </c>
      <c r="Q184" s="35" t="str">
        <f>'A2'!K184</f>
        <v xml:space="preserve">  </v>
      </c>
      <c r="R184" s="35" t="str">
        <f>'A3'!K184</f>
        <v xml:space="preserve">  </v>
      </c>
      <c r="S184" s="35" t="str">
        <f>'A4'!K184</f>
        <v xml:space="preserve">  </v>
      </c>
      <c r="T184" s="35" t="str">
        <f>'A5'!K184</f>
        <v xml:space="preserve">  </v>
      </c>
      <c r="U184" s="35" t="str">
        <f>'A6'!K184</f>
        <v xml:space="preserve">  </v>
      </c>
      <c r="V184" s="35" t="str">
        <f>'B1'!K184</f>
        <v xml:space="preserve">  </v>
      </c>
      <c r="W184" s="35" t="str">
        <f>'B2'!K184</f>
        <v xml:space="preserve">  </v>
      </c>
      <c r="X184" s="35" t="str">
        <f>'B3'!K184</f>
        <v xml:space="preserve">  </v>
      </c>
      <c r="Y184" s="35" t="str">
        <f>'B4'!K184</f>
        <v xml:space="preserve">  </v>
      </c>
      <c r="Z184" s="35" t="str">
        <f>'B5'!K184</f>
        <v xml:space="preserve">  </v>
      </c>
      <c r="AA184" s="35" t="str">
        <f>'C1'!K184</f>
        <v xml:space="preserve">  </v>
      </c>
      <c r="AB184" s="35" t="str">
        <f>'C2'!K184</f>
        <v xml:space="preserve">  </v>
      </c>
      <c r="AC184" s="35" t="str">
        <f>'C3'!K184</f>
        <v xml:space="preserve">  </v>
      </c>
      <c r="AD184" s="35" t="str">
        <f>'C4'!K184</f>
        <v xml:space="preserve">  </v>
      </c>
      <c r="AE184" s="35" t="str">
        <f>'C5'!K184</f>
        <v xml:space="preserve">  </v>
      </c>
      <c r="AF184" s="35" t="str">
        <f>'C6'!K184</f>
        <v xml:space="preserve">  </v>
      </c>
      <c r="AG184" s="36" t="str">
        <f t="shared" si="24"/>
        <v xml:space="preserve">  </v>
      </c>
      <c r="AH184" s="37" t="str">
        <f>IF('I NILAI SEKOLAH'!E184="","", 'I NILAI SEKOLAH'!E184)</f>
        <v/>
      </c>
      <c r="AI184" s="37" t="str">
        <f>IF('I NILAI SEKOLAH'!F184="","", 'I NILAI SEKOLAH'!F184)</f>
        <v/>
      </c>
      <c r="AJ184" s="37" t="str">
        <f>IF('I NILAI SEKOLAH'!G184="","", 'I NILAI SEKOLAH'!G184)</f>
        <v/>
      </c>
      <c r="AK184" s="37" t="str">
        <f>IF('I NILAI SEKOLAH'!H184="","", 'I NILAI SEKOLAH'!H184)</f>
        <v/>
      </c>
      <c r="AL184" s="37" t="str">
        <f>IF('I NILAI SEKOLAH'!I184="","", 'I NILAI SEKOLAH'!I184)</f>
        <v/>
      </c>
      <c r="AM184" s="37" t="str">
        <f>IF('I NILAI SEKOLAH'!J184="","", 'I NILAI SEKOLAH'!J184)</f>
        <v/>
      </c>
      <c r="AN184" s="37" t="str">
        <f>IF('I NILAI SEKOLAH'!K184="","", 'I NILAI SEKOLAH'!K184)</f>
        <v/>
      </c>
      <c r="AO184" s="37" t="str">
        <f>IF('I NILAI SEKOLAH'!L184="","", 'I NILAI SEKOLAH'!L184)</f>
        <v/>
      </c>
      <c r="AP184" s="37" t="str">
        <f>IF('I NILAI SEKOLAH'!M184="","", 'I NILAI SEKOLAH'!M184)</f>
        <v/>
      </c>
      <c r="AQ184" s="37" t="str">
        <f>IF('I NILAI SEKOLAH'!N184="","", 'I NILAI SEKOLAH'!N184)</f>
        <v/>
      </c>
      <c r="AR184" s="37" t="str">
        <f>IF('I NILAI SEKOLAH'!O184="","", 'I NILAI SEKOLAH'!O184)</f>
        <v/>
      </c>
      <c r="AS184" s="37" t="str">
        <f>IF('I NILAI SEKOLAH'!P184="","", 'I NILAI SEKOLAH'!P184)</f>
        <v/>
      </c>
      <c r="AT184" s="37" t="str">
        <f>IF('I NILAI SEKOLAH'!Q184="","", 'I NILAI SEKOLAH'!Q184)</f>
        <v/>
      </c>
      <c r="AU184" s="37" t="str">
        <f>IF('I NILAI SEKOLAH'!R184="","", 'I NILAI SEKOLAH'!R184)</f>
        <v/>
      </c>
      <c r="AV184" s="37" t="str">
        <f>IF('I NILAI SEKOLAH'!S184="","", 'I NILAI SEKOLAH'!S184)</f>
        <v/>
      </c>
      <c r="AW184" s="37" t="str">
        <f>IF('I NILAI SEKOLAH'!T184="","", 'I NILAI SEKOLAH'!T184)</f>
        <v/>
      </c>
      <c r="AX184" s="37" t="str">
        <f>IF('I NILAI SEKOLAH'!U184="","", 'I NILAI SEKOLAH'!U184)</f>
        <v/>
      </c>
      <c r="AY184" s="38" t="str">
        <f t="shared" si="25"/>
        <v xml:space="preserve">  </v>
      </c>
      <c r="AZ184" s="38" t="str">
        <f t="shared" si="26"/>
        <v/>
      </c>
      <c r="BA184" s="296" t="str">
        <f>IF(AZ184="","",RANK(AZ184,$AZ$10:$AZ$209)+COUNTIF(AZ$10:AZ184,AZ184)-1)</f>
        <v/>
      </c>
      <c r="BB184" s="109"/>
      <c r="BC184" s="25"/>
    </row>
    <row r="185" spans="1:55" ht="15.75" hidden="1" customHeight="1">
      <c r="A185" s="101"/>
      <c r="B185" s="34">
        <f>IF(BIODATA!B185="","", BIODATA!B185)</f>
        <v>176</v>
      </c>
      <c r="C185" s="32" t="str">
        <f>IF(BIODATA!D185="","", BIODATA!D185)</f>
        <v/>
      </c>
      <c r="D185" s="32" t="str">
        <f>IF(BIODATA!E185="","", BIODATA!E185)</f>
        <v/>
      </c>
      <c r="E185" s="40" t="str">
        <f>IF(BIODATA!F185="","", BIODATA!F185)</f>
        <v/>
      </c>
      <c r="F185" s="32" t="str">
        <f>IF(BIODATA!I185="","", BIODATA!I185)</f>
        <v/>
      </c>
      <c r="G185" s="39" t="str">
        <f>IF('I NILAI UN'!F185="","",'I NILAI UN'!F185)</f>
        <v/>
      </c>
      <c r="H185" s="39" t="str">
        <f>IF('I NILAI UN'!G185="","",'I NILAI UN'!G185)</f>
        <v/>
      </c>
      <c r="I185" s="39" t="str">
        <f>IF('I NILAI UN'!H185="","",'I NILAI UN'!H185)</f>
        <v/>
      </c>
      <c r="J185" s="39" t="str">
        <f>IF('I NILAI UN'!I185="","",'I NILAI UN'!I185)</f>
        <v/>
      </c>
      <c r="K185" s="33">
        <f t="shared" si="19"/>
        <v>0</v>
      </c>
      <c r="L185" s="41" t="str">
        <f t="shared" si="20"/>
        <v/>
      </c>
      <c r="M185" s="41" t="str">
        <f t="shared" si="21"/>
        <v/>
      </c>
      <c r="N185" s="41" t="str">
        <f t="shared" si="22"/>
        <v/>
      </c>
      <c r="O185" s="41" t="str">
        <f t="shared" si="23"/>
        <v/>
      </c>
      <c r="P185" s="35" t="str">
        <f>'A1'!K185</f>
        <v xml:space="preserve">  </v>
      </c>
      <c r="Q185" s="35" t="str">
        <f>'A2'!K185</f>
        <v xml:space="preserve">  </v>
      </c>
      <c r="R185" s="35" t="str">
        <f>'A3'!K185</f>
        <v xml:space="preserve">  </v>
      </c>
      <c r="S185" s="35" t="str">
        <f>'A4'!K185</f>
        <v xml:space="preserve">  </v>
      </c>
      <c r="T185" s="35" t="str">
        <f>'A5'!K185</f>
        <v xml:space="preserve">  </v>
      </c>
      <c r="U185" s="35" t="str">
        <f>'A6'!K185</f>
        <v xml:space="preserve">  </v>
      </c>
      <c r="V185" s="35" t="str">
        <f>'B1'!K185</f>
        <v xml:space="preserve">  </v>
      </c>
      <c r="W185" s="35" t="str">
        <f>'B2'!K185</f>
        <v xml:space="preserve">  </v>
      </c>
      <c r="X185" s="35" t="str">
        <f>'B3'!K185</f>
        <v xml:space="preserve">  </v>
      </c>
      <c r="Y185" s="35" t="str">
        <f>'B4'!K185</f>
        <v xml:space="preserve">  </v>
      </c>
      <c r="Z185" s="35" t="str">
        <f>'B5'!K185</f>
        <v xml:space="preserve">  </v>
      </c>
      <c r="AA185" s="35" t="str">
        <f>'C1'!K185</f>
        <v xml:space="preserve">  </v>
      </c>
      <c r="AB185" s="35" t="str">
        <f>'C2'!K185</f>
        <v xml:space="preserve">  </v>
      </c>
      <c r="AC185" s="35" t="str">
        <f>'C3'!K185</f>
        <v xml:space="preserve">  </v>
      </c>
      <c r="AD185" s="35" t="str">
        <f>'C4'!K185</f>
        <v xml:space="preserve">  </v>
      </c>
      <c r="AE185" s="35" t="str">
        <f>'C5'!K185</f>
        <v xml:space="preserve">  </v>
      </c>
      <c r="AF185" s="35" t="str">
        <f>'C6'!K185</f>
        <v xml:space="preserve">  </v>
      </c>
      <c r="AG185" s="36" t="str">
        <f t="shared" si="24"/>
        <v xml:space="preserve">  </v>
      </c>
      <c r="AH185" s="37" t="str">
        <f>IF('I NILAI SEKOLAH'!E185="","", 'I NILAI SEKOLAH'!E185)</f>
        <v/>
      </c>
      <c r="AI185" s="37" t="str">
        <f>IF('I NILAI SEKOLAH'!F185="","", 'I NILAI SEKOLAH'!F185)</f>
        <v/>
      </c>
      <c r="AJ185" s="37" t="str">
        <f>IF('I NILAI SEKOLAH'!G185="","", 'I NILAI SEKOLAH'!G185)</f>
        <v/>
      </c>
      <c r="AK185" s="37" t="str">
        <f>IF('I NILAI SEKOLAH'!H185="","", 'I NILAI SEKOLAH'!H185)</f>
        <v/>
      </c>
      <c r="AL185" s="37" t="str">
        <f>IF('I NILAI SEKOLAH'!I185="","", 'I NILAI SEKOLAH'!I185)</f>
        <v/>
      </c>
      <c r="AM185" s="37" t="str">
        <f>IF('I NILAI SEKOLAH'!J185="","", 'I NILAI SEKOLAH'!J185)</f>
        <v/>
      </c>
      <c r="AN185" s="37" t="str">
        <f>IF('I NILAI SEKOLAH'!K185="","", 'I NILAI SEKOLAH'!K185)</f>
        <v/>
      </c>
      <c r="AO185" s="37" t="str">
        <f>IF('I NILAI SEKOLAH'!L185="","", 'I NILAI SEKOLAH'!L185)</f>
        <v/>
      </c>
      <c r="AP185" s="37" t="str">
        <f>IF('I NILAI SEKOLAH'!M185="","", 'I NILAI SEKOLAH'!M185)</f>
        <v/>
      </c>
      <c r="AQ185" s="37" t="str">
        <f>IF('I NILAI SEKOLAH'!N185="","", 'I NILAI SEKOLAH'!N185)</f>
        <v/>
      </c>
      <c r="AR185" s="37" t="str">
        <f>IF('I NILAI SEKOLAH'!O185="","", 'I NILAI SEKOLAH'!O185)</f>
        <v/>
      </c>
      <c r="AS185" s="37" t="str">
        <f>IF('I NILAI SEKOLAH'!P185="","", 'I NILAI SEKOLAH'!P185)</f>
        <v/>
      </c>
      <c r="AT185" s="37" t="str">
        <f>IF('I NILAI SEKOLAH'!Q185="","", 'I NILAI SEKOLAH'!Q185)</f>
        <v/>
      </c>
      <c r="AU185" s="37" t="str">
        <f>IF('I NILAI SEKOLAH'!R185="","", 'I NILAI SEKOLAH'!R185)</f>
        <v/>
      </c>
      <c r="AV185" s="37" t="str">
        <f>IF('I NILAI SEKOLAH'!S185="","", 'I NILAI SEKOLAH'!S185)</f>
        <v/>
      </c>
      <c r="AW185" s="37" t="str">
        <f>IF('I NILAI SEKOLAH'!T185="","", 'I NILAI SEKOLAH'!T185)</f>
        <v/>
      </c>
      <c r="AX185" s="37" t="str">
        <f>IF('I NILAI SEKOLAH'!U185="","", 'I NILAI SEKOLAH'!U185)</f>
        <v/>
      </c>
      <c r="AY185" s="38" t="str">
        <f t="shared" si="25"/>
        <v xml:space="preserve">  </v>
      </c>
      <c r="AZ185" s="38" t="str">
        <f t="shared" si="26"/>
        <v/>
      </c>
      <c r="BA185" s="296" t="str">
        <f>IF(AZ185="","",RANK(AZ185,$AZ$10:$AZ$209)+COUNTIF(AZ$10:AZ185,AZ185)-1)</f>
        <v/>
      </c>
      <c r="BB185" s="109"/>
      <c r="BC185" s="25"/>
    </row>
    <row r="186" spans="1:55" ht="15.75" hidden="1" customHeight="1">
      <c r="A186" s="101"/>
      <c r="B186" s="34">
        <f>IF(BIODATA!B186="","", BIODATA!B186)</f>
        <v>177</v>
      </c>
      <c r="C186" s="32" t="str">
        <f>IF(BIODATA!D186="","", BIODATA!D186)</f>
        <v/>
      </c>
      <c r="D186" s="32" t="str">
        <f>IF(BIODATA!E186="","", BIODATA!E186)</f>
        <v/>
      </c>
      <c r="E186" s="40" t="str">
        <f>IF(BIODATA!F186="","", BIODATA!F186)</f>
        <v/>
      </c>
      <c r="F186" s="32" t="str">
        <f>IF(BIODATA!I186="","", BIODATA!I186)</f>
        <v/>
      </c>
      <c r="G186" s="39" t="str">
        <f>IF('I NILAI UN'!F186="","",'I NILAI UN'!F186)</f>
        <v/>
      </c>
      <c r="H186" s="39" t="str">
        <f>IF('I NILAI UN'!G186="","",'I NILAI UN'!G186)</f>
        <v/>
      </c>
      <c r="I186" s="39" t="str">
        <f>IF('I NILAI UN'!H186="","",'I NILAI UN'!H186)</f>
        <v/>
      </c>
      <c r="J186" s="39" t="str">
        <f>IF('I NILAI UN'!I186="","",'I NILAI UN'!I186)</f>
        <v/>
      </c>
      <c r="K186" s="33">
        <f t="shared" si="19"/>
        <v>0</v>
      </c>
      <c r="L186" s="41" t="str">
        <f t="shared" si="20"/>
        <v/>
      </c>
      <c r="M186" s="41" t="str">
        <f t="shared" si="21"/>
        <v/>
      </c>
      <c r="N186" s="41" t="str">
        <f t="shared" si="22"/>
        <v/>
      </c>
      <c r="O186" s="41" t="str">
        <f t="shared" si="23"/>
        <v/>
      </c>
      <c r="P186" s="35" t="str">
        <f>'A1'!K186</f>
        <v xml:space="preserve">  </v>
      </c>
      <c r="Q186" s="35" t="str">
        <f>'A2'!K186</f>
        <v xml:space="preserve">  </v>
      </c>
      <c r="R186" s="35" t="str">
        <f>'A3'!K186</f>
        <v xml:space="preserve">  </v>
      </c>
      <c r="S186" s="35" t="str">
        <f>'A4'!K186</f>
        <v xml:space="preserve">  </v>
      </c>
      <c r="T186" s="35" t="str">
        <f>'A5'!K186</f>
        <v xml:space="preserve">  </v>
      </c>
      <c r="U186" s="35" t="str">
        <f>'A6'!K186</f>
        <v xml:space="preserve">  </v>
      </c>
      <c r="V186" s="35" t="str">
        <f>'B1'!K186</f>
        <v xml:space="preserve">  </v>
      </c>
      <c r="W186" s="35" t="str">
        <f>'B2'!K186</f>
        <v xml:space="preserve">  </v>
      </c>
      <c r="X186" s="35" t="str">
        <f>'B3'!K186</f>
        <v xml:space="preserve">  </v>
      </c>
      <c r="Y186" s="35" t="str">
        <f>'B4'!K186</f>
        <v xml:space="preserve">  </v>
      </c>
      <c r="Z186" s="35" t="str">
        <f>'B5'!K186</f>
        <v xml:space="preserve">  </v>
      </c>
      <c r="AA186" s="35" t="str">
        <f>'C1'!K186</f>
        <v xml:space="preserve">  </v>
      </c>
      <c r="AB186" s="35" t="str">
        <f>'C2'!K186</f>
        <v xml:space="preserve">  </v>
      </c>
      <c r="AC186" s="35" t="str">
        <f>'C3'!K186</f>
        <v xml:space="preserve">  </v>
      </c>
      <c r="AD186" s="35" t="str">
        <f>'C4'!K186</f>
        <v xml:space="preserve">  </v>
      </c>
      <c r="AE186" s="35" t="str">
        <f>'C5'!K186</f>
        <v xml:space="preserve">  </v>
      </c>
      <c r="AF186" s="35" t="str">
        <f>'C6'!K186</f>
        <v xml:space="preserve">  </v>
      </c>
      <c r="AG186" s="36" t="str">
        <f t="shared" si="24"/>
        <v xml:space="preserve">  </v>
      </c>
      <c r="AH186" s="37" t="str">
        <f>IF('I NILAI SEKOLAH'!E186="","", 'I NILAI SEKOLAH'!E186)</f>
        <v/>
      </c>
      <c r="AI186" s="37" t="str">
        <f>IF('I NILAI SEKOLAH'!F186="","", 'I NILAI SEKOLAH'!F186)</f>
        <v/>
      </c>
      <c r="AJ186" s="37" t="str">
        <f>IF('I NILAI SEKOLAH'!G186="","", 'I NILAI SEKOLAH'!G186)</f>
        <v/>
      </c>
      <c r="AK186" s="37" t="str">
        <f>IF('I NILAI SEKOLAH'!H186="","", 'I NILAI SEKOLAH'!H186)</f>
        <v/>
      </c>
      <c r="AL186" s="37" t="str">
        <f>IF('I NILAI SEKOLAH'!I186="","", 'I NILAI SEKOLAH'!I186)</f>
        <v/>
      </c>
      <c r="AM186" s="37" t="str">
        <f>IF('I NILAI SEKOLAH'!J186="","", 'I NILAI SEKOLAH'!J186)</f>
        <v/>
      </c>
      <c r="AN186" s="37" t="str">
        <f>IF('I NILAI SEKOLAH'!K186="","", 'I NILAI SEKOLAH'!K186)</f>
        <v/>
      </c>
      <c r="AO186" s="37" t="str">
        <f>IF('I NILAI SEKOLAH'!L186="","", 'I NILAI SEKOLAH'!L186)</f>
        <v/>
      </c>
      <c r="AP186" s="37" t="str">
        <f>IF('I NILAI SEKOLAH'!M186="","", 'I NILAI SEKOLAH'!M186)</f>
        <v/>
      </c>
      <c r="AQ186" s="37" t="str">
        <f>IF('I NILAI SEKOLAH'!N186="","", 'I NILAI SEKOLAH'!N186)</f>
        <v/>
      </c>
      <c r="AR186" s="37" t="str">
        <f>IF('I NILAI SEKOLAH'!O186="","", 'I NILAI SEKOLAH'!O186)</f>
        <v/>
      </c>
      <c r="AS186" s="37" t="str">
        <f>IF('I NILAI SEKOLAH'!P186="","", 'I NILAI SEKOLAH'!P186)</f>
        <v/>
      </c>
      <c r="AT186" s="37" t="str">
        <f>IF('I NILAI SEKOLAH'!Q186="","", 'I NILAI SEKOLAH'!Q186)</f>
        <v/>
      </c>
      <c r="AU186" s="37" t="str">
        <f>IF('I NILAI SEKOLAH'!R186="","", 'I NILAI SEKOLAH'!R186)</f>
        <v/>
      </c>
      <c r="AV186" s="37" t="str">
        <f>IF('I NILAI SEKOLAH'!S186="","", 'I NILAI SEKOLAH'!S186)</f>
        <v/>
      </c>
      <c r="AW186" s="37" t="str">
        <f>IF('I NILAI SEKOLAH'!T186="","", 'I NILAI SEKOLAH'!T186)</f>
        <v/>
      </c>
      <c r="AX186" s="37" t="str">
        <f>IF('I NILAI SEKOLAH'!U186="","", 'I NILAI SEKOLAH'!U186)</f>
        <v/>
      </c>
      <c r="AY186" s="38" t="str">
        <f t="shared" si="25"/>
        <v xml:space="preserve">  </v>
      </c>
      <c r="AZ186" s="38" t="str">
        <f t="shared" si="26"/>
        <v/>
      </c>
      <c r="BA186" s="296" t="str">
        <f>IF(AZ186="","",RANK(AZ186,$AZ$10:$AZ$209)+COUNTIF(AZ$10:AZ186,AZ186)-1)</f>
        <v/>
      </c>
      <c r="BB186" s="109"/>
      <c r="BC186" s="25"/>
    </row>
    <row r="187" spans="1:55" ht="15.75" hidden="1" customHeight="1">
      <c r="A187" s="101"/>
      <c r="B187" s="34">
        <f>IF(BIODATA!B187="","", BIODATA!B187)</f>
        <v>178</v>
      </c>
      <c r="C187" s="32" t="str">
        <f>IF(BIODATA!D187="","", BIODATA!D187)</f>
        <v/>
      </c>
      <c r="D187" s="32" t="str">
        <f>IF(BIODATA!E187="","", BIODATA!E187)</f>
        <v/>
      </c>
      <c r="E187" s="40" t="str">
        <f>IF(BIODATA!F187="","", BIODATA!F187)</f>
        <v/>
      </c>
      <c r="F187" s="32" t="str">
        <f>IF(BIODATA!I187="","", BIODATA!I187)</f>
        <v/>
      </c>
      <c r="G187" s="39" t="str">
        <f>IF('I NILAI UN'!F187="","",'I NILAI UN'!F187)</f>
        <v/>
      </c>
      <c r="H187" s="39" t="str">
        <f>IF('I NILAI UN'!G187="","",'I NILAI UN'!G187)</f>
        <v/>
      </c>
      <c r="I187" s="39" t="str">
        <f>IF('I NILAI UN'!H187="","",'I NILAI UN'!H187)</f>
        <v/>
      </c>
      <c r="J187" s="39" t="str">
        <f>IF('I NILAI UN'!I187="","",'I NILAI UN'!I187)</f>
        <v/>
      </c>
      <c r="K187" s="33">
        <f t="shared" si="19"/>
        <v>0</v>
      </c>
      <c r="L187" s="41" t="str">
        <f t="shared" si="20"/>
        <v/>
      </c>
      <c r="M187" s="41" t="str">
        <f t="shared" si="21"/>
        <v/>
      </c>
      <c r="N187" s="41" t="str">
        <f t="shared" si="22"/>
        <v/>
      </c>
      <c r="O187" s="41" t="str">
        <f t="shared" si="23"/>
        <v/>
      </c>
      <c r="P187" s="35" t="str">
        <f>'A1'!K187</f>
        <v xml:space="preserve">  </v>
      </c>
      <c r="Q187" s="35" t="str">
        <f>'A2'!K187</f>
        <v xml:space="preserve">  </v>
      </c>
      <c r="R187" s="35" t="str">
        <f>'A3'!K187</f>
        <v xml:space="preserve">  </v>
      </c>
      <c r="S187" s="35" t="str">
        <f>'A4'!K187</f>
        <v xml:space="preserve">  </v>
      </c>
      <c r="T187" s="35" t="str">
        <f>'A5'!K187</f>
        <v xml:space="preserve">  </v>
      </c>
      <c r="U187" s="35" t="str">
        <f>'A6'!K187</f>
        <v xml:space="preserve">  </v>
      </c>
      <c r="V187" s="35" t="str">
        <f>'B1'!K187</f>
        <v xml:space="preserve">  </v>
      </c>
      <c r="W187" s="35" t="str">
        <f>'B2'!K187</f>
        <v xml:space="preserve">  </v>
      </c>
      <c r="X187" s="35" t="str">
        <f>'B3'!K187</f>
        <v xml:space="preserve">  </v>
      </c>
      <c r="Y187" s="35" t="str">
        <f>'B4'!K187</f>
        <v xml:space="preserve">  </v>
      </c>
      <c r="Z187" s="35" t="str">
        <f>'B5'!K187</f>
        <v xml:space="preserve">  </v>
      </c>
      <c r="AA187" s="35" t="str">
        <f>'C1'!K187</f>
        <v xml:space="preserve">  </v>
      </c>
      <c r="AB187" s="35" t="str">
        <f>'C2'!K187</f>
        <v xml:space="preserve">  </v>
      </c>
      <c r="AC187" s="35" t="str">
        <f>'C3'!K187</f>
        <v xml:space="preserve">  </v>
      </c>
      <c r="AD187" s="35" t="str">
        <f>'C4'!K187</f>
        <v xml:space="preserve">  </v>
      </c>
      <c r="AE187" s="35" t="str">
        <f>'C5'!K187</f>
        <v xml:space="preserve">  </v>
      </c>
      <c r="AF187" s="35" t="str">
        <f>'C6'!K187</f>
        <v xml:space="preserve">  </v>
      </c>
      <c r="AG187" s="36" t="str">
        <f t="shared" si="24"/>
        <v xml:space="preserve">  </v>
      </c>
      <c r="AH187" s="37" t="str">
        <f>IF('I NILAI SEKOLAH'!E187="","", 'I NILAI SEKOLAH'!E187)</f>
        <v/>
      </c>
      <c r="AI187" s="37" t="str">
        <f>IF('I NILAI SEKOLAH'!F187="","", 'I NILAI SEKOLAH'!F187)</f>
        <v/>
      </c>
      <c r="AJ187" s="37" t="str">
        <f>IF('I NILAI SEKOLAH'!G187="","", 'I NILAI SEKOLAH'!G187)</f>
        <v/>
      </c>
      <c r="AK187" s="37" t="str">
        <f>IF('I NILAI SEKOLAH'!H187="","", 'I NILAI SEKOLAH'!H187)</f>
        <v/>
      </c>
      <c r="AL187" s="37" t="str">
        <f>IF('I NILAI SEKOLAH'!I187="","", 'I NILAI SEKOLAH'!I187)</f>
        <v/>
      </c>
      <c r="AM187" s="37" t="str">
        <f>IF('I NILAI SEKOLAH'!J187="","", 'I NILAI SEKOLAH'!J187)</f>
        <v/>
      </c>
      <c r="AN187" s="37" t="str">
        <f>IF('I NILAI SEKOLAH'!K187="","", 'I NILAI SEKOLAH'!K187)</f>
        <v/>
      </c>
      <c r="AO187" s="37" t="str">
        <f>IF('I NILAI SEKOLAH'!L187="","", 'I NILAI SEKOLAH'!L187)</f>
        <v/>
      </c>
      <c r="AP187" s="37" t="str">
        <f>IF('I NILAI SEKOLAH'!M187="","", 'I NILAI SEKOLAH'!M187)</f>
        <v/>
      </c>
      <c r="AQ187" s="37" t="str">
        <f>IF('I NILAI SEKOLAH'!N187="","", 'I NILAI SEKOLAH'!N187)</f>
        <v/>
      </c>
      <c r="AR187" s="37" t="str">
        <f>IF('I NILAI SEKOLAH'!O187="","", 'I NILAI SEKOLAH'!O187)</f>
        <v/>
      </c>
      <c r="AS187" s="37" t="str">
        <f>IF('I NILAI SEKOLAH'!P187="","", 'I NILAI SEKOLAH'!P187)</f>
        <v/>
      </c>
      <c r="AT187" s="37" t="str">
        <f>IF('I NILAI SEKOLAH'!Q187="","", 'I NILAI SEKOLAH'!Q187)</f>
        <v/>
      </c>
      <c r="AU187" s="37" t="str">
        <f>IF('I NILAI SEKOLAH'!R187="","", 'I NILAI SEKOLAH'!R187)</f>
        <v/>
      </c>
      <c r="AV187" s="37" t="str">
        <f>IF('I NILAI SEKOLAH'!S187="","", 'I NILAI SEKOLAH'!S187)</f>
        <v/>
      </c>
      <c r="AW187" s="37" t="str">
        <f>IF('I NILAI SEKOLAH'!T187="","", 'I NILAI SEKOLAH'!T187)</f>
        <v/>
      </c>
      <c r="AX187" s="37" t="str">
        <f>IF('I NILAI SEKOLAH'!U187="","", 'I NILAI SEKOLAH'!U187)</f>
        <v/>
      </c>
      <c r="AY187" s="38" t="str">
        <f t="shared" si="25"/>
        <v xml:space="preserve">  </v>
      </c>
      <c r="AZ187" s="38" t="str">
        <f t="shared" si="26"/>
        <v/>
      </c>
      <c r="BA187" s="296" t="str">
        <f>IF(AZ187="","",RANK(AZ187,$AZ$10:$AZ$209)+COUNTIF(AZ$10:AZ187,AZ187)-1)</f>
        <v/>
      </c>
      <c r="BB187" s="109"/>
      <c r="BC187" s="25"/>
    </row>
    <row r="188" spans="1:55" ht="15.75" hidden="1" customHeight="1">
      <c r="A188" s="101"/>
      <c r="B188" s="34">
        <f>IF(BIODATA!B188="","", BIODATA!B188)</f>
        <v>179</v>
      </c>
      <c r="C188" s="32" t="str">
        <f>IF(BIODATA!D188="","", BIODATA!D188)</f>
        <v/>
      </c>
      <c r="D188" s="32" t="str">
        <f>IF(BIODATA!E188="","", BIODATA!E188)</f>
        <v/>
      </c>
      <c r="E188" s="40" t="str">
        <f>IF(BIODATA!F188="","", BIODATA!F188)</f>
        <v/>
      </c>
      <c r="F188" s="32" t="str">
        <f>IF(BIODATA!I188="","", BIODATA!I188)</f>
        <v/>
      </c>
      <c r="G188" s="39" t="str">
        <f>IF('I NILAI UN'!F188="","",'I NILAI UN'!F188)</f>
        <v/>
      </c>
      <c r="H188" s="39" t="str">
        <f>IF('I NILAI UN'!G188="","",'I NILAI UN'!G188)</f>
        <v/>
      </c>
      <c r="I188" s="39" t="str">
        <f>IF('I NILAI UN'!H188="","",'I NILAI UN'!H188)</f>
        <v/>
      </c>
      <c r="J188" s="39" t="str">
        <f>IF('I NILAI UN'!I188="","",'I NILAI UN'!I188)</f>
        <v/>
      </c>
      <c r="K188" s="33">
        <f t="shared" si="19"/>
        <v>0</v>
      </c>
      <c r="L188" s="41" t="str">
        <f t="shared" si="20"/>
        <v/>
      </c>
      <c r="M188" s="41" t="str">
        <f t="shared" si="21"/>
        <v/>
      </c>
      <c r="N188" s="41" t="str">
        <f t="shared" si="22"/>
        <v/>
      </c>
      <c r="O188" s="41" t="str">
        <f t="shared" si="23"/>
        <v/>
      </c>
      <c r="P188" s="35" t="str">
        <f>'A1'!K188</f>
        <v xml:space="preserve">  </v>
      </c>
      <c r="Q188" s="35" t="str">
        <f>'A2'!K188</f>
        <v xml:space="preserve">  </v>
      </c>
      <c r="R188" s="35" t="str">
        <f>'A3'!K188</f>
        <v xml:space="preserve">  </v>
      </c>
      <c r="S188" s="35" t="str">
        <f>'A4'!K188</f>
        <v xml:space="preserve">  </v>
      </c>
      <c r="T188" s="35" t="str">
        <f>'A5'!K188</f>
        <v xml:space="preserve">  </v>
      </c>
      <c r="U188" s="35" t="str">
        <f>'A6'!K188</f>
        <v xml:space="preserve">  </v>
      </c>
      <c r="V188" s="35" t="str">
        <f>'B1'!K188</f>
        <v xml:space="preserve">  </v>
      </c>
      <c r="W188" s="35" t="str">
        <f>'B2'!K188</f>
        <v xml:space="preserve">  </v>
      </c>
      <c r="X188" s="35" t="str">
        <f>'B3'!K188</f>
        <v xml:space="preserve">  </v>
      </c>
      <c r="Y188" s="35" t="str">
        <f>'B4'!K188</f>
        <v xml:space="preserve">  </v>
      </c>
      <c r="Z188" s="35" t="str">
        <f>'B5'!K188</f>
        <v xml:space="preserve">  </v>
      </c>
      <c r="AA188" s="35" t="str">
        <f>'C1'!K188</f>
        <v xml:space="preserve">  </v>
      </c>
      <c r="AB188" s="35" t="str">
        <f>'C2'!K188</f>
        <v xml:space="preserve">  </v>
      </c>
      <c r="AC188" s="35" t="str">
        <f>'C3'!K188</f>
        <v xml:space="preserve">  </v>
      </c>
      <c r="AD188" s="35" t="str">
        <f>'C4'!K188</f>
        <v xml:space="preserve">  </v>
      </c>
      <c r="AE188" s="35" t="str">
        <f>'C5'!K188</f>
        <v xml:space="preserve">  </v>
      </c>
      <c r="AF188" s="35" t="str">
        <f>'C6'!K188</f>
        <v xml:space="preserve">  </v>
      </c>
      <c r="AG188" s="36" t="str">
        <f t="shared" si="24"/>
        <v xml:space="preserve">  </v>
      </c>
      <c r="AH188" s="37" t="str">
        <f>IF('I NILAI SEKOLAH'!E188="","", 'I NILAI SEKOLAH'!E188)</f>
        <v/>
      </c>
      <c r="AI188" s="37" t="str">
        <f>IF('I NILAI SEKOLAH'!F188="","", 'I NILAI SEKOLAH'!F188)</f>
        <v/>
      </c>
      <c r="AJ188" s="37" t="str">
        <f>IF('I NILAI SEKOLAH'!G188="","", 'I NILAI SEKOLAH'!G188)</f>
        <v/>
      </c>
      <c r="AK188" s="37" t="str">
        <f>IF('I NILAI SEKOLAH'!H188="","", 'I NILAI SEKOLAH'!H188)</f>
        <v/>
      </c>
      <c r="AL188" s="37" t="str">
        <f>IF('I NILAI SEKOLAH'!I188="","", 'I NILAI SEKOLAH'!I188)</f>
        <v/>
      </c>
      <c r="AM188" s="37" t="str">
        <f>IF('I NILAI SEKOLAH'!J188="","", 'I NILAI SEKOLAH'!J188)</f>
        <v/>
      </c>
      <c r="AN188" s="37" t="str">
        <f>IF('I NILAI SEKOLAH'!K188="","", 'I NILAI SEKOLAH'!K188)</f>
        <v/>
      </c>
      <c r="AO188" s="37" t="str">
        <f>IF('I NILAI SEKOLAH'!L188="","", 'I NILAI SEKOLAH'!L188)</f>
        <v/>
      </c>
      <c r="AP188" s="37" t="str">
        <f>IF('I NILAI SEKOLAH'!M188="","", 'I NILAI SEKOLAH'!M188)</f>
        <v/>
      </c>
      <c r="AQ188" s="37" t="str">
        <f>IF('I NILAI SEKOLAH'!N188="","", 'I NILAI SEKOLAH'!N188)</f>
        <v/>
      </c>
      <c r="AR188" s="37" t="str">
        <f>IF('I NILAI SEKOLAH'!O188="","", 'I NILAI SEKOLAH'!O188)</f>
        <v/>
      </c>
      <c r="AS188" s="37" t="str">
        <f>IF('I NILAI SEKOLAH'!P188="","", 'I NILAI SEKOLAH'!P188)</f>
        <v/>
      </c>
      <c r="AT188" s="37" t="str">
        <f>IF('I NILAI SEKOLAH'!Q188="","", 'I NILAI SEKOLAH'!Q188)</f>
        <v/>
      </c>
      <c r="AU188" s="37" t="str">
        <f>IF('I NILAI SEKOLAH'!R188="","", 'I NILAI SEKOLAH'!R188)</f>
        <v/>
      </c>
      <c r="AV188" s="37" t="str">
        <f>IF('I NILAI SEKOLAH'!S188="","", 'I NILAI SEKOLAH'!S188)</f>
        <v/>
      </c>
      <c r="AW188" s="37" t="str">
        <f>IF('I NILAI SEKOLAH'!T188="","", 'I NILAI SEKOLAH'!T188)</f>
        <v/>
      </c>
      <c r="AX188" s="37" t="str">
        <f>IF('I NILAI SEKOLAH'!U188="","", 'I NILAI SEKOLAH'!U188)</f>
        <v/>
      </c>
      <c r="AY188" s="38" t="str">
        <f t="shared" si="25"/>
        <v xml:space="preserve">  </v>
      </c>
      <c r="AZ188" s="38" t="str">
        <f t="shared" si="26"/>
        <v/>
      </c>
      <c r="BA188" s="296" t="str">
        <f>IF(AZ188="","",RANK(AZ188,$AZ$10:$AZ$209)+COUNTIF(AZ$10:AZ188,AZ188)-1)</f>
        <v/>
      </c>
      <c r="BB188" s="109"/>
      <c r="BC188" s="25"/>
    </row>
    <row r="189" spans="1:55" ht="15.75" hidden="1" customHeight="1">
      <c r="A189" s="101"/>
      <c r="B189" s="34">
        <f>IF(BIODATA!B189="","", BIODATA!B189)</f>
        <v>180</v>
      </c>
      <c r="C189" s="32" t="str">
        <f>IF(BIODATA!D189="","", BIODATA!D189)</f>
        <v/>
      </c>
      <c r="D189" s="32" t="str">
        <f>IF(BIODATA!E189="","", BIODATA!E189)</f>
        <v/>
      </c>
      <c r="E189" s="40" t="str">
        <f>IF(BIODATA!F189="","", BIODATA!F189)</f>
        <v/>
      </c>
      <c r="F189" s="32" t="str">
        <f>IF(BIODATA!I189="","", BIODATA!I189)</f>
        <v/>
      </c>
      <c r="G189" s="39" t="str">
        <f>IF('I NILAI UN'!F189="","",'I NILAI UN'!F189)</f>
        <v/>
      </c>
      <c r="H189" s="39" t="str">
        <f>IF('I NILAI UN'!G189="","",'I NILAI UN'!G189)</f>
        <v/>
      </c>
      <c r="I189" s="39" t="str">
        <f>IF('I NILAI UN'!H189="","",'I NILAI UN'!H189)</f>
        <v/>
      </c>
      <c r="J189" s="39" t="str">
        <f>IF('I NILAI UN'!I189="","",'I NILAI UN'!I189)</f>
        <v/>
      </c>
      <c r="K189" s="33">
        <f t="shared" si="19"/>
        <v>0</v>
      </c>
      <c r="L189" s="41" t="str">
        <f t="shared" si="20"/>
        <v/>
      </c>
      <c r="M189" s="41" t="str">
        <f t="shared" si="21"/>
        <v/>
      </c>
      <c r="N189" s="41" t="str">
        <f t="shared" si="22"/>
        <v/>
      </c>
      <c r="O189" s="41" t="str">
        <f t="shared" si="23"/>
        <v/>
      </c>
      <c r="P189" s="35" t="str">
        <f>'A1'!K189</f>
        <v xml:space="preserve">  </v>
      </c>
      <c r="Q189" s="35" t="str">
        <f>'A2'!K189</f>
        <v xml:space="preserve">  </v>
      </c>
      <c r="R189" s="35" t="str">
        <f>'A3'!K189</f>
        <v xml:space="preserve">  </v>
      </c>
      <c r="S189" s="35" t="str">
        <f>'A4'!K189</f>
        <v xml:space="preserve">  </v>
      </c>
      <c r="T189" s="35" t="str">
        <f>'A5'!K189</f>
        <v xml:space="preserve">  </v>
      </c>
      <c r="U189" s="35" t="str">
        <f>'A6'!K189</f>
        <v xml:space="preserve">  </v>
      </c>
      <c r="V189" s="35" t="str">
        <f>'B1'!K189</f>
        <v xml:space="preserve">  </v>
      </c>
      <c r="W189" s="35" t="str">
        <f>'B2'!K189</f>
        <v xml:space="preserve">  </v>
      </c>
      <c r="X189" s="35" t="str">
        <f>'B3'!K189</f>
        <v xml:space="preserve">  </v>
      </c>
      <c r="Y189" s="35" t="str">
        <f>'B4'!K189</f>
        <v xml:space="preserve">  </v>
      </c>
      <c r="Z189" s="35" t="str">
        <f>'B5'!K189</f>
        <v xml:space="preserve">  </v>
      </c>
      <c r="AA189" s="35" t="str">
        <f>'C1'!K189</f>
        <v xml:space="preserve">  </v>
      </c>
      <c r="AB189" s="35" t="str">
        <f>'C2'!K189</f>
        <v xml:space="preserve">  </v>
      </c>
      <c r="AC189" s="35" t="str">
        <f>'C3'!K189</f>
        <v xml:space="preserve">  </v>
      </c>
      <c r="AD189" s="35" t="str">
        <f>'C4'!K189</f>
        <v xml:space="preserve">  </v>
      </c>
      <c r="AE189" s="35" t="str">
        <f>'C5'!K189</f>
        <v xml:space="preserve">  </v>
      </c>
      <c r="AF189" s="35" t="str">
        <f>'C6'!K189</f>
        <v xml:space="preserve">  </v>
      </c>
      <c r="AG189" s="36" t="str">
        <f t="shared" si="24"/>
        <v xml:space="preserve">  </v>
      </c>
      <c r="AH189" s="37" t="str">
        <f>IF('I NILAI SEKOLAH'!E189="","", 'I NILAI SEKOLAH'!E189)</f>
        <v/>
      </c>
      <c r="AI189" s="37" t="str">
        <f>IF('I NILAI SEKOLAH'!F189="","", 'I NILAI SEKOLAH'!F189)</f>
        <v/>
      </c>
      <c r="AJ189" s="37" t="str">
        <f>IF('I NILAI SEKOLAH'!G189="","", 'I NILAI SEKOLAH'!G189)</f>
        <v/>
      </c>
      <c r="AK189" s="37" t="str">
        <f>IF('I NILAI SEKOLAH'!H189="","", 'I NILAI SEKOLAH'!H189)</f>
        <v/>
      </c>
      <c r="AL189" s="37" t="str">
        <f>IF('I NILAI SEKOLAH'!I189="","", 'I NILAI SEKOLAH'!I189)</f>
        <v/>
      </c>
      <c r="AM189" s="37" t="str">
        <f>IF('I NILAI SEKOLAH'!J189="","", 'I NILAI SEKOLAH'!J189)</f>
        <v/>
      </c>
      <c r="AN189" s="37" t="str">
        <f>IF('I NILAI SEKOLAH'!K189="","", 'I NILAI SEKOLAH'!K189)</f>
        <v/>
      </c>
      <c r="AO189" s="37" t="str">
        <f>IF('I NILAI SEKOLAH'!L189="","", 'I NILAI SEKOLAH'!L189)</f>
        <v/>
      </c>
      <c r="AP189" s="37" t="str">
        <f>IF('I NILAI SEKOLAH'!M189="","", 'I NILAI SEKOLAH'!M189)</f>
        <v/>
      </c>
      <c r="AQ189" s="37" t="str">
        <f>IF('I NILAI SEKOLAH'!N189="","", 'I NILAI SEKOLAH'!N189)</f>
        <v/>
      </c>
      <c r="AR189" s="37" t="str">
        <f>IF('I NILAI SEKOLAH'!O189="","", 'I NILAI SEKOLAH'!O189)</f>
        <v/>
      </c>
      <c r="AS189" s="37" t="str">
        <f>IF('I NILAI SEKOLAH'!P189="","", 'I NILAI SEKOLAH'!P189)</f>
        <v/>
      </c>
      <c r="AT189" s="37" t="str">
        <f>IF('I NILAI SEKOLAH'!Q189="","", 'I NILAI SEKOLAH'!Q189)</f>
        <v/>
      </c>
      <c r="AU189" s="37" t="str">
        <f>IF('I NILAI SEKOLAH'!R189="","", 'I NILAI SEKOLAH'!R189)</f>
        <v/>
      </c>
      <c r="AV189" s="37" t="str">
        <f>IF('I NILAI SEKOLAH'!S189="","", 'I NILAI SEKOLAH'!S189)</f>
        <v/>
      </c>
      <c r="AW189" s="37" t="str">
        <f>IF('I NILAI SEKOLAH'!T189="","", 'I NILAI SEKOLAH'!T189)</f>
        <v/>
      </c>
      <c r="AX189" s="37" t="str">
        <f>IF('I NILAI SEKOLAH'!U189="","", 'I NILAI SEKOLAH'!U189)</f>
        <v/>
      </c>
      <c r="AY189" s="38" t="str">
        <f t="shared" si="25"/>
        <v xml:space="preserve">  </v>
      </c>
      <c r="AZ189" s="38" t="str">
        <f t="shared" si="26"/>
        <v/>
      </c>
      <c r="BA189" s="296" t="str">
        <f>IF(AZ189="","",RANK(AZ189,$AZ$10:$AZ$209)+COUNTIF(AZ$10:AZ189,AZ189)-1)</f>
        <v/>
      </c>
      <c r="BB189" s="109"/>
      <c r="BC189" s="25"/>
    </row>
    <row r="190" spans="1:55" ht="15.75" hidden="1" customHeight="1">
      <c r="A190" s="101"/>
      <c r="B190" s="34">
        <f>IF(BIODATA!B190="","", BIODATA!B190)</f>
        <v>181</v>
      </c>
      <c r="C190" s="32" t="str">
        <f>IF(BIODATA!D190="","", BIODATA!D190)</f>
        <v/>
      </c>
      <c r="D190" s="32" t="str">
        <f>IF(BIODATA!E190="","", BIODATA!E190)</f>
        <v/>
      </c>
      <c r="E190" s="40" t="str">
        <f>IF(BIODATA!F190="","", BIODATA!F190)</f>
        <v/>
      </c>
      <c r="F190" s="32" t="str">
        <f>IF(BIODATA!I190="","", BIODATA!I190)</f>
        <v/>
      </c>
      <c r="G190" s="39" t="str">
        <f>IF('I NILAI UN'!F190="","",'I NILAI UN'!F190)</f>
        <v/>
      </c>
      <c r="H190" s="39" t="str">
        <f>IF('I NILAI UN'!G190="","",'I NILAI UN'!G190)</f>
        <v/>
      </c>
      <c r="I190" s="39" t="str">
        <f>IF('I NILAI UN'!H190="","",'I NILAI UN'!H190)</f>
        <v/>
      </c>
      <c r="J190" s="39" t="str">
        <f>IF('I NILAI UN'!I190="","",'I NILAI UN'!I190)</f>
        <v/>
      </c>
      <c r="K190" s="33">
        <f t="shared" si="19"/>
        <v>0</v>
      </c>
      <c r="L190" s="41" t="str">
        <f t="shared" si="20"/>
        <v/>
      </c>
      <c r="M190" s="41" t="str">
        <f t="shared" si="21"/>
        <v/>
      </c>
      <c r="N190" s="41" t="str">
        <f t="shared" si="22"/>
        <v/>
      </c>
      <c r="O190" s="41" t="str">
        <f t="shared" si="23"/>
        <v/>
      </c>
      <c r="P190" s="35" t="str">
        <f>'A1'!K190</f>
        <v xml:space="preserve">  </v>
      </c>
      <c r="Q190" s="35" t="str">
        <f>'A2'!K190</f>
        <v xml:space="preserve">  </v>
      </c>
      <c r="R190" s="35" t="str">
        <f>'A3'!K190</f>
        <v xml:space="preserve">  </v>
      </c>
      <c r="S190" s="35" t="str">
        <f>'A4'!K190</f>
        <v xml:space="preserve">  </v>
      </c>
      <c r="T190" s="35" t="str">
        <f>'A5'!K190</f>
        <v xml:space="preserve">  </v>
      </c>
      <c r="U190" s="35" t="str">
        <f>'A6'!K190</f>
        <v xml:space="preserve">  </v>
      </c>
      <c r="V190" s="35" t="str">
        <f>'B1'!K190</f>
        <v xml:space="preserve">  </v>
      </c>
      <c r="W190" s="35" t="str">
        <f>'B2'!K190</f>
        <v xml:space="preserve">  </v>
      </c>
      <c r="X190" s="35" t="str">
        <f>'B3'!K190</f>
        <v xml:space="preserve">  </v>
      </c>
      <c r="Y190" s="35" t="str">
        <f>'B4'!K190</f>
        <v xml:space="preserve">  </v>
      </c>
      <c r="Z190" s="35" t="str">
        <f>'B5'!K190</f>
        <v xml:space="preserve">  </v>
      </c>
      <c r="AA190" s="35" t="str">
        <f>'C1'!K190</f>
        <v xml:space="preserve">  </v>
      </c>
      <c r="AB190" s="35" t="str">
        <f>'C2'!K190</f>
        <v xml:space="preserve">  </v>
      </c>
      <c r="AC190" s="35" t="str">
        <f>'C3'!K190</f>
        <v xml:space="preserve">  </v>
      </c>
      <c r="AD190" s="35" t="str">
        <f>'C4'!K190</f>
        <v xml:space="preserve">  </v>
      </c>
      <c r="AE190" s="35" t="str">
        <f>'C5'!K190</f>
        <v xml:space="preserve">  </v>
      </c>
      <c r="AF190" s="35" t="str">
        <f>'C6'!K190</f>
        <v xml:space="preserve">  </v>
      </c>
      <c r="AG190" s="36" t="str">
        <f t="shared" si="24"/>
        <v xml:space="preserve">  </v>
      </c>
      <c r="AH190" s="37" t="str">
        <f>IF('I NILAI SEKOLAH'!E190="","", 'I NILAI SEKOLAH'!E190)</f>
        <v/>
      </c>
      <c r="AI190" s="37" t="str">
        <f>IF('I NILAI SEKOLAH'!F190="","", 'I NILAI SEKOLAH'!F190)</f>
        <v/>
      </c>
      <c r="AJ190" s="37" t="str">
        <f>IF('I NILAI SEKOLAH'!G190="","", 'I NILAI SEKOLAH'!G190)</f>
        <v/>
      </c>
      <c r="AK190" s="37" t="str">
        <f>IF('I NILAI SEKOLAH'!H190="","", 'I NILAI SEKOLAH'!H190)</f>
        <v/>
      </c>
      <c r="AL190" s="37" t="str">
        <f>IF('I NILAI SEKOLAH'!I190="","", 'I NILAI SEKOLAH'!I190)</f>
        <v/>
      </c>
      <c r="AM190" s="37" t="str">
        <f>IF('I NILAI SEKOLAH'!J190="","", 'I NILAI SEKOLAH'!J190)</f>
        <v/>
      </c>
      <c r="AN190" s="37" t="str">
        <f>IF('I NILAI SEKOLAH'!K190="","", 'I NILAI SEKOLAH'!K190)</f>
        <v/>
      </c>
      <c r="AO190" s="37" t="str">
        <f>IF('I NILAI SEKOLAH'!L190="","", 'I NILAI SEKOLAH'!L190)</f>
        <v/>
      </c>
      <c r="AP190" s="37" t="str">
        <f>IF('I NILAI SEKOLAH'!M190="","", 'I NILAI SEKOLAH'!M190)</f>
        <v/>
      </c>
      <c r="AQ190" s="37" t="str">
        <f>IF('I NILAI SEKOLAH'!N190="","", 'I NILAI SEKOLAH'!N190)</f>
        <v/>
      </c>
      <c r="AR190" s="37" t="str">
        <f>IF('I NILAI SEKOLAH'!O190="","", 'I NILAI SEKOLAH'!O190)</f>
        <v/>
      </c>
      <c r="AS190" s="37" t="str">
        <f>IF('I NILAI SEKOLAH'!P190="","", 'I NILAI SEKOLAH'!P190)</f>
        <v/>
      </c>
      <c r="AT190" s="37" t="str">
        <f>IF('I NILAI SEKOLAH'!Q190="","", 'I NILAI SEKOLAH'!Q190)</f>
        <v/>
      </c>
      <c r="AU190" s="37" t="str">
        <f>IF('I NILAI SEKOLAH'!R190="","", 'I NILAI SEKOLAH'!R190)</f>
        <v/>
      </c>
      <c r="AV190" s="37" t="str">
        <f>IF('I NILAI SEKOLAH'!S190="","", 'I NILAI SEKOLAH'!S190)</f>
        <v/>
      </c>
      <c r="AW190" s="37" t="str">
        <f>IF('I NILAI SEKOLAH'!T190="","", 'I NILAI SEKOLAH'!T190)</f>
        <v/>
      </c>
      <c r="AX190" s="37" t="str">
        <f>IF('I NILAI SEKOLAH'!U190="","", 'I NILAI SEKOLAH'!U190)</f>
        <v/>
      </c>
      <c r="AY190" s="38" t="str">
        <f t="shared" si="25"/>
        <v xml:space="preserve">  </v>
      </c>
      <c r="AZ190" s="38" t="str">
        <f t="shared" si="26"/>
        <v/>
      </c>
      <c r="BA190" s="296" t="str">
        <f>IF(AZ190="","",RANK(AZ190,$AZ$10:$AZ$209)+COUNTIF(AZ$10:AZ190,AZ190)-1)</f>
        <v/>
      </c>
      <c r="BB190" s="109"/>
      <c r="BC190" s="25"/>
    </row>
    <row r="191" spans="1:55" ht="15.75" hidden="1" customHeight="1">
      <c r="A191" s="101"/>
      <c r="B191" s="34">
        <f>IF(BIODATA!B191="","", BIODATA!B191)</f>
        <v>182</v>
      </c>
      <c r="C191" s="32" t="str">
        <f>IF(BIODATA!D191="","", BIODATA!D191)</f>
        <v/>
      </c>
      <c r="D191" s="32" t="str">
        <f>IF(BIODATA!E191="","", BIODATA!E191)</f>
        <v/>
      </c>
      <c r="E191" s="40" t="str">
        <f>IF(BIODATA!F191="","", BIODATA!F191)</f>
        <v/>
      </c>
      <c r="F191" s="32" t="str">
        <f>IF(BIODATA!I191="","", BIODATA!I191)</f>
        <v/>
      </c>
      <c r="G191" s="39" t="str">
        <f>IF('I NILAI UN'!F191="","",'I NILAI UN'!F191)</f>
        <v/>
      </c>
      <c r="H191" s="39" t="str">
        <f>IF('I NILAI UN'!G191="","",'I NILAI UN'!G191)</f>
        <v/>
      </c>
      <c r="I191" s="39" t="str">
        <f>IF('I NILAI UN'!H191="","",'I NILAI UN'!H191)</f>
        <v/>
      </c>
      <c r="J191" s="39" t="str">
        <f>IF('I NILAI UN'!I191="","",'I NILAI UN'!I191)</f>
        <v/>
      </c>
      <c r="K191" s="33">
        <f t="shared" si="19"/>
        <v>0</v>
      </c>
      <c r="L191" s="41" t="str">
        <f t="shared" si="20"/>
        <v/>
      </c>
      <c r="M191" s="41" t="str">
        <f t="shared" si="21"/>
        <v/>
      </c>
      <c r="N191" s="41" t="str">
        <f t="shared" si="22"/>
        <v/>
      </c>
      <c r="O191" s="41" t="str">
        <f t="shared" si="23"/>
        <v/>
      </c>
      <c r="P191" s="35" t="str">
        <f>'A1'!K191</f>
        <v xml:space="preserve">  </v>
      </c>
      <c r="Q191" s="35" t="str">
        <f>'A2'!K191</f>
        <v xml:space="preserve">  </v>
      </c>
      <c r="R191" s="35" t="str">
        <f>'A3'!K191</f>
        <v xml:space="preserve">  </v>
      </c>
      <c r="S191" s="35" t="str">
        <f>'A4'!K191</f>
        <v xml:space="preserve">  </v>
      </c>
      <c r="T191" s="35" t="str">
        <f>'A5'!K191</f>
        <v xml:space="preserve">  </v>
      </c>
      <c r="U191" s="35" t="str">
        <f>'A6'!K191</f>
        <v xml:space="preserve">  </v>
      </c>
      <c r="V191" s="35" t="str">
        <f>'B1'!K191</f>
        <v xml:space="preserve">  </v>
      </c>
      <c r="W191" s="35" t="str">
        <f>'B2'!K191</f>
        <v xml:space="preserve">  </v>
      </c>
      <c r="X191" s="35" t="str">
        <f>'B3'!K191</f>
        <v xml:space="preserve">  </v>
      </c>
      <c r="Y191" s="35" t="str">
        <f>'B4'!K191</f>
        <v xml:space="preserve">  </v>
      </c>
      <c r="Z191" s="35" t="str">
        <f>'B5'!K191</f>
        <v xml:space="preserve">  </v>
      </c>
      <c r="AA191" s="35" t="str">
        <f>'C1'!K191</f>
        <v xml:space="preserve">  </v>
      </c>
      <c r="AB191" s="35" t="str">
        <f>'C2'!K191</f>
        <v xml:space="preserve">  </v>
      </c>
      <c r="AC191" s="35" t="str">
        <f>'C3'!K191</f>
        <v xml:space="preserve">  </v>
      </c>
      <c r="AD191" s="35" t="str">
        <f>'C4'!K191</f>
        <v xml:space="preserve">  </v>
      </c>
      <c r="AE191" s="35" t="str">
        <f>'C5'!K191</f>
        <v xml:space="preserve">  </v>
      </c>
      <c r="AF191" s="35" t="str">
        <f>'C6'!K191</f>
        <v xml:space="preserve">  </v>
      </c>
      <c r="AG191" s="36" t="str">
        <f t="shared" si="24"/>
        <v xml:space="preserve">  </v>
      </c>
      <c r="AH191" s="37" t="str">
        <f>IF('I NILAI SEKOLAH'!E191="","", 'I NILAI SEKOLAH'!E191)</f>
        <v/>
      </c>
      <c r="AI191" s="37" t="str">
        <f>IF('I NILAI SEKOLAH'!F191="","", 'I NILAI SEKOLAH'!F191)</f>
        <v/>
      </c>
      <c r="AJ191" s="37" t="str">
        <f>IF('I NILAI SEKOLAH'!G191="","", 'I NILAI SEKOLAH'!G191)</f>
        <v/>
      </c>
      <c r="AK191" s="37" t="str">
        <f>IF('I NILAI SEKOLAH'!H191="","", 'I NILAI SEKOLAH'!H191)</f>
        <v/>
      </c>
      <c r="AL191" s="37" t="str">
        <f>IF('I NILAI SEKOLAH'!I191="","", 'I NILAI SEKOLAH'!I191)</f>
        <v/>
      </c>
      <c r="AM191" s="37" t="str">
        <f>IF('I NILAI SEKOLAH'!J191="","", 'I NILAI SEKOLAH'!J191)</f>
        <v/>
      </c>
      <c r="AN191" s="37" t="str">
        <f>IF('I NILAI SEKOLAH'!K191="","", 'I NILAI SEKOLAH'!K191)</f>
        <v/>
      </c>
      <c r="AO191" s="37" t="str">
        <f>IF('I NILAI SEKOLAH'!L191="","", 'I NILAI SEKOLAH'!L191)</f>
        <v/>
      </c>
      <c r="AP191" s="37" t="str">
        <f>IF('I NILAI SEKOLAH'!M191="","", 'I NILAI SEKOLAH'!M191)</f>
        <v/>
      </c>
      <c r="AQ191" s="37" t="str">
        <f>IF('I NILAI SEKOLAH'!N191="","", 'I NILAI SEKOLAH'!N191)</f>
        <v/>
      </c>
      <c r="AR191" s="37" t="str">
        <f>IF('I NILAI SEKOLAH'!O191="","", 'I NILAI SEKOLAH'!O191)</f>
        <v/>
      </c>
      <c r="AS191" s="37" t="str">
        <f>IF('I NILAI SEKOLAH'!P191="","", 'I NILAI SEKOLAH'!P191)</f>
        <v/>
      </c>
      <c r="AT191" s="37" t="str">
        <f>IF('I NILAI SEKOLAH'!Q191="","", 'I NILAI SEKOLAH'!Q191)</f>
        <v/>
      </c>
      <c r="AU191" s="37" t="str">
        <f>IF('I NILAI SEKOLAH'!R191="","", 'I NILAI SEKOLAH'!R191)</f>
        <v/>
      </c>
      <c r="AV191" s="37" t="str">
        <f>IF('I NILAI SEKOLAH'!S191="","", 'I NILAI SEKOLAH'!S191)</f>
        <v/>
      </c>
      <c r="AW191" s="37" t="str">
        <f>IF('I NILAI SEKOLAH'!T191="","", 'I NILAI SEKOLAH'!T191)</f>
        <v/>
      </c>
      <c r="AX191" s="37" t="str">
        <f>IF('I NILAI SEKOLAH'!U191="","", 'I NILAI SEKOLAH'!U191)</f>
        <v/>
      </c>
      <c r="AY191" s="38" t="str">
        <f t="shared" si="25"/>
        <v xml:space="preserve">  </v>
      </c>
      <c r="AZ191" s="38" t="str">
        <f t="shared" si="26"/>
        <v/>
      </c>
      <c r="BA191" s="296" t="str">
        <f>IF(AZ191="","",RANK(AZ191,$AZ$10:$AZ$209)+COUNTIF(AZ$10:AZ191,AZ191)-1)</f>
        <v/>
      </c>
      <c r="BB191" s="109"/>
      <c r="BC191" s="25"/>
    </row>
    <row r="192" spans="1:55" ht="15.75" hidden="1" customHeight="1">
      <c r="A192" s="101"/>
      <c r="B192" s="34">
        <f>IF(BIODATA!B192="","", BIODATA!B192)</f>
        <v>183</v>
      </c>
      <c r="C192" s="32" t="str">
        <f>IF(BIODATA!D192="","", BIODATA!D192)</f>
        <v/>
      </c>
      <c r="D192" s="32" t="str">
        <f>IF(BIODATA!E192="","", BIODATA!E192)</f>
        <v/>
      </c>
      <c r="E192" s="40" t="str">
        <f>IF(BIODATA!F192="","", BIODATA!F192)</f>
        <v/>
      </c>
      <c r="F192" s="32" t="str">
        <f>IF(BIODATA!I192="","", BIODATA!I192)</f>
        <v/>
      </c>
      <c r="G192" s="39" t="str">
        <f>IF('I NILAI UN'!F192="","",'I NILAI UN'!F192)</f>
        <v/>
      </c>
      <c r="H192" s="39" t="str">
        <f>IF('I NILAI UN'!G192="","",'I NILAI UN'!G192)</f>
        <v/>
      </c>
      <c r="I192" s="39" t="str">
        <f>IF('I NILAI UN'!H192="","",'I NILAI UN'!H192)</f>
        <v/>
      </c>
      <c r="J192" s="39" t="str">
        <f>IF('I NILAI UN'!I192="","",'I NILAI UN'!I192)</f>
        <v/>
      </c>
      <c r="K192" s="33">
        <f t="shared" si="19"/>
        <v>0</v>
      </c>
      <c r="L192" s="41" t="str">
        <f t="shared" si="20"/>
        <v/>
      </c>
      <c r="M192" s="41" t="str">
        <f t="shared" si="21"/>
        <v/>
      </c>
      <c r="N192" s="41" t="str">
        <f t="shared" si="22"/>
        <v/>
      </c>
      <c r="O192" s="41" t="str">
        <f t="shared" si="23"/>
        <v/>
      </c>
      <c r="P192" s="35" t="str">
        <f>'A1'!K192</f>
        <v xml:space="preserve">  </v>
      </c>
      <c r="Q192" s="35" t="str">
        <f>'A2'!K192</f>
        <v xml:space="preserve">  </v>
      </c>
      <c r="R192" s="35" t="str">
        <f>'A3'!K192</f>
        <v xml:space="preserve">  </v>
      </c>
      <c r="S192" s="35" t="str">
        <f>'A4'!K192</f>
        <v xml:space="preserve">  </v>
      </c>
      <c r="T192" s="35" t="str">
        <f>'A5'!K192</f>
        <v xml:space="preserve">  </v>
      </c>
      <c r="U192" s="35" t="str">
        <f>'A6'!K192</f>
        <v xml:space="preserve">  </v>
      </c>
      <c r="V192" s="35" t="str">
        <f>'B1'!K192</f>
        <v xml:space="preserve">  </v>
      </c>
      <c r="W192" s="35" t="str">
        <f>'B2'!K192</f>
        <v xml:space="preserve">  </v>
      </c>
      <c r="X192" s="35" t="str">
        <f>'B3'!K192</f>
        <v xml:space="preserve">  </v>
      </c>
      <c r="Y192" s="35" t="str">
        <f>'B4'!K192</f>
        <v xml:space="preserve">  </v>
      </c>
      <c r="Z192" s="35" t="str">
        <f>'B5'!K192</f>
        <v xml:space="preserve">  </v>
      </c>
      <c r="AA192" s="35" t="str">
        <f>'C1'!K192</f>
        <v xml:space="preserve">  </v>
      </c>
      <c r="AB192" s="35" t="str">
        <f>'C2'!K192</f>
        <v xml:space="preserve">  </v>
      </c>
      <c r="AC192" s="35" t="str">
        <f>'C3'!K192</f>
        <v xml:space="preserve">  </v>
      </c>
      <c r="AD192" s="35" t="str">
        <f>'C4'!K192</f>
        <v xml:space="preserve">  </v>
      </c>
      <c r="AE192" s="35" t="str">
        <f>'C5'!K192</f>
        <v xml:space="preserve">  </v>
      </c>
      <c r="AF192" s="35" t="str">
        <f>'C6'!K192</f>
        <v xml:space="preserve">  </v>
      </c>
      <c r="AG192" s="36" t="str">
        <f t="shared" si="24"/>
        <v xml:space="preserve">  </v>
      </c>
      <c r="AH192" s="37" t="str">
        <f>IF('I NILAI SEKOLAH'!E192="","", 'I NILAI SEKOLAH'!E192)</f>
        <v/>
      </c>
      <c r="AI192" s="37" t="str">
        <f>IF('I NILAI SEKOLAH'!F192="","", 'I NILAI SEKOLAH'!F192)</f>
        <v/>
      </c>
      <c r="AJ192" s="37" t="str">
        <f>IF('I NILAI SEKOLAH'!G192="","", 'I NILAI SEKOLAH'!G192)</f>
        <v/>
      </c>
      <c r="AK192" s="37" t="str">
        <f>IF('I NILAI SEKOLAH'!H192="","", 'I NILAI SEKOLAH'!H192)</f>
        <v/>
      </c>
      <c r="AL192" s="37" t="str">
        <f>IF('I NILAI SEKOLAH'!I192="","", 'I NILAI SEKOLAH'!I192)</f>
        <v/>
      </c>
      <c r="AM192" s="37" t="str">
        <f>IF('I NILAI SEKOLAH'!J192="","", 'I NILAI SEKOLAH'!J192)</f>
        <v/>
      </c>
      <c r="AN192" s="37" t="str">
        <f>IF('I NILAI SEKOLAH'!K192="","", 'I NILAI SEKOLAH'!K192)</f>
        <v/>
      </c>
      <c r="AO192" s="37" t="str">
        <f>IF('I NILAI SEKOLAH'!L192="","", 'I NILAI SEKOLAH'!L192)</f>
        <v/>
      </c>
      <c r="AP192" s="37" t="str">
        <f>IF('I NILAI SEKOLAH'!M192="","", 'I NILAI SEKOLAH'!M192)</f>
        <v/>
      </c>
      <c r="AQ192" s="37" t="str">
        <f>IF('I NILAI SEKOLAH'!N192="","", 'I NILAI SEKOLAH'!N192)</f>
        <v/>
      </c>
      <c r="AR192" s="37" t="str">
        <f>IF('I NILAI SEKOLAH'!O192="","", 'I NILAI SEKOLAH'!O192)</f>
        <v/>
      </c>
      <c r="AS192" s="37" t="str">
        <f>IF('I NILAI SEKOLAH'!P192="","", 'I NILAI SEKOLAH'!P192)</f>
        <v/>
      </c>
      <c r="AT192" s="37" t="str">
        <f>IF('I NILAI SEKOLAH'!Q192="","", 'I NILAI SEKOLAH'!Q192)</f>
        <v/>
      </c>
      <c r="AU192" s="37" t="str">
        <f>IF('I NILAI SEKOLAH'!R192="","", 'I NILAI SEKOLAH'!R192)</f>
        <v/>
      </c>
      <c r="AV192" s="37" t="str">
        <f>IF('I NILAI SEKOLAH'!S192="","", 'I NILAI SEKOLAH'!S192)</f>
        <v/>
      </c>
      <c r="AW192" s="37" t="str">
        <f>IF('I NILAI SEKOLAH'!T192="","", 'I NILAI SEKOLAH'!T192)</f>
        <v/>
      </c>
      <c r="AX192" s="37" t="str">
        <f>IF('I NILAI SEKOLAH'!U192="","", 'I NILAI SEKOLAH'!U192)</f>
        <v/>
      </c>
      <c r="AY192" s="38" t="str">
        <f t="shared" si="25"/>
        <v xml:space="preserve">  </v>
      </c>
      <c r="AZ192" s="38" t="str">
        <f t="shared" si="26"/>
        <v/>
      </c>
      <c r="BA192" s="296" t="str">
        <f>IF(AZ192="","",RANK(AZ192,$AZ$10:$AZ$209)+COUNTIF(AZ$10:AZ192,AZ192)-1)</f>
        <v/>
      </c>
      <c r="BB192" s="109"/>
      <c r="BC192" s="25"/>
    </row>
    <row r="193" spans="1:55" ht="15.75" hidden="1" customHeight="1">
      <c r="A193" s="101"/>
      <c r="B193" s="34">
        <f>IF(BIODATA!B193="","", BIODATA!B193)</f>
        <v>184</v>
      </c>
      <c r="C193" s="32" t="str">
        <f>IF(BIODATA!D193="","", BIODATA!D193)</f>
        <v/>
      </c>
      <c r="D193" s="32" t="str">
        <f>IF(BIODATA!E193="","", BIODATA!E193)</f>
        <v/>
      </c>
      <c r="E193" s="40" t="str">
        <f>IF(BIODATA!F193="","", BIODATA!F193)</f>
        <v/>
      </c>
      <c r="F193" s="32" t="str">
        <f>IF(BIODATA!I193="","", BIODATA!I193)</f>
        <v/>
      </c>
      <c r="G193" s="39" t="str">
        <f>IF('I NILAI UN'!F193="","",'I NILAI UN'!F193)</f>
        <v/>
      </c>
      <c r="H193" s="39" t="str">
        <f>IF('I NILAI UN'!G193="","",'I NILAI UN'!G193)</f>
        <v/>
      </c>
      <c r="I193" s="39" t="str">
        <f>IF('I NILAI UN'!H193="","",'I NILAI UN'!H193)</f>
        <v/>
      </c>
      <c r="J193" s="39" t="str">
        <f>IF('I NILAI UN'!I193="","",'I NILAI UN'!I193)</f>
        <v/>
      </c>
      <c r="K193" s="33">
        <f t="shared" si="19"/>
        <v>0</v>
      </c>
      <c r="L193" s="41" t="str">
        <f t="shared" si="20"/>
        <v/>
      </c>
      <c r="M193" s="41" t="str">
        <f t="shared" si="21"/>
        <v/>
      </c>
      <c r="N193" s="41" t="str">
        <f t="shared" si="22"/>
        <v/>
      </c>
      <c r="O193" s="41" t="str">
        <f t="shared" si="23"/>
        <v/>
      </c>
      <c r="P193" s="35" t="str">
        <f>'A1'!K193</f>
        <v xml:space="preserve">  </v>
      </c>
      <c r="Q193" s="35" t="str">
        <f>'A2'!K193</f>
        <v xml:space="preserve">  </v>
      </c>
      <c r="R193" s="35" t="str">
        <f>'A3'!K193</f>
        <v xml:space="preserve">  </v>
      </c>
      <c r="S193" s="35" t="str">
        <f>'A4'!K193</f>
        <v xml:space="preserve">  </v>
      </c>
      <c r="T193" s="35" t="str">
        <f>'A5'!K193</f>
        <v xml:space="preserve">  </v>
      </c>
      <c r="U193" s="35" t="str">
        <f>'A6'!K193</f>
        <v xml:space="preserve">  </v>
      </c>
      <c r="V193" s="35" t="str">
        <f>'B1'!K193</f>
        <v xml:space="preserve">  </v>
      </c>
      <c r="W193" s="35" t="str">
        <f>'B2'!K193</f>
        <v xml:space="preserve">  </v>
      </c>
      <c r="X193" s="35" t="str">
        <f>'B3'!K193</f>
        <v xml:space="preserve">  </v>
      </c>
      <c r="Y193" s="35" t="str">
        <f>'B4'!K193</f>
        <v xml:space="preserve">  </v>
      </c>
      <c r="Z193" s="35" t="str">
        <f>'B5'!K193</f>
        <v xml:space="preserve">  </v>
      </c>
      <c r="AA193" s="35" t="str">
        <f>'C1'!K193</f>
        <v xml:space="preserve">  </v>
      </c>
      <c r="AB193" s="35" t="str">
        <f>'C2'!K193</f>
        <v xml:space="preserve">  </v>
      </c>
      <c r="AC193" s="35" t="str">
        <f>'C3'!K193</f>
        <v xml:space="preserve">  </v>
      </c>
      <c r="AD193" s="35" t="str">
        <f>'C4'!K193</f>
        <v xml:space="preserve">  </v>
      </c>
      <c r="AE193" s="35" t="str">
        <f>'C5'!K193</f>
        <v xml:space="preserve">  </v>
      </c>
      <c r="AF193" s="35" t="str">
        <f>'C6'!K193</f>
        <v xml:space="preserve">  </v>
      </c>
      <c r="AG193" s="36" t="str">
        <f t="shared" si="24"/>
        <v xml:space="preserve">  </v>
      </c>
      <c r="AH193" s="37" t="str">
        <f>IF('I NILAI SEKOLAH'!E193="","", 'I NILAI SEKOLAH'!E193)</f>
        <v/>
      </c>
      <c r="AI193" s="37" t="str">
        <f>IF('I NILAI SEKOLAH'!F193="","", 'I NILAI SEKOLAH'!F193)</f>
        <v/>
      </c>
      <c r="AJ193" s="37" t="str">
        <f>IF('I NILAI SEKOLAH'!G193="","", 'I NILAI SEKOLAH'!G193)</f>
        <v/>
      </c>
      <c r="AK193" s="37" t="str">
        <f>IF('I NILAI SEKOLAH'!H193="","", 'I NILAI SEKOLAH'!H193)</f>
        <v/>
      </c>
      <c r="AL193" s="37" t="str">
        <f>IF('I NILAI SEKOLAH'!I193="","", 'I NILAI SEKOLAH'!I193)</f>
        <v/>
      </c>
      <c r="AM193" s="37" t="str">
        <f>IF('I NILAI SEKOLAH'!J193="","", 'I NILAI SEKOLAH'!J193)</f>
        <v/>
      </c>
      <c r="AN193" s="37" t="str">
        <f>IF('I NILAI SEKOLAH'!K193="","", 'I NILAI SEKOLAH'!K193)</f>
        <v/>
      </c>
      <c r="AO193" s="37" t="str">
        <f>IF('I NILAI SEKOLAH'!L193="","", 'I NILAI SEKOLAH'!L193)</f>
        <v/>
      </c>
      <c r="AP193" s="37" t="str">
        <f>IF('I NILAI SEKOLAH'!M193="","", 'I NILAI SEKOLAH'!M193)</f>
        <v/>
      </c>
      <c r="AQ193" s="37" t="str">
        <f>IF('I NILAI SEKOLAH'!N193="","", 'I NILAI SEKOLAH'!N193)</f>
        <v/>
      </c>
      <c r="AR193" s="37" t="str">
        <f>IF('I NILAI SEKOLAH'!O193="","", 'I NILAI SEKOLAH'!O193)</f>
        <v/>
      </c>
      <c r="AS193" s="37" t="str">
        <f>IF('I NILAI SEKOLAH'!P193="","", 'I NILAI SEKOLAH'!P193)</f>
        <v/>
      </c>
      <c r="AT193" s="37" t="str">
        <f>IF('I NILAI SEKOLAH'!Q193="","", 'I NILAI SEKOLAH'!Q193)</f>
        <v/>
      </c>
      <c r="AU193" s="37" t="str">
        <f>IF('I NILAI SEKOLAH'!R193="","", 'I NILAI SEKOLAH'!R193)</f>
        <v/>
      </c>
      <c r="AV193" s="37" t="str">
        <f>IF('I NILAI SEKOLAH'!S193="","", 'I NILAI SEKOLAH'!S193)</f>
        <v/>
      </c>
      <c r="AW193" s="37" t="str">
        <f>IF('I NILAI SEKOLAH'!T193="","", 'I NILAI SEKOLAH'!T193)</f>
        <v/>
      </c>
      <c r="AX193" s="37" t="str">
        <f>IF('I NILAI SEKOLAH'!U193="","", 'I NILAI SEKOLAH'!U193)</f>
        <v/>
      </c>
      <c r="AY193" s="38" t="str">
        <f t="shared" si="25"/>
        <v xml:space="preserve">  </v>
      </c>
      <c r="AZ193" s="38" t="str">
        <f t="shared" si="26"/>
        <v/>
      </c>
      <c r="BA193" s="296" t="str">
        <f>IF(AZ193="","",RANK(AZ193,$AZ$10:$AZ$209)+COUNTIF(AZ$10:AZ193,AZ193)-1)</f>
        <v/>
      </c>
      <c r="BB193" s="109"/>
      <c r="BC193" s="25"/>
    </row>
    <row r="194" spans="1:55" ht="15.75" hidden="1" customHeight="1">
      <c r="A194" s="101"/>
      <c r="B194" s="34">
        <f>IF(BIODATA!B194="","", BIODATA!B194)</f>
        <v>185</v>
      </c>
      <c r="C194" s="32" t="str">
        <f>IF(BIODATA!D194="","", BIODATA!D194)</f>
        <v/>
      </c>
      <c r="D194" s="32" t="str">
        <f>IF(BIODATA!E194="","", BIODATA!E194)</f>
        <v/>
      </c>
      <c r="E194" s="40" t="str">
        <f>IF(BIODATA!F194="","", BIODATA!F194)</f>
        <v/>
      </c>
      <c r="F194" s="32" t="str">
        <f>IF(BIODATA!I194="","", BIODATA!I194)</f>
        <v/>
      </c>
      <c r="G194" s="39" t="str">
        <f>IF('I NILAI UN'!F194="","",'I NILAI UN'!F194)</f>
        <v/>
      </c>
      <c r="H194" s="39" t="str">
        <f>IF('I NILAI UN'!G194="","",'I NILAI UN'!G194)</f>
        <v/>
      </c>
      <c r="I194" s="39" t="str">
        <f>IF('I NILAI UN'!H194="","",'I NILAI UN'!H194)</f>
        <v/>
      </c>
      <c r="J194" s="39" t="str">
        <f>IF('I NILAI UN'!I194="","",'I NILAI UN'!I194)</f>
        <v/>
      </c>
      <c r="K194" s="33">
        <f t="shared" si="19"/>
        <v>0</v>
      </c>
      <c r="L194" s="41" t="str">
        <f t="shared" si="20"/>
        <v/>
      </c>
      <c r="M194" s="41" t="str">
        <f t="shared" si="21"/>
        <v/>
      </c>
      <c r="N194" s="41" t="str">
        <f t="shared" si="22"/>
        <v/>
      </c>
      <c r="O194" s="41" t="str">
        <f t="shared" si="23"/>
        <v/>
      </c>
      <c r="P194" s="35" t="str">
        <f>'A1'!K194</f>
        <v xml:space="preserve">  </v>
      </c>
      <c r="Q194" s="35" t="str">
        <f>'A2'!K194</f>
        <v xml:space="preserve">  </v>
      </c>
      <c r="R194" s="35" t="str">
        <f>'A3'!K194</f>
        <v xml:space="preserve">  </v>
      </c>
      <c r="S194" s="35" t="str">
        <f>'A4'!K194</f>
        <v xml:space="preserve">  </v>
      </c>
      <c r="T194" s="35" t="str">
        <f>'A5'!K194</f>
        <v xml:space="preserve">  </v>
      </c>
      <c r="U194" s="35" t="str">
        <f>'A6'!K194</f>
        <v xml:space="preserve">  </v>
      </c>
      <c r="V194" s="35" t="str">
        <f>'B1'!K194</f>
        <v xml:space="preserve">  </v>
      </c>
      <c r="W194" s="35" t="str">
        <f>'B2'!K194</f>
        <v xml:space="preserve">  </v>
      </c>
      <c r="X194" s="35" t="str">
        <f>'B3'!K194</f>
        <v xml:space="preserve">  </v>
      </c>
      <c r="Y194" s="35" t="str">
        <f>'B4'!K194</f>
        <v xml:space="preserve">  </v>
      </c>
      <c r="Z194" s="35" t="str">
        <f>'B5'!K194</f>
        <v xml:space="preserve">  </v>
      </c>
      <c r="AA194" s="35" t="str">
        <f>'C1'!K194</f>
        <v xml:space="preserve">  </v>
      </c>
      <c r="AB194" s="35" t="str">
        <f>'C2'!K194</f>
        <v xml:space="preserve">  </v>
      </c>
      <c r="AC194" s="35" t="str">
        <f>'C3'!K194</f>
        <v xml:space="preserve">  </v>
      </c>
      <c r="AD194" s="35" t="str">
        <f>'C4'!K194</f>
        <v xml:space="preserve">  </v>
      </c>
      <c r="AE194" s="35" t="str">
        <f>'C5'!K194</f>
        <v xml:space="preserve">  </v>
      </c>
      <c r="AF194" s="35" t="str">
        <f>'C6'!K194</f>
        <v xml:space="preserve">  </v>
      </c>
      <c r="AG194" s="36" t="str">
        <f t="shared" si="24"/>
        <v xml:space="preserve">  </v>
      </c>
      <c r="AH194" s="37" t="str">
        <f>IF('I NILAI SEKOLAH'!E194="","", 'I NILAI SEKOLAH'!E194)</f>
        <v/>
      </c>
      <c r="AI194" s="37" t="str">
        <f>IF('I NILAI SEKOLAH'!F194="","", 'I NILAI SEKOLAH'!F194)</f>
        <v/>
      </c>
      <c r="AJ194" s="37" t="str">
        <f>IF('I NILAI SEKOLAH'!G194="","", 'I NILAI SEKOLAH'!G194)</f>
        <v/>
      </c>
      <c r="AK194" s="37" t="str">
        <f>IF('I NILAI SEKOLAH'!H194="","", 'I NILAI SEKOLAH'!H194)</f>
        <v/>
      </c>
      <c r="AL194" s="37" t="str">
        <f>IF('I NILAI SEKOLAH'!I194="","", 'I NILAI SEKOLAH'!I194)</f>
        <v/>
      </c>
      <c r="AM194" s="37" t="str">
        <f>IF('I NILAI SEKOLAH'!J194="","", 'I NILAI SEKOLAH'!J194)</f>
        <v/>
      </c>
      <c r="AN194" s="37" t="str">
        <f>IF('I NILAI SEKOLAH'!K194="","", 'I NILAI SEKOLAH'!K194)</f>
        <v/>
      </c>
      <c r="AO194" s="37" t="str">
        <f>IF('I NILAI SEKOLAH'!L194="","", 'I NILAI SEKOLAH'!L194)</f>
        <v/>
      </c>
      <c r="AP194" s="37" t="str">
        <f>IF('I NILAI SEKOLAH'!M194="","", 'I NILAI SEKOLAH'!M194)</f>
        <v/>
      </c>
      <c r="AQ194" s="37" t="str">
        <f>IF('I NILAI SEKOLAH'!N194="","", 'I NILAI SEKOLAH'!N194)</f>
        <v/>
      </c>
      <c r="AR194" s="37" t="str">
        <f>IF('I NILAI SEKOLAH'!O194="","", 'I NILAI SEKOLAH'!O194)</f>
        <v/>
      </c>
      <c r="AS194" s="37" t="str">
        <f>IF('I NILAI SEKOLAH'!P194="","", 'I NILAI SEKOLAH'!P194)</f>
        <v/>
      </c>
      <c r="AT194" s="37" t="str">
        <f>IF('I NILAI SEKOLAH'!Q194="","", 'I NILAI SEKOLAH'!Q194)</f>
        <v/>
      </c>
      <c r="AU194" s="37" t="str">
        <f>IF('I NILAI SEKOLAH'!R194="","", 'I NILAI SEKOLAH'!R194)</f>
        <v/>
      </c>
      <c r="AV194" s="37" t="str">
        <f>IF('I NILAI SEKOLAH'!S194="","", 'I NILAI SEKOLAH'!S194)</f>
        <v/>
      </c>
      <c r="AW194" s="37" t="str">
        <f>IF('I NILAI SEKOLAH'!T194="","", 'I NILAI SEKOLAH'!T194)</f>
        <v/>
      </c>
      <c r="AX194" s="37" t="str">
        <f>IF('I NILAI SEKOLAH'!U194="","", 'I NILAI SEKOLAH'!U194)</f>
        <v/>
      </c>
      <c r="AY194" s="38" t="str">
        <f t="shared" si="25"/>
        <v xml:space="preserve">  </v>
      </c>
      <c r="AZ194" s="38" t="str">
        <f t="shared" si="26"/>
        <v/>
      </c>
      <c r="BA194" s="296" t="str">
        <f>IF(AZ194="","",RANK(AZ194,$AZ$10:$AZ$209)+COUNTIF(AZ$10:AZ194,AZ194)-1)</f>
        <v/>
      </c>
      <c r="BB194" s="109"/>
      <c r="BC194" s="25"/>
    </row>
    <row r="195" spans="1:55" ht="15.75" hidden="1" customHeight="1">
      <c r="A195" s="101"/>
      <c r="B195" s="34">
        <f>IF(BIODATA!B195="","", BIODATA!B195)</f>
        <v>186</v>
      </c>
      <c r="C195" s="32" t="str">
        <f>IF(BIODATA!D195="","", BIODATA!D195)</f>
        <v/>
      </c>
      <c r="D195" s="32" t="str">
        <f>IF(BIODATA!E195="","", BIODATA!E195)</f>
        <v/>
      </c>
      <c r="E195" s="40" t="str">
        <f>IF(BIODATA!F195="","", BIODATA!F195)</f>
        <v/>
      </c>
      <c r="F195" s="32" t="str">
        <f>IF(BIODATA!I195="","", BIODATA!I195)</f>
        <v/>
      </c>
      <c r="G195" s="39" t="str">
        <f>IF('I NILAI UN'!F195="","",'I NILAI UN'!F195)</f>
        <v/>
      </c>
      <c r="H195" s="39" t="str">
        <f>IF('I NILAI UN'!G195="","",'I NILAI UN'!G195)</f>
        <v/>
      </c>
      <c r="I195" s="39" t="str">
        <f>IF('I NILAI UN'!H195="","",'I NILAI UN'!H195)</f>
        <v/>
      </c>
      <c r="J195" s="39" t="str">
        <f>IF('I NILAI UN'!I195="","",'I NILAI UN'!I195)</f>
        <v/>
      </c>
      <c r="K195" s="33">
        <f t="shared" si="19"/>
        <v>0</v>
      </c>
      <c r="L195" s="41" t="str">
        <f t="shared" si="20"/>
        <v/>
      </c>
      <c r="M195" s="41" t="str">
        <f t="shared" si="21"/>
        <v/>
      </c>
      <c r="N195" s="41" t="str">
        <f t="shared" si="22"/>
        <v/>
      </c>
      <c r="O195" s="41" t="str">
        <f t="shared" si="23"/>
        <v/>
      </c>
      <c r="P195" s="35" t="str">
        <f>'A1'!K195</f>
        <v xml:space="preserve">  </v>
      </c>
      <c r="Q195" s="35" t="str">
        <f>'A2'!K195</f>
        <v xml:space="preserve">  </v>
      </c>
      <c r="R195" s="35" t="str">
        <f>'A3'!K195</f>
        <v xml:space="preserve">  </v>
      </c>
      <c r="S195" s="35" t="str">
        <f>'A4'!K195</f>
        <v xml:space="preserve">  </v>
      </c>
      <c r="T195" s="35" t="str">
        <f>'A5'!K195</f>
        <v xml:space="preserve">  </v>
      </c>
      <c r="U195" s="35" t="str">
        <f>'A6'!K195</f>
        <v xml:space="preserve">  </v>
      </c>
      <c r="V195" s="35" t="str">
        <f>'B1'!K195</f>
        <v xml:space="preserve">  </v>
      </c>
      <c r="W195" s="35" t="str">
        <f>'B2'!K195</f>
        <v xml:space="preserve">  </v>
      </c>
      <c r="X195" s="35" t="str">
        <f>'B3'!K195</f>
        <v xml:space="preserve">  </v>
      </c>
      <c r="Y195" s="35" t="str">
        <f>'B4'!K195</f>
        <v xml:space="preserve">  </v>
      </c>
      <c r="Z195" s="35" t="str">
        <f>'B5'!K195</f>
        <v xml:space="preserve">  </v>
      </c>
      <c r="AA195" s="35" t="str">
        <f>'C1'!K195</f>
        <v xml:space="preserve">  </v>
      </c>
      <c r="AB195" s="35" t="str">
        <f>'C2'!K195</f>
        <v xml:space="preserve">  </v>
      </c>
      <c r="AC195" s="35" t="str">
        <f>'C3'!K195</f>
        <v xml:space="preserve">  </v>
      </c>
      <c r="AD195" s="35" t="str">
        <f>'C4'!K195</f>
        <v xml:space="preserve">  </v>
      </c>
      <c r="AE195" s="35" t="str">
        <f>'C5'!K195</f>
        <v xml:space="preserve">  </v>
      </c>
      <c r="AF195" s="35" t="str">
        <f>'C6'!K195</f>
        <v xml:space="preserve">  </v>
      </c>
      <c r="AG195" s="36" t="str">
        <f t="shared" si="24"/>
        <v xml:space="preserve">  </v>
      </c>
      <c r="AH195" s="37" t="str">
        <f>IF('I NILAI SEKOLAH'!E195="","", 'I NILAI SEKOLAH'!E195)</f>
        <v/>
      </c>
      <c r="AI195" s="37" t="str">
        <f>IF('I NILAI SEKOLAH'!F195="","", 'I NILAI SEKOLAH'!F195)</f>
        <v/>
      </c>
      <c r="AJ195" s="37" t="str">
        <f>IF('I NILAI SEKOLAH'!G195="","", 'I NILAI SEKOLAH'!G195)</f>
        <v/>
      </c>
      <c r="AK195" s="37" t="str">
        <f>IF('I NILAI SEKOLAH'!H195="","", 'I NILAI SEKOLAH'!H195)</f>
        <v/>
      </c>
      <c r="AL195" s="37" t="str">
        <f>IF('I NILAI SEKOLAH'!I195="","", 'I NILAI SEKOLAH'!I195)</f>
        <v/>
      </c>
      <c r="AM195" s="37" t="str">
        <f>IF('I NILAI SEKOLAH'!J195="","", 'I NILAI SEKOLAH'!J195)</f>
        <v/>
      </c>
      <c r="AN195" s="37" t="str">
        <f>IF('I NILAI SEKOLAH'!K195="","", 'I NILAI SEKOLAH'!K195)</f>
        <v/>
      </c>
      <c r="AO195" s="37" t="str">
        <f>IF('I NILAI SEKOLAH'!L195="","", 'I NILAI SEKOLAH'!L195)</f>
        <v/>
      </c>
      <c r="AP195" s="37" t="str">
        <f>IF('I NILAI SEKOLAH'!M195="","", 'I NILAI SEKOLAH'!M195)</f>
        <v/>
      </c>
      <c r="AQ195" s="37" t="str">
        <f>IF('I NILAI SEKOLAH'!N195="","", 'I NILAI SEKOLAH'!N195)</f>
        <v/>
      </c>
      <c r="AR195" s="37" t="str">
        <f>IF('I NILAI SEKOLAH'!O195="","", 'I NILAI SEKOLAH'!O195)</f>
        <v/>
      </c>
      <c r="AS195" s="37" t="str">
        <f>IF('I NILAI SEKOLAH'!P195="","", 'I NILAI SEKOLAH'!P195)</f>
        <v/>
      </c>
      <c r="AT195" s="37" t="str">
        <f>IF('I NILAI SEKOLAH'!Q195="","", 'I NILAI SEKOLAH'!Q195)</f>
        <v/>
      </c>
      <c r="AU195" s="37" t="str">
        <f>IF('I NILAI SEKOLAH'!R195="","", 'I NILAI SEKOLAH'!R195)</f>
        <v/>
      </c>
      <c r="AV195" s="37" t="str">
        <f>IF('I NILAI SEKOLAH'!S195="","", 'I NILAI SEKOLAH'!S195)</f>
        <v/>
      </c>
      <c r="AW195" s="37" t="str">
        <f>IF('I NILAI SEKOLAH'!T195="","", 'I NILAI SEKOLAH'!T195)</f>
        <v/>
      </c>
      <c r="AX195" s="37" t="str">
        <f>IF('I NILAI SEKOLAH'!U195="","", 'I NILAI SEKOLAH'!U195)</f>
        <v/>
      </c>
      <c r="AY195" s="38" t="str">
        <f t="shared" si="25"/>
        <v xml:space="preserve">  </v>
      </c>
      <c r="AZ195" s="38" t="str">
        <f t="shared" si="26"/>
        <v/>
      </c>
      <c r="BA195" s="296" t="str">
        <f>IF(AZ195="","",RANK(AZ195,$AZ$10:$AZ$209)+COUNTIF(AZ$10:AZ195,AZ195)-1)</f>
        <v/>
      </c>
      <c r="BB195" s="109"/>
      <c r="BC195" s="25"/>
    </row>
    <row r="196" spans="1:55" ht="15.75" hidden="1" customHeight="1">
      <c r="A196" s="101"/>
      <c r="B196" s="34">
        <f>IF(BIODATA!B196="","", BIODATA!B196)</f>
        <v>187</v>
      </c>
      <c r="C196" s="32" t="str">
        <f>IF(BIODATA!D196="","", BIODATA!D196)</f>
        <v/>
      </c>
      <c r="D196" s="32" t="str">
        <f>IF(BIODATA!E196="","", BIODATA!E196)</f>
        <v/>
      </c>
      <c r="E196" s="40" t="str">
        <f>IF(BIODATA!F196="","", BIODATA!F196)</f>
        <v/>
      </c>
      <c r="F196" s="32" t="str">
        <f>IF(BIODATA!I196="","", BIODATA!I196)</f>
        <v/>
      </c>
      <c r="G196" s="39" t="str">
        <f>IF('I NILAI UN'!F196="","",'I NILAI UN'!F196)</f>
        <v/>
      </c>
      <c r="H196" s="39" t="str">
        <f>IF('I NILAI UN'!G196="","",'I NILAI UN'!G196)</f>
        <v/>
      </c>
      <c r="I196" s="39" t="str">
        <f>IF('I NILAI UN'!H196="","",'I NILAI UN'!H196)</f>
        <v/>
      </c>
      <c r="J196" s="39" t="str">
        <f>IF('I NILAI UN'!I196="","",'I NILAI UN'!I196)</f>
        <v/>
      </c>
      <c r="K196" s="33">
        <f t="shared" si="19"/>
        <v>0</v>
      </c>
      <c r="L196" s="41" t="str">
        <f t="shared" si="20"/>
        <v/>
      </c>
      <c r="M196" s="41" t="str">
        <f t="shared" si="21"/>
        <v/>
      </c>
      <c r="N196" s="41" t="str">
        <f t="shared" si="22"/>
        <v/>
      </c>
      <c r="O196" s="41" t="str">
        <f t="shared" si="23"/>
        <v/>
      </c>
      <c r="P196" s="35" t="str">
        <f>'A1'!K196</f>
        <v xml:space="preserve">  </v>
      </c>
      <c r="Q196" s="35" t="str">
        <f>'A2'!K196</f>
        <v xml:space="preserve">  </v>
      </c>
      <c r="R196" s="35" t="str">
        <f>'A3'!K196</f>
        <v xml:space="preserve">  </v>
      </c>
      <c r="S196" s="35" t="str">
        <f>'A4'!K196</f>
        <v xml:space="preserve">  </v>
      </c>
      <c r="T196" s="35" t="str">
        <f>'A5'!K196</f>
        <v xml:space="preserve">  </v>
      </c>
      <c r="U196" s="35" t="str">
        <f>'A6'!K196</f>
        <v xml:space="preserve">  </v>
      </c>
      <c r="V196" s="35" t="str">
        <f>'B1'!K196</f>
        <v xml:space="preserve">  </v>
      </c>
      <c r="W196" s="35" t="str">
        <f>'B2'!K196</f>
        <v xml:space="preserve">  </v>
      </c>
      <c r="X196" s="35" t="str">
        <f>'B3'!K196</f>
        <v xml:space="preserve">  </v>
      </c>
      <c r="Y196" s="35" t="str">
        <f>'B4'!K196</f>
        <v xml:space="preserve">  </v>
      </c>
      <c r="Z196" s="35" t="str">
        <f>'B5'!K196</f>
        <v xml:space="preserve">  </v>
      </c>
      <c r="AA196" s="35" t="str">
        <f>'C1'!K196</f>
        <v xml:space="preserve">  </v>
      </c>
      <c r="AB196" s="35" t="str">
        <f>'C2'!K196</f>
        <v xml:space="preserve">  </v>
      </c>
      <c r="AC196" s="35" t="str">
        <f>'C3'!K196</f>
        <v xml:space="preserve">  </v>
      </c>
      <c r="AD196" s="35" t="str">
        <f>'C4'!K196</f>
        <v xml:space="preserve">  </v>
      </c>
      <c r="AE196" s="35" t="str">
        <f>'C5'!K196</f>
        <v xml:space="preserve">  </v>
      </c>
      <c r="AF196" s="35" t="str">
        <f>'C6'!K196</f>
        <v xml:space="preserve">  </v>
      </c>
      <c r="AG196" s="36" t="str">
        <f t="shared" si="24"/>
        <v xml:space="preserve">  </v>
      </c>
      <c r="AH196" s="37" t="str">
        <f>IF('I NILAI SEKOLAH'!E196="","", 'I NILAI SEKOLAH'!E196)</f>
        <v/>
      </c>
      <c r="AI196" s="37" t="str">
        <f>IF('I NILAI SEKOLAH'!F196="","", 'I NILAI SEKOLAH'!F196)</f>
        <v/>
      </c>
      <c r="AJ196" s="37" t="str">
        <f>IF('I NILAI SEKOLAH'!G196="","", 'I NILAI SEKOLAH'!G196)</f>
        <v/>
      </c>
      <c r="AK196" s="37" t="str">
        <f>IF('I NILAI SEKOLAH'!H196="","", 'I NILAI SEKOLAH'!H196)</f>
        <v/>
      </c>
      <c r="AL196" s="37" t="str">
        <f>IF('I NILAI SEKOLAH'!I196="","", 'I NILAI SEKOLAH'!I196)</f>
        <v/>
      </c>
      <c r="AM196" s="37" t="str">
        <f>IF('I NILAI SEKOLAH'!J196="","", 'I NILAI SEKOLAH'!J196)</f>
        <v/>
      </c>
      <c r="AN196" s="37" t="str">
        <f>IF('I NILAI SEKOLAH'!K196="","", 'I NILAI SEKOLAH'!K196)</f>
        <v/>
      </c>
      <c r="AO196" s="37" t="str">
        <f>IF('I NILAI SEKOLAH'!L196="","", 'I NILAI SEKOLAH'!L196)</f>
        <v/>
      </c>
      <c r="AP196" s="37" t="str">
        <f>IF('I NILAI SEKOLAH'!M196="","", 'I NILAI SEKOLAH'!M196)</f>
        <v/>
      </c>
      <c r="AQ196" s="37" t="str">
        <f>IF('I NILAI SEKOLAH'!N196="","", 'I NILAI SEKOLAH'!N196)</f>
        <v/>
      </c>
      <c r="AR196" s="37" t="str">
        <f>IF('I NILAI SEKOLAH'!O196="","", 'I NILAI SEKOLAH'!O196)</f>
        <v/>
      </c>
      <c r="AS196" s="37" t="str">
        <f>IF('I NILAI SEKOLAH'!P196="","", 'I NILAI SEKOLAH'!P196)</f>
        <v/>
      </c>
      <c r="AT196" s="37" t="str">
        <f>IF('I NILAI SEKOLAH'!Q196="","", 'I NILAI SEKOLAH'!Q196)</f>
        <v/>
      </c>
      <c r="AU196" s="37" t="str">
        <f>IF('I NILAI SEKOLAH'!R196="","", 'I NILAI SEKOLAH'!R196)</f>
        <v/>
      </c>
      <c r="AV196" s="37" t="str">
        <f>IF('I NILAI SEKOLAH'!S196="","", 'I NILAI SEKOLAH'!S196)</f>
        <v/>
      </c>
      <c r="AW196" s="37" t="str">
        <f>IF('I NILAI SEKOLAH'!T196="","", 'I NILAI SEKOLAH'!T196)</f>
        <v/>
      </c>
      <c r="AX196" s="37" t="str">
        <f>IF('I NILAI SEKOLAH'!U196="","", 'I NILAI SEKOLAH'!U196)</f>
        <v/>
      </c>
      <c r="AY196" s="38" t="str">
        <f t="shared" si="25"/>
        <v xml:space="preserve">  </v>
      </c>
      <c r="AZ196" s="38" t="str">
        <f t="shared" si="26"/>
        <v/>
      </c>
      <c r="BA196" s="296" t="str">
        <f>IF(AZ196="","",RANK(AZ196,$AZ$10:$AZ$209)+COUNTIF(AZ$10:AZ196,AZ196)-1)</f>
        <v/>
      </c>
      <c r="BB196" s="109"/>
      <c r="BC196" s="25"/>
    </row>
    <row r="197" spans="1:55" ht="15.75" hidden="1" customHeight="1">
      <c r="A197" s="101"/>
      <c r="B197" s="34">
        <f>IF(BIODATA!B197="","", BIODATA!B197)</f>
        <v>188</v>
      </c>
      <c r="C197" s="32" t="str">
        <f>IF(BIODATA!D197="","", BIODATA!D197)</f>
        <v/>
      </c>
      <c r="D197" s="32" t="str">
        <f>IF(BIODATA!E197="","", BIODATA!E197)</f>
        <v/>
      </c>
      <c r="E197" s="40" t="str">
        <f>IF(BIODATA!F197="","", BIODATA!F197)</f>
        <v/>
      </c>
      <c r="F197" s="32" t="str">
        <f>IF(BIODATA!I197="","", BIODATA!I197)</f>
        <v/>
      </c>
      <c r="G197" s="39" t="str">
        <f>IF('I NILAI UN'!F197="","",'I NILAI UN'!F197)</f>
        <v/>
      </c>
      <c r="H197" s="39" t="str">
        <f>IF('I NILAI UN'!G197="","",'I NILAI UN'!G197)</f>
        <v/>
      </c>
      <c r="I197" s="39" t="str">
        <f>IF('I NILAI UN'!H197="","",'I NILAI UN'!H197)</f>
        <v/>
      </c>
      <c r="J197" s="39" t="str">
        <f>IF('I NILAI UN'!I197="","",'I NILAI UN'!I197)</f>
        <v/>
      </c>
      <c r="K197" s="33">
        <f t="shared" si="19"/>
        <v>0</v>
      </c>
      <c r="L197" s="41" t="str">
        <f t="shared" si="20"/>
        <v/>
      </c>
      <c r="M197" s="41" t="str">
        <f t="shared" si="21"/>
        <v/>
      </c>
      <c r="N197" s="41" t="str">
        <f t="shared" si="22"/>
        <v/>
      </c>
      <c r="O197" s="41" t="str">
        <f t="shared" si="23"/>
        <v/>
      </c>
      <c r="P197" s="35" t="str">
        <f>'A1'!K197</f>
        <v xml:space="preserve">  </v>
      </c>
      <c r="Q197" s="35" t="str">
        <f>'A2'!K197</f>
        <v xml:space="preserve">  </v>
      </c>
      <c r="R197" s="35" t="str">
        <f>'A3'!K197</f>
        <v xml:space="preserve">  </v>
      </c>
      <c r="S197" s="35" t="str">
        <f>'A4'!K197</f>
        <v xml:space="preserve">  </v>
      </c>
      <c r="T197" s="35" t="str">
        <f>'A5'!K197</f>
        <v xml:space="preserve">  </v>
      </c>
      <c r="U197" s="35" t="str">
        <f>'A6'!K197</f>
        <v xml:space="preserve">  </v>
      </c>
      <c r="V197" s="35" t="str">
        <f>'B1'!K197</f>
        <v xml:space="preserve">  </v>
      </c>
      <c r="W197" s="35" t="str">
        <f>'B2'!K197</f>
        <v xml:space="preserve">  </v>
      </c>
      <c r="X197" s="35" t="str">
        <f>'B3'!K197</f>
        <v xml:space="preserve">  </v>
      </c>
      <c r="Y197" s="35" t="str">
        <f>'B4'!K197</f>
        <v xml:space="preserve">  </v>
      </c>
      <c r="Z197" s="35" t="str">
        <f>'B5'!K197</f>
        <v xml:space="preserve">  </v>
      </c>
      <c r="AA197" s="35" t="str">
        <f>'C1'!K197</f>
        <v xml:space="preserve">  </v>
      </c>
      <c r="AB197" s="35" t="str">
        <f>'C2'!K197</f>
        <v xml:space="preserve">  </v>
      </c>
      <c r="AC197" s="35" t="str">
        <f>'C3'!K197</f>
        <v xml:space="preserve">  </v>
      </c>
      <c r="AD197" s="35" t="str">
        <f>'C4'!K197</f>
        <v xml:space="preserve">  </v>
      </c>
      <c r="AE197" s="35" t="str">
        <f>'C5'!K197</f>
        <v xml:space="preserve">  </v>
      </c>
      <c r="AF197" s="35" t="str">
        <f>'C6'!K197</f>
        <v xml:space="preserve">  </v>
      </c>
      <c r="AG197" s="36" t="str">
        <f t="shared" si="24"/>
        <v xml:space="preserve">  </v>
      </c>
      <c r="AH197" s="37" t="str">
        <f>IF('I NILAI SEKOLAH'!E197="","", 'I NILAI SEKOLAH'!E197)</f>
        <v/>
      </c>
      <c r="AI197" s="37" t="str">
        <f>IF('I NILAI SEKOLAH'!F197="","", 'I NILAI SEKOLAH'!F197)</f>
        <v/>
      </c>
      <c r="AJ197" s="37" t="str">
        <f>IF('I NILAI SEKOLAH'!G197="","", 'I NILAI SEKOLAH'!G197)</f>
        <v/>
      </c>
      <c r="AK197" s="37" t="str">
        <f>IF('I NILAI SEKOLAH'!H197="","", 'I NILAI SEKOLAH'!H197)</f>
        <v/>
      </c>
      <c r="AL197" s="37" t="str">
        <f>IF('I NILAI SEKOLAH'!I197="","", 'I NILAI SEKOLAH'!I197)</f>
        <v/>
      </c>
      <c r="AM197" s="37" t="str">
        <f>IF('I NILAI SEKOLAH'!J197="","", 'I NILAI SEKOLAH'!J197)</f>
        <v/>
      </c>
      <c r="AN197" s="37" t="str">
        <f>IF('I NILAI SEKOLAH'!K197="","", 'I NILAI SEKOLAH'!K197)</f>
        <v/>
      </c>
      <c r="AO197" s="37" t="str">
        <f>IF('I NILAI SEKOLAH'!L197="","", 'I NILAI SEKOLAH'!L197)</f>
        <v/>
      </c>
      <c r="AP197" s="37" t="str">
        <f>IF('I NILAI SEKOLAH'!M197="","", 'I NILAI SEKOLAH'!M197)</f>
        <v/>
      </c>
      <c r="AQ197" s="37" t="str">
        <f>IF('I NILAI SEKOLAH'!N197="","", 'I NILAI SEKOLAH'!N197)</f>
        <v/>
      </c>
      <c r="AR197" s="37" t="str">
        <f>IF('I NILAI SEKOLAH'!O197="","", 'I NILAI SEKOLAH'!O197)</f>
        <v/>
      </c>
      <c r="AS197" s="37" t="str">
        <f>IF('I NILAI SEKOLAH'!P197="","", 'I NILAI SEKOLAH'!P197)</f>
        <v/>
      </c>
      <c r="AT197" s="37" t="str">
        <f>IF('I NILAI SEKOLAH'!Q197="","", 'I NILAI SEKOLAH'!Q197)</f>
        <v/>
      </c>
      <c r="AU197" s="37" t="str">
        <f>IF('I NILAI SEKOLAH'!R197="","", 'I NILAI SEKOLAH'!R197)</f>
        <v/>
      </c>
      <c r="AV197" s="37" t="str">
        <f>IF('I NILAI SEKOLAH'!S197="","", 'I NILAI SEKOLAH'!S197)</f>
        <v/>
      </c>
      <c r="AW197" s="37" t="str">
        <f>IF('I NILAI SEKOLAH'!T197="","", 'I NILAI SEKOLAH'!T197)</f>
        <v/>
      </c>
      <c r="AX197" s="37" t="str">
        <f>IF('I NILAI SEKOLAH'!U197="","", 'I NILAI SEKOLAH'!U197)</f>
        <v/>
      </c>
      <c r="AY197" s="38" t="str">
        <f t="shared" si="25"/>
        <v xml:space="preserve">  </v>
      </c>
      <c r="AZ197" s="38" t="str">
        <f t="shared" si="26"/>
        <v/>
      </c>
      <c r="BA197" s="296" t="str">
        <f>IF(AZ197="","",RANK(AZ197,$AZ$10:$AZ$209)+COUNTIF(AZ$10:AZ197,AZ197)-1)</f>
        <v/>
      </c>
      <c r="BB197" s="109"/>
      <c r="BC197" s="25"/>
    </row>
    <row r="198" spans="1:55" ht="15.75" hidden="1" customHeight="1">
      <c r="A198" s="101"/>
      <c r="B198" s="34">
        <f>IF(BIODATA!B198="","", BIODATA!B198)</f>
        <v>189</v>
      </c>
      <c r="C198" s="32" t="str">
        <f>IF(BIODATA!D198="","", BIODATA!D198)</f>
        <v/>
      </c>
      <c r="D198" s="32" t="str">
        <f>IF(BIODATA!E198="","", BIODATA!E198)</f>
        <v/>
      </c>
      <c r="E198" s="40" t="str">
        <f>IF(BIODATA!F198="","", BIODATA!F198)</f>
        <v/>
      </c>
      <c r="F198" s="32" t="str">
        <f>IF(BIODATA!I198="","", BIODATA!I198)</f>
        <v/>
      </c>
      <c r="G198" s="39" t="str">
        <f>IF('I NILAI UN'!F198="","",'I NILAI UN'!F198)</f>
        <v/>
      </c>
      <c r="H198" s="39" t="str">
        <f>IF('I NILAI UN'!G198="","",'I NILAI UN'!G198)</f>
        <v/>
      </c>
      <c r="I198" s="39" t="str">
        <f>IF('I NILAI UN'!H198="","",'I NILAI UN'!H198)</f>
        <v/>
      </c>
      <c r="J198" s="39" t="str">
        <f>IF('I NILAI UN'!I198="","",'I NILAI UN'!I198)</f>
        <v/>
      </c>
      <c r="K198" s="33">
        <f t="shared" si="19"/>
        <v>0</v>
      </c>
      <c r="L198" s="41" t="str">
        <f t="shared" si="20"/>
        <v/>
      </c>
      <c r="M198" s="41" t="str">
        <f t="shared" si="21"/>
        <v/>
      </c>
      <c r="N198" s="41" t="str">
        <f t="shared" si="22"/>
        <v/>
      </c>
      <c r="O198" s="41" t="str">
        <f t="shared" si="23"/>
        <v/>
      </c>
      <c r="P198" s="35" t="str">
        <f>'A1'!K198</f>
        <v xml:space="preserve">  </v>
      </c>
      <c r="Q198" s="35" t="str">
        <f>'A2'!K198</f>
        <v xml:space="preserve">  </v>
      </c>
      <c r="R198" s="35" t="str">
        <f>'A3'!K198</f>
        <v xml:space="preserve">  </v>
      </c>
      <c r="S198" s="35" t="str">
        <f>'A4'!K198</f>
        <v xml:space="preserve">  </v>
      </c>
      <c r="T198" s="35" t="str">
        <f>'A5'!K198</f>
        <v xml:space="preserve">  </v>
      </c>
      <c r="U198" s="35" t="str">
        <f>'A6'!K198</f>
        <v xml:space="preserve">  </v>
      </c>
      <c r="V198" s="35" t="str">
        <f>'B1'!K198</f>
        <v xml:space="preserve">  </v>
      </c>
      <c r="W198" s="35" t="str">
        <f>'B2'!K198</f>
        <v xml:space="preserve">  </v>
      </c>
      <c r="X198" s="35" t="str">
        <f>'B3'!K198</f>
        <v xml:space="preserve">  </v>
      </c>
      <c r="Y198" s="35" t="str">
        <f>'B4'!K198</f>
        <v xml:space="preserve">  </v>
      </c>
      <c r="Z198" s="35" t="str">
        <f>'B5'!K198</f>
        <v xml:space="preserve">  </v>
      </c>
      <c r="AA198" s="35" t="str">
        <f>'C1'!K198</f>
        <v xml:space="preserve">  </v>
      </c>
      <c r="AB198" s="35" t="str">
        <f>'C2'!K198</f>
        <v xml:space="preserve">  </v>
      </c>
      <c r="AC198" s="35" t="str">
        <f>'C3'!K198</f>
        <v xml:space="preserve">  </v>
      </c>
      <c r="AD198" s="35" t="str">
        <f>'C4'!K198</f>
        <v xml:space="preserve">  </v>
      </c>
      <c r="AE198" s="35" t="str">
        <f>'C5'!K198</f>
        <v xml:space="preserve">  </v>
      </c>
      <c r="AF198" s="35" t="str">
        <f>'C6'!K198</f>
        <v xml:space="preserve">  </v>
      </c>
      <c r="AG198" s="36" t="str">
        <f t="shared" si="24"/>
        <v xml:space="preserve">  </v>
      </c>
      <c r="AH198" s="37" t="str">
        <f>IF('I NILAI SEKOLAH'!E198="","", 'I NILAI SEKOLAH'!E198)</f>
        <v/>
      </c>
      <c r="AI198" s="37" t="str">
        <f>IF('I NILAI SEKOLAH'!F198="","", 'I NILAI SEKOLAH'!F198)</f>
        <v/>
      </c>
      <c r="AJ198" s="37" t="str">
        <f>IF('I NILAI SEKOLAH'!G198="","", 'I NILAI SEKOLAH'!G198)</f>
        <v/>
      </c>
      <c r="AK198" s="37" t="str">
        <f>IF('I NILAI SEKOLAH'!H198="","", 'I NILAI SEKOLAH'!H198)</f>
        <v/>
      </c>
      <c r="AL198" s="37" t="str">
        <f>IF('I NILAI SEKOLAH'!I198="","", 'I NILAI SEKOLAH'!I198)</f>
        <v/>
      </c>
      <c r="AM198" s="37" t="str">
        <f>IF('I NILAI SEKOLAH'!J198="","", 'I NILAI SEKOLAH'!J198)</f>
        <v/>
      </c>
      <c r="AN198" s="37" t="str">
        <f>IF('I NILAI SEKOLAH'!K198="","", 'I NILAI SEKOLAH'!K198)</f>
        <v/>
      </c>
      <c r="AO198" s="37" t="str">
        <f>IF('I NILAI SEKOLAH'!L198="","", 'I NILAI SEKOLAH'!L198)</f>
        <v/>
      </c>
      <c r="AP198" s="37" t="str">
        <f>IF('I NILAI SEKOLAH'!M198="","", 'I NILAI SEKOLAH'!M198)</f>
        <v/>
      </c>
      <c r="AQ198" s="37" t="str">
        <f>IF('I NILAI SEKOLAH'!N198="","", 'I NILAI SEKOLAH'!N198)</f>
        <v/>
      </c>
      <c r="AR198" s="37" t="str">
        <f>IF('I NILAI SEKOLAH'!O198="","", 'I NILAI SEKOLAH'!O198)</f>
        <v/>
      </c>
      <c r="AS198" s="37" t="str">
        <f>IF('I NILAI SEKOLAH'!P198="","", 'I NILAI SEKOLAH'!P198)</f>
        <v/>
      </c>
      <c r="AT198" s="37" t="str">
        <f>IF('I NILAI SEKOLAH'!Q198="","", 'I NILAI SEKOLAH'!Q198)</f>
        <v/>
      </c>
      <c r="AU198" s="37" t="str">
        <f>IF('I NILAI SEKOLAH'!R198="","", 'I NILAI SEKOLAH'!R198)</f>
        <v/>
      </c>
      <c r="AV198" s="37" t="str">
        <f>IF('I NILAI SEKOLAH'!S198="","", 'I NILAI SEKOLAH'!S198)</f>
        <v/>
      </c>
      <c r="AW198" s="37" t="str">
        <f>IF('I NILAI SEKOLAH'!T198="","", 'I NILAI SEKOLAH'!T198)</f>
        <v/>
      </c>
      <c r="AX198" s="37" t="str">
        <f>IF('I NILAI SEKOLAH'!U198="","", 'I NILAI SEKOLAH'!U198)</f>
        <v/>
      </c>
      <c r="AY198" s="38" t="str">
        <f t="shared" si="25"/>
        <v xml:space="preserve">  </v>
      </c>
      <c r="AZ198" s="38" t="str">
        <f t="shared" si="26"/>
        <v/>
      </c>
      <c r="BA198" s="296" t="str">
        <f>IF(AZ198="","",RANK(AZ198,$AZ$10:$AZ$209)+COUNTIF(AZ$10:AZ198,AZ198)-1)</f>
        <v/>
      </c>
      <c r="BB198" s="109"/>
      <c r="BC198" s="25"/>
    </row>
    <row r="199" spans="1:55" ht="15.75" hidden="1" customHeight="1">
      <c r="A199" s="101"/>
      <c r="B199" s="34">
        <f>IF(BIODATA!B199="","", BIODATA!B199)</f>
        <v>190</v>
      </c>
      <c r="C199" s="32" t="str">
        <f>IF(BIODATA!D199="","", BIODATA!D199)</f>
        <v/>
      </c>
      <c r="D199" s="32" t="str">
        <f>IF(BIODATA!E199="","", BIODATA!E199)</f>
        <v/>
      </c>
      <c r="E199" s="40" t="str">
        <f>IF(BIODATA!F199="","", BIODATA!F199)</f>
        <v/>
      </c>
      <c r="F199" s="32" t="str">
        <f>IF(BIODATA!I199="","", BIODATA!I199)</f>
        <v/>
      </c>
      <c r="G199" s="39" t="str">
        <f>IF('I NILAI UN'!F199="","",'I NILAI UN'!F199)</f>
        <v/>
      </c>
      <c r="H199" s="39" t="str">
        <f>IF('I NILAI UN'!G199="","",'I NILAI UN'!G199)</f>
        <v/>
      </c>
      <c r="I199" s="39" t="str">
        <f>IF('I NILAI UN'!H199="","",'I NILAI UN'!H199)</f>
        <v/>
      </c>
      <c r="J199" s="39" t="str">
        <f>IF('I NILAI UN'!I199="","",'I NILAI UN'!I199)</f>
        <v/>
      </c>
      <c r="K199" s="33">
        <f t="shared" si="19"/>
        <v>0</v>
      </c>
      <c r="L199" s="41" t="str">
        <f t="shared" si="20"/>
        <v/>
      </c>
      <c r="M199" s="41" t="str">
        <f t="shared" si="21"/>
        <v/>
      </c>
      <c r="N199" s="41" t="str">
        <f t="shared" si="22"/>
        <v/>
      </c>
      <c r="O199" s="41" t="str">
        <f t="shared" si="23"/>
        <v/>
      </c>
      <c r="P199" s="35" t="str">
        <f>'A1'!K199</f>
        <v xml:space="preserve">  </v>
      </c>
      <c r="Q199" s="35" t="str">
        <f>'A2'!K199</f>
        <v xml:space="preserve">  </v>
      </c>
      <c r="R199" s="35" t="str">
        <f>'A3'!K199</f>
        <v xml:space="preserve">  </v>
      </c>
      <c r="S199" s="35" t="str">
        <f>'A4'!K199</f>
        <v xml:space="preserve">  </v>
      </c>
      <c r="T199" s="35" t="str">
        <f>'A5'!K199</f>
        <v xml:space="preserve">  </v>
      </c>
      <c r="U199" s="35" t="str">
        <f>'A6'!K199</f>
        <v xml:space="preserve">  </v>
      </c>
      <c r="V199" s="35" t="str">
        <f>'B1'!K199</f>
        <v xml:space="preserve">  </v>
      </c>
      <c r="W199" s="35" t="str">
        <f>'B2'!K199</f>
        <v xml:space="preserve">  </v>
      </c>
      <c r="X199" s="35" t="str">
        <f>'B3'!K199</f>
        <v xml:space="preserve">  </v>
      </c>
      <c r="Y199" s="35" t="str">
        <f>'B4'!K199</f>
        <v xml:space="preserve">  </v>
      </c>
      <c r="Z199" s="35" t="str">
        <f>'B5'!K199</f>
        <v xml:space="preserve">  </v>
      </c>
      <c r="AA199" s="35" t="str">
        <f>'C1'!K199</f>
        <v xml:space="preserve">  </v>
      </c>
      <c r="AB199" s="35" t="str">
        <f>'C2'!K199</f>
        <v xml:space="preserve">  </v>
      </c>
      <c r="AC199" s="35" t="str">
        <f>'C3'!K199</f>
        <v xml:space="preserve">  </v>
      </c>
      <c r="AD199" s="35" t="str">
        <f>'C4'!K199</f>
        <v xml:space="preserve">  </v>
      </c>
      <c r="AE199" s="35" t="str">
        <f>'C5'!K199</f>
        <v xml:space="preserve">  </v>
      </c>
      <c r="AF199" s="35" t="str">
        <f>'C6'!K199</f>
        <v xml:space="preserve">  </v>
      </c>
      <c r="AG199" s="36" t="str">
        <f t="shared" si="24"/>
        <v xml:space="preserve">  </v>
      </c>
      <c r="AH199" s="37" t="str">
        <f>IF('I NILAI SEKOLAH'!E199="","", 'I NILAI SEKOLAH'!E199)</f>
        <v/>
      </c>
      <c r="AI199" s="37" t="str">
        <f>IF('I NILAI SEKOLAH'!F199="","", 'I NILAI SEKOLAH'!F199)</f>
        <v/>
      </c>
      <c r="AJ199" s="37" t="str">
        <f>IF('I NILAI SEKOLAH'!G199="","", 'I NILAI SEKOLAH'!G199)</f>
        <v/>
      </c>
      <c r="AK199" s="37" t="str">
        <f>IF('I NILAI SEKOLAH'!H199="","", 'I NILAI SEKOLAH'!H199)</f>
        <v/>
      </c>
      <c r="AL199" s="37" t="str">
        <f>IF('I NILAI SEKOLAH'!I199="","", 'I NILAI SEKOLAH'!I199)</f>
        <v/>
      </c>
      <c r="AM199" s="37" t="str">
        <f>IF('I NILAI SEKOLAH'!J199="","", 'I NILAI SEKOLAH'!J199)</f>
        <v/>
      </c>
      <c r="AN199" s="37" t="str">
        <f>IF('I NILAI SEKOLAH'!K199="","", 'I NILAI SEKOLAH'!K199)</f>
        <v/>
      </c>
      <c r="AO199" s="37" t="str">
        <f>IF('I NILAI SEKOLAH'!L199="","", 'I NILAI SEKOLAH'!L199)</f>
        <v/>
      </c>
      <c r="AP199" s="37" t="str">
        <f>IF('I NILAI SEKOLAH'!M199="","", 'I NILAI SEKOLAH'!M199)</f>
        <v/>
      </c>
      <c r="AQ199" s="37" t="str">
        <f>IF('I NILAI SEKOLAH'!N199="","", 'I NILAI SEKOLAH'!N199)</f>
        <v/>
      </c>
      <c r="AR199" s="37" t="str">
        <f>IF('I NILAI SEKOLAH'!O199="","", 'I NILAI SEKOLAH'!O199)</f>
        <v/>
      </c>
      <c r="AS199" s="37" t="str">
        <f>IF('I NILAI SEKOLAH'!P199="","", 'I NILAI SEKOLAH'!P199)</f>
        <v/>
      </c>
      <c r="AT199" s="37" t="str">
        <f>IF('I NILAI SEKOLAH'!Q199="","", 'I NILAI SEKOLAH'!Q199)</f>
        <v/>
      </c>
      <c r="AU199" s="37" t="str">
        <f>IF('I NILAI SEKOLAH'!R199="","", 'I NILAI SEKOLAH'!R199)</f>
        <v/>
      </c>
      <c r="AV199" s="37" t="str">
        <f>IF('I NILAI SEKOLAH'!S199="","", 'I NILAI SEKOLAH'!S199)</f>
        <v/>
      </c>
      <c r="AW199" s="37" t="str">
        <f>IF('I NILAI SEKOLAH'!T199="","", 'I NILAI SEKOLAH'!T199)</f>
        <v/>
      </c>
      <c r="AX199" s="37" t="str">
        <f>IF('I NILAI SEKOLAH'!U199="","", 'I NILAI SEKOLAH'!U199)</f>
        <v/>
      </c>
      <c r="AY199" s="38" t="str">
        <f t="shared" si="25"/>
        <v xml:space="preserve">  </v>
      </c>
      <c r="AZ199" s="38" t="str">
        <f t="shared" si="26"/>
        <v/>
      </c>
      <c r="BA199" s="296" t="str">
        <f>IF(AZ199="","",RANK(AZ199,$AZ$10:$AZ$209)+COUNTIF(AZ$10:AZ199,AZ199)-1)</f>
        <v/>
      </c>
      <c r="BB199" s="109"/>
      <c r="BC199" s="25"/>
    </row>
    <row r="200" spans="1:55" ht="15.75" hidden="1" customHeight="1">
      <c r="A200" s="101"/>
      <c r="B200" s="34">
        <f>IF(BIODATA!B200="","", BIODATA!B200)</f>
        <v>191</v>
      </c>
      <c r="C200" s="32" t="str">
        <f>IF(BIODATA!D200="","", BIODATA!D200)</f>
        <v/>
      </c>
      <c r="D200" s="32" t="str">
        <f>IF(BIODATA!E200="","", BIODATA!E200)</f>
        <v/>
      </c>
      <c r="E200" s="40" t="str">
        <f>IF(BIODATA!F200="","", BIODATA!F200)</f>
        <v/>
      </c>
      <c r="F200" s="32" t="str">
        <f>IF(BIODATA!I200="","", BIODATA!I200)</f>
        <v/>
      </c>
      <c r="G200" s="39" t="str">
        <f>IF('I NILAI UN'!F200="","",'I NILAI UN'!F200)</f>
        <v/>
      </c>
      <c r="H200" s="39" t="str">
        <f>IF('I NILAI UN'!G200="","",'I NILAI UN'!G200)</f>
        <v/>
      </c>
      <c r="I200" s="39" t="str">
        <f>IF('I NILAI UN'!H200="","",'I NILAI UN'!H200)</f>
        <v/>
      </c>
      <c r="J200" s="39" t="str">
        <f>IF('I NILAI UN'!I200="","",'I NILAI UN'!I200)</f>
        <v/>
      </c>
      <c r="K200" s="33">
        <f t="shared" si="19"/>
        <v>0</v>
      </c>
      <c r="L200" s="41" t="str">
        <f t="shared" si="20"/>
        <v/>
      </c>
      <c r="M200" s="41" t="str">
        <f t="shared" si="21"/>
        <v/>
      </c>
      <c r="N200" s="41" t="str">
        <f t="shared" si="22"/>
        <v/>
      </c>
      <c r="O200" s="41" t="str">
        <f t="shared" si="23"/>
        <v/>
      </c>
      <c r="P200" s="35" t="str">
        <f>'A1'!K200</f>
        <v xml:space="preserve">  </v>
      </c>
      <c r="Q200" s="35" t="str">
        <f>'A2'!K200</f>
        <v xml:space="preserve">  </v>
      </c>
      <c r="R200" s="35" t="str">
        <f>'A3'!K200</f>
        <v xml:space="preserve">  </v>
      </c>
      <c r="S200" s="35" t="str">
        <f>'A4'!K200</f>
        <v xml:space="preserve">  </v>
      </c>
      <c r="T200" s="35" t="str">
        <f>'A5'!K200</f>
        <v xml:space="preserve">  </v>
      </c>
      <c r="U200" s="35" t="str">
        <f>'A6'!K200</f>
        <v xml:space="preserve">  </v>
      </c>
      <c r="V200" s="35" t="str">
        <f>'B1'!K200</f>
        <v xml:space="preserve">  </v>
      </c>
      <c r="W200" s="35" t="str">
        <f>'B2'!K200</f>
        <v xml:space="preserve">  </v>
      </c>
      <c r="X200" s="35" t="str">
        <f>'B3'!K200</f>
        <v xml:space="preserve">  </v>
      </c>
      <c r="Y200" s="35" t="str">
        <f>'B4'!K200</f>
        <v xml:space="preserve">  </v>
      </c>
      <c r="Z200" s="35" t="str">
        <f>'B5'!K200</f>
        <v xml:space="preserve">  </v>
      </c>
      <c r="AA200" s="35" t="str">
        <f>'C1'!K200</f>
        <v xml:space="preserve">  </v>
      </c>
      <c r="AB200" s="35" t="str">
        <f>'C2'!K200</f>
        <v xml:space="preserve">  </v>
      </c>
      <c r="AC200" s="35" t="str">
        <f>'C3'!K200</f>
        <v xml:space="preserve">  </v>
      </c>
      <c r="AD200" s="35" t="str">
        <f>'C4'!K200</f>
        <v xml:space="preserve">  </v>
      </c>
      <c r="AE200" s="35" t="str">
        <f>'C5'!K200</f>
        <v xml:space="preserve">  </v>
      </c>
      <c r="AF200" s="35" t="str">
        <f>'C6'!K200</f>
        <v xml:space="preserve">  </v>
      </c>
      <c r="AG200" s="36" t="str">
        <f t="shared" si="24"/>
        <v xml:space="preserve">  </v>
      </c>
      <c r="AH200" s="37" t="str">
        <f>IF('I NILAI SEKOLAH'!E200="","", 'I NILAI SEKOLAH'!E200)</f>
        <v/>
      </c>
      <c r="AI200" s="37" t="str">
        <f>IF('I NILAI SEKOLAH'!F200="","", 'I NILAI SEKOLAH'!F200)</f>
        <v/>
      </c>
      <c r="AJ200" s="37" t="str">
        <f>IF('I NILAI SEKOLAH'!G200="","", 'I NILAI SEKOLAH'!G200)</f>
        <v/>
      </c>
      <c r="AK200" s="37" t="str">
        <f>IF('I NILAI SEKOLAH'!H200="","", 'I NILAI SEKOLAH'!H200)</f>
        <v/>
      </c>
      <c r="AL200" s="37" t="str">
        <f>IF('I NILAI SEKOLAH'!I200="","", 'I NILAI SEKOLAH'!I200)</f>
        <v/>
      </c>
      <c r="AM200" s="37" t="str">
        <f>IF('I NILAI SEKOLAH'!J200="","", 'I NILAI SEKOLAH'!J200)</f>
        <v/>
      </c>
      <c r="AN200" s="37" t="str">
        <f>IF('I NILAI SEKOLAH'!K200="","", 'I NILAI SEKOLAH'!K200)</f>
        <v/>
      </c>
      <c r="AO200" s="37" t="str">
        <f>IF('I NILAI SEKOLAH'!L200="","", 'I NILAI SEKOLAH'!L200)</f>
        <v/>
      </c>
      <c r="AP200" s="37" t="str">
        <f>IF('I NILAI SEKOLAH'!M200="","", 'I NILAI SEKOLAH'!M200)</f>
        <v/>
      </c>
      <c r="AQ200" s="37" t="str">
        <f>IF('I NILAI SEKOLAH'!N200="","", 'I NILAI SEKOLAH'!N200)</f>
        <v/>
      </c>
      <c r="AR200" s="37" t="str">
        <f>IF('I NILAI SEKOLAH'!O200="","", 'I NILAI SEKOLAH'!O200)</f>
        <v/>
      </c>
      <c r="AS200" s="37" t="str">
        <f>IF('I NILAI SEKOLAH'!P200="","", 'I NILAI SEKOLAH'!P200)</f>
        <v/>
      </c>
      <c r="AT200" s="37" t="str">
        <f>IF('I NILAI SEKOLAH'!Q200="","", 'I NILAI SEKOLAH'!Q200)</f>
        <v/>
      </c>
      <c r="AU200" s="37" t="str">
        <f>IF('I NILAI SEKOLAH'!R200="","", 'I NILAI SEKOLAH'!R200)</f>
        <v/>
      </c>
      <c r="AV200" s="37" t="str">
        <f>IF('I NILAI SEKOLAH'!S200="","", 'I NILAI SEKOLAH'!S200)</f>
        <v/>
      </c>
      <c r="AW200" s="37" t="str">
        <f>IF('I NILAI SEKOLAH'!T200="","", 'I NILAI SEKOLAH'!T200)</f>
        <v/>
      </c>
      <c r="AX200" s="37" t="str">
        <f>IF('I NILAI SEKOLAH'!U200="","", 'I NILAI SEKOLAH'!U200)</f>
        <v/>
      </c>
      <c r="AY200" s="38" t="str">
        <f t="shared" si="25"/>
        <v xml:space="preserve">  </v>
      </c>
      <c r="AZ200" s="38" t="str">
        <f t="shared" si="26"/>
        <v/>
      </c>
      <c r="BA200" s="296" t="str">
        <f>IF(AZ200="","",RANK(AZ200,$AZ$10:$AZ$209)+COUNTIF(AZ$10:AZ200,AZ200)-1)</f>
        <v/>
      </c>
      <c r="BB200" s="109"/>
      <c r="BC200" s="25"/>
    </row>
    <row r="201" spans="1:55" ht="15.75" hidden="1" customHeight="1">
      <c r="A201" s="101"/>
      <c r="B201" s="34">
        <f>IF(BIODATA!B201="","", BIODATA!B201)</f>
        <v>192</v>
      </c>
      <c r="C201" s="32" t="str">
        <f>IF(BIODATA!D201="","", BIODATA!D201)</f>
        <v/>
      </c>
      <c r="D201" s="32" t="str">
        <f>IF(BIODATA!E201="","", BIODATA!E201)</f>
        <v/>
      </c>
      <c r="E201" s="40" t="str">
        <f>IF(BIODATA!F201="","", BIODATA!F201)</f>
        <v/>
      </c>
      <c r="F201" s="32" t="str">
        <f>IF(BIODATA!I201="","", BIODATA!I201)</f>
        <v/>
      </c>
      <c r="G201" s="39" t="str">
        <f>IF('I NILAI UN'!F201="","",'I NILAI UN'!F201)</f>
        <v/>
      </c>
      <c r="H201" s="39" t="str">
        <f>IF('I NILAI UN'!G201="","",'I NILAI UN'!G201)</f>
        <v/>
      </c>
      <c r="I201" s="39" t="str">
        <f>IF('I NILAI UN'!H201="","",'I NILAI UN'!H201)</f>
        <v/>
      </c>
      <c r="J201" s="39" t="str">
        <f>IF('I NILAI UN'!I201="","",'I NILAI UN'!I201)</f>
        <v/>
      </c>
      <c r="K201" s="33">
        <f t="shared" si="19"/>
        <v>0</v>
      </c>
      <c r="L201" s="41" t="str">
        <f t="shared" si="20"/>
        <v/>
      </c>
      <c r="M201" s="41" t="str">
        <f t="shared" si="21"/>
        <v/>
      </c>
      <c r="N201" s="41" t="str">
        <f t="shared" si="22"/>
        <v/>
      </c>
      <c r="O201" s="41" t="str">
        <f t="shared" si="23"/>
        <v/>
      </c>
      <c r="P201" s="35" t="str">
        <f>'A1'!K201</f>
        <v xml:space="preserve">  </v>
      </c>
      <c r="Q201" s="35" t="str">
        <f>'A2'!K201</f>
        <v xml:space="preserve">  </v>
      </c>
      <c r="R201" s="35" t="str">
        <f>'A3'!K201</f>
        <v xml:space="preserve">  </v>
      </c>
      <c r="S201" s="35" t="str">
        <f>'A4'!K201</f>
        <v xml:space="preserve">  </v>
      </c>
      <c r="T201" s="35" t="str">
        <f>'A5'!K201</f>
        <v xml:space="preserve">  </v>
      </c>
      <c r="U201" s="35" t="str">
        <f>'A6'!K201</f>
        <v xml:space="preserve">  </v>
      </c>
      <c r="V201" s="35" t="str">
        <f>'B1'!K201</f>
        <v xml:space="preserve">  </v>
      </c>
      <c r="W201" s="35" t="str">
        <f>'B2'!K201</f>
        <v xml:space="preserve">  </v>
      </c>
      <c r="X201" s="35" t="str">
        <f>'B3'!K201</f>
        <v xml:space="preserve">  </v>
      </c>
      <c r="Y201" s="35" t="str">
        <f>'B4'!K201</f>
        <v xml:space="preserve">  </v>
      </c>
      <c r="Z201" s="35" t="str">
        <f>'B5'!K201</f>
        <v xml:space="preserve">  </v>
      </c>
      <c r="AA201" s="35" t="str">
        <f>'C1'!K201</f>
        <v xml:space="preserve">  </v>
      </c>
      <c r="AB201" s="35" t="str">
        <f>'C2'!K201</f>
        <v xml:space="preserve">  </v>
      </c>
      <c r="AC201" s="35" t="str">
        <f>'C3'!K201</f>
        <v xml:space="preserve">  </v>
      </c>
      <c r="AD201" s="35" t="str">
        <f>'C4'!K201</f>
        <v xml:space="preserve">  </v>
      </c>
      <c r="AE201" s="35" t="str">
        <f>'C5'!K201</f>
        <v xml:space="preserve">  </v>
      </c>
      <c r="AF201" s="35" t="str">
        <f>'C6'!K201</f>
        <v xml:space="preserve">  </v>
      </c>
      <c r="AG201" s="36" t="str">
        <f t="shared" si="24"/>
        <v xml:space="preserve">  </v>
      </c>
      <c r="AH201" s="37" t="str">
        <f>IF('I NILAI SEKOLAH'!E201="","", 'I NILAI SEKOLAH'!E201)</f>
        <v/>
      </c>
      <c r="AI201" s="37" t="str">
        <f>IF('I NILAI SEKOLAH'!F201="","", 'I NILAI SEKOLAH'!F201)</f>
        <v/>
      </c>
      <c r="AJ201" s="37" t="str">
        <f>IF('I NILAI SEKOLAH'!G201="","", 'I NILAI SEKOLAH'!G201)</f>
        <v/>
      </c>
      <c r="AK201" s="37" t="str">
        <f>IF('I NILAI SEKOLAH'!H201="","", 'I NILAI SEKOLAH'!H201)</f>
        <v/>
      </c>
      <c r="AL201" s="37" t="str">
        <f>IF('I NILAI SEKOLAH'!I201="","", 'I NILAI SEKOLAH'!I201)</f>
        <v/>
      </c>
      <c r="AM201" s="37" t="str">
        <f>IF('I NILAI SEKOLAH'!J201="","", 'I NILAI SEKOLAH'!J201)</f>
        <v/>
      </c>
      <c r="AN201" s="37" t="str">
        <f>IF('I NILAI SEKOLAH'!K201="","", 'I NILAI SEKOLAH'!K201)</f>
        <v/>
      </c>
      <c r="AO201" s="37" t="str">
        <f>IF('I NILAI SEKOLAH'!L201="","", 'I NILAI SEKOLAH'!L201)</f>
        <v/>
      </c>
      <c r="AP201" s="37" t="str">
        <f>IF('I NILAI SEKOLAH'!M201="","", 'I NILAI SEKOLAH'!M201)</f>
        <v/>
      </c>
      <c r="AQ201" s="37" t="str">
        <f>IF('I NILAI SEKOLAH'!N201="","", 'I NILAI SEKOLAH'!N201)</f>
        <v/>
      </c>
      <c r="AR201" s="37" t="str">
        <f>IF('I NILAI SEKOLAH'!O201="","", 'I NILAI SEKOLAH'!O201)</f>
        <v/>
      </c>
      <c r="AS201" s="37" t="str">
        <f>IF('I NILAI SEKOLAH'!P201="","", 'I NILAI SEKOLAH'!P201)</f>
        <v/>
      </c>
      <c r="AT201" s="37" t="str">
        <f>IF('I NILAI SEKOLAH'!Q201="","", 'I NILAI SEKOLAH'!Q201)</f>
        <v/>
      </c>
      <c r="AU201" s="37" t="str">
        <f>IF('I NILAI SEKOLAH'!R201="","", 'I NILAI SEKOLAH'!R201)</f>
        <v/>
      </c>
      <c r="AV201" s="37" t="str">
        <f>IF('I NILAI SEKOLAH'!S201="","", 'I NILAI SEKOLAH'!S201)</f>
        <v/>
      </c>
      <c r="AW201" s="37" t="str">
        <f>IF('I NILAI SEKOLAH'!T201="","", 'I NILAI SEKOLAH'!T201)</f>
        <v/>
      </c>
      <c r="AX201" s="37" t="str">
        <f>IF('I NILAI SEKOLAH'!U201="","", 'I NILAI SEKOLAH'!U201)</f>
        <v/>
      </c>
      <c r="AY201" s="38" t="str">
        <f t="shared" si="25"/>
        <v xml:space="preserve">  </v>
      </c>
      <c r="AZ201" s="38" t="str">
        <f t="shared" si="26"/>
        <v/>
      </c>
      <c r="BA201" s="296" t="str">
        <f>IF(AZ201="","",RANK(AZ201,$AZ$10:$AZ$209)+COUNTIF(AZ$10:AZ201,AZ201)-1)</f>
        <v/>
      </c>
      <c r="BB201" s="109"/>
      <c r="BC201" s="25"/>
    </row>
    <row r="202" spans="1:55" ht="15.75" hidden="1" customHeight="1">
      <c r="A202" s="101"/>
      <c r="B202" s="34">
        <f>IF(BIODATA!B202="","", BIODATA!B202)</f>
        <v>193</v>
      </c>
      <c r="C202" s="32" t="str">
        <f>IF(BIODATA!D202="","", BIODATA!D202)</f>
        <v/>
      </c>
      <c r="D202" s="32" t="str">
        <f>IF(BIODATA!E202="","", BIODATA!E202)</f>
        <v/>
      </c>
      <c r="E202" s="40" t="str">
        <f>IF(BIODATA!F202="","", BIODATA!F202)</f>
        <v/>
      </c>
      <c r="F202" s="32" t="str">
        <f>IF(BIODATA!I202="","", BIODATA!I202)</f>
        <v/>
      </c>
      <c r="G202" s="39" t="str">
        <f>IF('I NILAI UN'!F202="","",'I NILAI UN'!F202)</f>
        <v/>
      </c>
      <c r="H202" s="39" t="str">
        <f>IF('I NILAI UN'!G202="","",'I NILAI UN'!G202)</f>
        <v/>
      </c>
      <c r="I202" s="39" t="str">
        <f>IF('I NILAI UN'!H202="","",'I NILAI UN'!H202)</f>
        <v/>
      </c>
      <c r="J202" s="39" t="str">
        <f>IF('I NILAI UN'!I202="","",'I NILAI UN'!I202)</f>
        <v/>
      </c>
      <c r="K202" s="33">
        <f t="shared" si="19"/>
        <v>0</v>
      </c>
      <c r="L202" s="41" t="str">
        <f t="shared" si="20"/>
        <v/>
      </c>
      <c r="M202" s="41" t="str">
        <f t="shared" si="21"/>
        <v/>
      </c>
      <c r="N202" s="41" t="str">
        <f t="shared" si="22"/>
        <v/>
      </c>
      <c r="O202" s="41" t="str">
        <f t="shared" si="23"/>
        <v/>
      </c>
      <c r="P202" s="35" t="str">
        <f>'A1'!K202</f>
        <v xml:space="preserve">  </v>
      </c>
      <c r="Q202" s="35" t="str">
        <f>'A2'!K202</f>
        <v xml:space="preserve">  </v>
      </c>
      <c r="R202" s="35" t="str">
        <f>'A3'!K202</f>
        <v xml:space="preserve">  </v>
      </c>
      <c r="S202" s="35" t="str">
        <f>'A4'!K202</f>
        <v xml:space="preserve">  </v>
      </c>
      <c r="T202" s="35" t="str">
        <f>'A5'!K202</f>
        <v xml:space="preserve">  </v>
      </c>
      <c r="U202" s="35" t="str">
        <f>'A6'!K202</f>
        <v xml:space="preserve">  </v>
      </c>
      <c r="V202" s="35" t="str">
        <f>'B1'!K202</f>
        <v xml:space="preserve">  </v>
      </c>
      <c r="W202" s="35" t="str">
        <f>'B2'!K202</f>
        <v xml:space="preserve">  </v>
      </c>
      <c r="X202" s="35" t="str">
        <f>'B3'!K202</f>
        <v xml:space="preserve">  </v>
      </c>
      <c r="Y202" s="35" t="str">
        <f>'B4'!K202</f>
        <v xml:space="preserve">  </v>
      </c>
      <c r="Z202" s="35" t="str">
        <f>'B5'!K202</f>
        <v xml:space="preserve">  </v>
      </c>
      <c r="AA202" s="35" t="str">
        <f>'C1'!K202</f>
        <v xml:space="preserve">  </v>
      </c>
      <c r="AB202" s="35" t="str">
        <f>'C2'!K202</f>
        <v xml:space="preserve">  </v>
      </c>
      <c r="AC202" s="35" t="str">
        <f>'C3'!K202</f>
        <v xml:space="preserve">  </v>
      </c>
      <c r="AD202" s="35" t="str">
        <f>'C4'!K202</f>
        <v xml:space="preserve">  </v>
      </c>
      <c r="AE202" s="35" t="str">
        <f>'C5'!K202</f>
        <v xml:space="preserve">  </v>
      </c>
      <c r="AF202" s="35" t="str">
        <f>'C6'!K202</f>
        <v xml:space="preserve">  </v>
      </c>
      <c r="AG202" s="36" t="str">
        <f t="shared" si="24"/>
        <v xml:space="preserve">  </v>
      </c>
      <c r="AH202" s="37" t="str">
        <f>IF('I NILAI SEKOLAH'!E202="","", 'I NILAI SEKOLAH'!E202)</f>
        <v/>
      </c>
      <c r="AI202" s="37" t="str">
        <f>IF('I NILAI SEKOLAH'!F202="","", 'I NILAI SEKOLAH'!F202)</f>
        <v/>
      </c>
      <c r="AJ202" s="37" t="str">
        <f>IF('I NILAI SEKOLAH'!G202="","", 'I NILAI SEKOLAH'!G202)</f>
        <v/>
      </c>
      <c r="AK202" s="37" t="str">
        <f>IF('I NILAI SEKOLAH'!H202="","", 'I NILAI SEKOLAH'!H202)</f>
        <v/>
      </c>
      <c r="AL202" s="37" t="str">
        <f>IF('I NILAI SEKOLAH'!I202="","", 'I NILAI SEKOLAH'!I202)</f>
        <v/>
      </c>
      <c r="AM202" s="37" t="str">
        <f>IF('I NILAI SEKOLAH'!J202="","", 'I NILAI SEKOLAH'!J202)</f>
        <v/>
      </c>
      <c r="AN202" s="37" t="str">
        <f>IF('I NILAI SEKOLAH'!K202="","", 'I NILAI SEKOLAH'!K202)</f>
        <v/>
      </c>
      <c r="AO202" s="37" t="str">
        <f>IF('I NILAI SEKOLAH'!L202="","", 'I NILAI SEKOLAH'!L202)</f>
        <v/>
      </c>
      <c r="AP202" s="37" t="str">
        <f>IF('I NILAI SEKOLAH'!M202="","", 'I NILAI SEKOLAH'!M202)</f>
        <v/>
      </c>
      <c r="AQ202" s="37" t="str">
        <f>IF('I NILAI SEKOLAH'!N202="","", 'I NILAI SEKOLAH'!N202)</f>
        <v/>
      </c>
      <c r="AR202" s="37" t="str">
        <f>IF('I NILAI SEKOLAH'!O202="","", 'I NILAI SEKOLAH'!O202)</f>
        <v/>
      </c>
      <c r="AS202" s="37" t="str">
        <f>IF('I NILAI SEKOLAH'!P202="","", 'I NILAI SEKOLAH'!P202)</f>
        <v/>
      </c>
      <c r="AT202" s="37" t="str">
        <f>IF('I NILAI SEKOLAH'!Q202="","", 'I NILAI SEKOLAH'!Q202)</f>
        <v/>
      </c>
      <c r="AU202" s="37" t="str">
        <f>IF('I NILAI SEKOLAH'!R202="","", 'I NILAI SEKOLAH'!R202)</f>
        <v/>
      </c>
      <c r="AV202" s="37" t="str">
        <f>IF('I NILAI SEKOLAH'!S202="","", 'I NILAI SEKOLAH'!S202)</f>
        <v/>
      </c>
      <c r="AW202" s="37" t="str">
        <f>IF('I NILAI SEKOLAH'!T202="","", 'I NILAI SEKOLAH'!T202)</f>
        <v/>
      </c>
      <c r="AX202" s="37" t="str">
        <f>IF('I NILAI SEKOLAH'!U202="","", 'I NILAI SEKOLAH'!U202)</f>
        <v/>
      </c>
      <c r="AY202" s="38" t="str">
        <f t="shared" si="25"/>
        <v xml:space="preserve">  </v>
      </c>
      <c r="AZ202" s="38" t="str">
        <f t="shared" si="26"/>
        <v/>
      </c>
      <c r="BA202" s="296" t="str">
        <f>IF(AZ202="","",RANK(AZ202,$AZ$10:$AZ$209)+COUNTIF(AZ$10:AZ202,AZ202)-1)</f>
        <v/>
      </c>
      <c r="BB202" s="109"/>
      <c r="BC202" s="25"/>
    </row>
    <row r="203" spans="1:55" ht="15.75" hidden="1" customHeight="1">
      <c r="A203" s="101"/>
      <c r="B203" s="34">
        <f>IF(BIODATA!B203="","", BIODATA!B203)</f>
        <v>194</v>
      </c>
      <c r="C203" s="32" t="str">
        <f>IF(BIODATA!D203="","", BIODATA!D203)</f>
        <v/>
      </c>
      <c r="D203" s="32" t="str">
        <f>IF(BIODATA!E203="","", BIODATA!E203)</f>
        <v/>
      </c>
      <c r="E203" s="40" t="str">
        <f>IF(BIODATA!F203="","", BIODATA!F203)</f>
        <v/>
      </c>
      <c r="F203" s="32" t="str">
        <f>IF(BIODATA!I203="","", BIODATA!I203)</f>
        <v/>
      </c>
      <c r="G203" s="39" t="str">
        <f>IF('I NILAI UN'!F203="","",'I NILAI UN'!F203)</f>
        <v/>
      </c>
      <c r="H203" s="39" t="str">
        <f>IF('I NILAI UN'!G203="","",'I NILAI UN'!G203)</f>
        <v/>
      </c>
      <c r="I203" s="39" t="str">
        <f>IF('I NILAI UN'!H203="","",'I NILAI UN'!H203)</f>
        <v/>
      </c>
      <c r="J203" s="39" t="str">
        <f>IF('I NILAI UN'!I203="","",'I NILAI UN'!I203)</f>
        <v/>
      </c>
      <c r="K203" s="33">
        <f t="shared" ref="K203:K209" si="27">SUM(G203:J203)</f>
        <v>0</v>
      </c>
      <c r="L203" s="41" t="str">
        <f t="shared" ref="L203:L209" si="28">IF(G203="","",IF(G203&gt;=85.1,"Sangat Baik",IF(G203&gt;=70.1,"Baik",IF(G203&gt;=55.1,"Cukup","Kurang"))))</f>
        <v/>
      </c>
      <c r="M203" s="41" t="str">
        <f t="shared" ref="M203:M209" si="29">IF(H203="","",IF(H203&gt;=85.1,"Sangat Baik",IF(H203&gt;=70.1,"Baik",IF(H203&gt;=55.1,"Cukup","Kurang"))))</f>
        <v/>
      </c>
      <c r="N203" s="41" t="str">
        <f t="shared" ref="N203:N209" si="30">IF(I203="","",IF(I203&gt;=85.1,"Sangat Baik",IF(I203&gt;=70.1,"Baik",IF(I203&gt;=55.1,"Cukup","Kurang"))))</f>
        <v/>
      </c>
      <c r="O203" s="41" t="str">
        <f t="shared" ref="O203:O209" si="31">IF(J203="","",IF(J203&gt;=85.1,"Sangat Baik",IF(J203&gt;=70.1,"Baik",IF(J203&gt;=55.1,"Cukup","Kurang"))))</f>
        <v/>
      </c>
      <c r="P203" s="35" t="str">
        <f>'A1'!K203</f>
        <v xml:space="preserve">  </v>
      </c>
      <c r="Q203" s="35" t="str">
        <f>'A2'!K203</f>
        <v xml:space="preserve">  </v>
      </c>
      <c r="R203" s="35" t="str">
        <f>'A3'!K203</f>
        <v xml:space="preserve">  </v>
      </c>
      <c r="S203" s="35" t="str">
        <f>'A4'!K203</f>
        <v xml:space="preserve">  </v>
      </c>
      <c r="T203" s="35" t="str">
        <f>'A5'!K203</f>
        <v xml:space="preserve">  </v>
      </c>
      <c r="U203" s="35" t="str">
        <f>'A6'!K203</f>
        <v xml:space="preserve">  </v>
      </c>
      <c r="V203" s="35" t="str">
        <f>'B1'!K203</f>
        <v xml:space="preserve">  </v>
      </c>
      <c r="W203" s="35" t="str">
        <f>'B2'!K203</f>
        <v xml:space="preserve">  </v>
      </c>
      <c r="X203" s="35" t="str">
        <f>'B3'!K203</f>
        <v xml:space="preserve">  </v>
      </c>
      <c r="Y203" s="35" t="str">
        <f>'B4'!K203</f>
        <v xml:space="preserve">  </v>
      </c>
      <c r="Z203" s="35" t="str">
        <f>'B5'!K203</f>
        <v xml:space="preserve">  </v>
      </c>
      <c r="AA203" s="35" t="str">
        <f>'C1'!K203</f>
        <v xml:space="preserve">  </v>
      </c>
      <c r="AB203" s="35" t="str">
        <f>'C2'!K203</f>
        <v xml:space="preserve">  </v>
      </c>
      <c r="AC203" s="35" t="str">
        <f>'C3'!K203</f>
        <v xml:space="preserve">  </v>
      </c>
      <c r="AD203" s="35" t="str">
        <f>'C4'!K203</f>
        <v xml:space="preserve">  </v>
      </c>
      <c r="AE203" s="35" t="str">
        <f>'C5'!K203</f>
        <v xml:space="preserve">  </v>
      </c>
      <c r="AF203" s="35" t="str">
        <f>'C6'!K203</f>
        <v xml:space="preserve">  </v>
      </c>
      <c r="AG203" s="36" t="str">
        <f t="shared" ref="AG203:AG209" si="32">IFERROR(AVERAGE(P203:AF203),"  ")</f>
        <v xml:space="preserve">  </v>
      </c>
      <c r="AH203" s="37" t="str">
        <f>IF('I NILAI SEKOLAH'!E203="","", 'I NILAI SEKOLAH'!E203)</f>
        <v/>
      </c>
      <c r="AI203" s="37" t="str">
        <f>IF('I NILAI SEKOLAH'!F203="","", 'I NILAI SEKOLAH'!F203)</f>
        <v/>
      </c>
      <c r="AJ203" s="37" t="str">
        <f>IF('I NILAI SEKOLAH'!G203="","", 'I NILAI SEKOLAH'!G203)</f>
        <v/>
      </c>
      <c r="AK203" s="37" t="str">
        <f>IF('I NILAI SEKOLAH'!H203="","", 'I NILAI SEKOLAH'!H203)</f>
        <v/>
      </c>
      <c r="AL203" s="37" t="str">
        <f>IF('I NILAI SEKOLAH'!I203="","", 'I NILAI SEKOLAH'!I203)</f>
        <v/>
      </c>
      <c r="AM203" s="37" t="str">
        <f>IF('I NILAI SEKOLAH'!J203="","", 'I NILAI SEKOLAH'!J203)</f>
        <v/>
      </c>
      <c r="AN203" s="37" t="str">
        <f>IF('I NILAI SEKOLAH'!K203="","", 'I NILAI SEKOLAH'!K203)</f>
        <v/>
      </c>
      <c r="AO203" s="37" t="str">
        <f>IF('I NILAI SEKOLAH'!L203="","", 'I NILAI SEKOLAH'!L203)</f>
        <v/>
      </c>
      <c r="AP203" s="37" t="str">
        <f>IF('I NILAI SEKOLAH'!M203="","", 'I NILAI SEKOLAH'!M203)</f>
        <v/>
      </c>
      <c r="AQ203" s="37" t="str">
        <f>IF('I NILAI SEKOLAH'!N203="","", 'I NILAI SEKOLAH'!N203)</f>
        <v/>
      </c>
      <c r="AR203" s="37" t="str">
        <f>IF('I NILAI SEKOLAH'!O203="","", 'I NILAI SEKOLAH'!O203)</f>
        <v/>
      </c>
      <c r="AS203" s="37" t="str">
        <f>IF('I NILAI SEKOLAH'!P203="","", 'I NILAI SEKOLAH'!P203)</f>
        <v/>
      </c>
      <c r="AT203" s="37" t="str">
        <f>IF('I NILAI SEKOLAH'!Q203="","", 'I NILAI SEKOLAH'!Q203)</f>
        <v/>
      </c>
      <c r="AU203" s="37" t="str">
        <f>IF('I NILAI SEKOLAH'!R203="","", 'I NILAI SEKOLAH'!R203)</f>
        <v/>
      </c>
      <c r="AV203" s="37" t="str">
        <f>IF('I NILAI SEKOLAH'!S203="","", 'I NILAI SEKOLAH'!S203)</f>
        <v/>
      </c>
      <c r="AW203" s="37" t="str">
        <f>IF('I NILAI SEKOLAH'!T203="","", 'I NILAI SEKOLAH'!T203)</f>
        <v/>
      </c>
      <c r="AX203" s="37" t="str">
        <f>IF('I NILAI SEKOLAH'!U203="","", 'I NILAI SEKOLAH'!U203)</f>
        <v/>
      </c>
      <c r="AY203" s="38" t="str">
        <f t="shared" ref="AY203:AY209" si="33">IFERROR(AVERAGE(AH203:AX203),"  ")</f>
        <v xml:space="preserve">  </v>
      </c>
      <c r="AZ203" s="38" t="str">
        <f t="shared" ref="AZ203:AZ209" si="34">IF(E203="","",SUM(K203,P203,Q203,R203,S203,T203,U203,V203,W203,X203,Y203,Z203,AA203,AB203,AC203,AD203,AE203,AF203,AH203,AI203,AJ203,AK203,AL203,AM203,AN203,AO203,AP203,AQ203,AR203,AS203,AT203,AU203,AV203,AW203,AX203))</f>
        <v/>
      </c>
      <c r="BA203" s="296" t="str">
        <f>IF(AZ203="","",RANK(AZ203,$AZ$10:$AZ$209)+COUNTIF(AZ$10:AZ203,AZ203)-1)</f>
        <v/>
      </c>
      <c r="BB203" s="109"/>
      <c r="BC203" s="25"/>
    </row>
    <row r="204" spans="1:55" ht="15.75" hidden="1" customHeight="1">
      <c r="A204" s="101"/>
      <c r="B204" s="34">
        <f>IF(BIODATA!B204="","", BIODATA!B204)</f>
        <v>195</v>
      </c>
      <c r="C204" s="32" t="str">
        <f>IF(BIODATA!D204="","", BIODATA!D204)</f>
        <v/>
      </c>
      <c r="D204" s="32" t="str">
        <f>IF(BIODATA!E204="","", BIODATA!E204)</f>
        <v/>
      </c>
      <c r="E204" s="40" t="str">
        <f>IF(BIODATA!F204="","", BIODATA!F204)</f>
        <v/>
      </c>
      <c r="F204" s="32" t="str">
        <f>IF(BIODATA!I204="","", BIODATA!I204)</f>
        <v/>
      </c>
      <c r="G204" s="39" t="str">
        <f>IF('I NILAI UN'!F204="","",'I NILAI UN'!F204)</f>
        <v/>
      </c>
      <c r="H204" s="39" t="str">
        <f>IF('I NILAI UN'!G204="","",'I NILAI UN'!G204)</f>
        <v/>
      </c>
      <c r="I204" s="39" t="str">
        <f>IF('I NILAI UN'!H204="","",'I NILAI UN'!H204)</f>
        <v/>
      </c>
      <c r="J204" s="39" t="str">
        <f>IF('I NILAI UN'!I204="","",'I NILAI UN'!I204)</f>
        <v/>
      </c>
      <c r="K204" s="33">
        <f t="shared" si="27"/>
        <v>0</v>
      </c>
      <c r="L204" s="41" t="str">
        <f t="shared" si="28"/>
        <v/>
      </c>
      <c r="M204" s="41" t="str">
        <f t="shared" si="29"/>
        <v/>
      </c>
      <c r="N204" s="41" t="str">
        <f t="shared" si="30"/>
        <v/>
      </c>
      <c r="O204" s="41" t="str">
        <f t="shared" si="31"/>
        <v/>
      </c>
      <c r="P204" s="35" t="str">
        <f>'A1'!K204</f>
        <v xml:space="preserve">  </v>
      </c>
      <c r="Q204" s="35" t="str">
        <f>'A2'!K204</f>
        <v xml:space="preserve">  </v>
      </c>
      <c r="R204" s="35" t="str">
        <f>'A3'!K204</f>
        <v xml:space="preserve">  </v>
      </c>
      <c r="S204" s="35" t="str">
        <f>'A4'!K204</f>
        <v xml:space="preserve">  </v>
      </c>
      <c r="T204" s="35" t="str">
        <f>'A5'!K204</f>
        <v xml:space="preserve">  </v>
      </c>
      <c r="U204" s="35" t="str">
        <f>'A6'!K204</f>
        <v xml:space="preserve">  </v>
      </c>
      <c r="V204" s="35" t="str">
        <f>'B1'!K204</f>
        <v xml:space="preserve">  </v>
      </c>
      <c r="W204" s="35" t="str">
        <f>'B2'!K204</f>
        <v xml:space="preserve">  </v>
      </c>
      <c r="X204" s="35" t="str">
        <f>'B3'!K204</f>
        <v xml:space="preserve">  </v>
      </c>
      <c r="Y204" s="35" t="str">
        <f>'B4'!K204</f>
        <v xml:space="preserve">  </v>
      </c>
      <c r="Z204" s="35" t="str">
        <f>'B5'!K204</f>
        <v xml:space="preserve">  </v>
      </c>
      <c r="AA204" s="35" t="str">
        <f>'C1'!K204</f>
        <v xml:space="preserve">  </v>
      </c>
      <c r="AB204" s="35" t="str">
        <f>'C2'!K204</f>
        <v xml:space="preserve">  </v>
      </c>
      <c r="AC204" s="35" t="str">
        <f>'C3'!K204</f>
        <v xml:space="preserve">  </v>
      </c>
      <c r="AD204" s="35" t="str">
        <f>'C4'!K204</f>
        <v xml:space="preserve">  </v>
      </c>
      <c r="AE204" s="35" t="str">
        <f>'C5'!K204</f>
        <v xml:space="preserve">  </v>
      </c>
      <c r="AF204" s="35" t="str">
        <f>'C6'!K204</f>
        <v xml:space="preserve">  </v>
      </c>
      <c r="AG204" s="36" t="str">
        <f t="shared" si="32"/>
        <v xml:space="preserve">  </v>
      </c>
      <c r="AH204" s="37" t="str">
        <f>IF('I NILAI SEKOLAH'!E204="","", 'I NILAI SEKOLAH'!E204)</f>
        <v/>
      </c>
      <c r="AI204" s="37" t="str">
        <f>IF('I NILAI SEKOLAH'!F204="","", 'I NILAI SEKOLAH'!F204)</f>
        <v/>
      </c>
      <c r="AJ204" s="37" t="str">
        <f>IF('I NILAI SEKOLAH'!G204="","", 'I NILAI SEKOLAH'!G204)</f>
        <v/>
      </c>
      <c r="AK204" s="37" t="str">
        <f>IF('I NILAI SEKOLAH'!H204="","", 'I NILAI SEKOLAH'!H204)</f>
        <v/>
      </c>
      <c r="AL204" s="37" t="str">
        <f>IF('I NILAI SEKOLAH'!I204="","", 'I NILAI SEKOLAH'!I204)</f>
        <v/>
      </c>
      <c r="AM204" s="37" t="str">
        <f>IF('I NILAI SEKOLAH'!J204="","", 'I NILAI SEKOLAH'!J204)</f>
        <v/>
      </c>
      <c r="AN204" s="37" t="str">
        <f>IF('I NILAI SEKOLAH'!K204="","", 'I NILAI SEKOLAH'!K204)</f>
        <v/>
      </c>
      <c r="AO204" s="37" t="str">
        <f>IF('I NILAI SEKOLAH'!L204="","", 'I NILAI SEKOLAH'!L204)</f>
        <v/>
      </c>
      <c r="AP204" s="37" t="str">
        <f>IF('I NILAI SEKOLAH'!M204="","", 'I NILAI SEKOLAH'!M204)</f>
        <v/>
      </c>
      <c r="AQ204" s="37" t="str">
        <f>IF('I NILAI SEKOLAH'!N204="","", 'I NILAI SEKOLAH'!N204)</f>
        <v/>
      </c>
      <c r="AR204" s="37" t="str">
        <f>IF('I NILAI SEKOLAH'!O204="","", 'I NILAI SEKOLAH'!O204)</f>
        <v/>
      </c>
      <c r="AS204" s="37" t="str">
        <f>IF('I NILAI SEKOLAH'!P204="","", 'I NILAI SEKOLAH'!P204)</f>
        <v/>
      </c>
      <c r="AT204" s="37" t="str">
        <f>IF('I NILAI SEKOLAH'!Q204="","", 'I NILAI SEKOLAH'!Q204)</f>
        <v/>
      </c>
      <c r="AU204" s="37" t="str">
        <f>IF('I NILAI SEKOLAH'!R204="","", 'I NILAI SEKOLAH'!R204)</f>
        <v/>
      </c>
      <c r="AV204" s="37" t="str">
        <f>IF('I NILAI SEKOLAH'!S204="","", 'I NILAI SEKOLAH'!S204)</f>
        <v/>
      </c>
      <c r="AW204" s="37" t="str">
        <f>IF('I NILAI SEKOLAH'!T204="","", 'I NILAI SEKOLAH'!T204)</f>
        <v/>
      </c>
      <c r="AX204" s="37" t="str">
        <f>IF('I NILAI SEKOLAH'!U204="","", 'I NILAI SEKOLAH'!U204)</f>
        <v/>
      </c>
      <c r="AY204" s="38" t="str">
        <f t="shared" si="33"/>
        <v xml:space="preserve">  </v>
      </c>
      <c r="AZ204" s="38" t="str">
        <f t="shared" si="34"/>
        <v/>
      </c>
      <c r="BA204" s="296" t="str">
        <f>IF(AZ204="","",RANK(AZ204,$AZ$10:$AZ$209)+COUNTIF(AZ$10:AZ204,AZ204)-1)</f>
        <v/>
      </c>
      <c r="BB204" s="109"/>
      <c r="BC204" s="25"/>
    </row>
    <row r="205" spans="1:55" ht="15.75" hidden="1" customHeight="1">
      <c r="A205" s="101"/>
      <c r="B205" s="34">
        <f>IF(BIODATA!B205="","", BIODATA!B205)</f>
        <v>196</v>
      </c>
      <c r="C205" s="32" t="str">
        <f>IF(BIODATA!D205="","", BIODATA!D205)</f>
        <v/>
      </c>
      <c r="D205" s="32" t="str">
        <f>IF(BIODATA!E205="","", BIODATA!E205)</f>
        <v/>
      </c>
      <c r="E205" s="40" t="str">
        <f>IF(BIODATA!F205="","", BIODATA!F205)</f>
        <v/>
      </c>
      <c r="F205" s="32" t="str">
        <f>IF(BIODATA!I205="","", BIODATA!I205)</f>
        <v/>
      </c>
      <c r="G205" s="39" t="str">
        <f>IF('I NILAI UN'!F205="","",'I NILAI UN'!F205)</f>
        <v/>
      </c>
      <c r="H205" s="39" t="str">
        <f>IF('I NILAI UN'!G205="","",'I NILAI UN'!G205)</f>
        <v/>
      </c>
      <c r="I205" s="39" t="str">
        <f>IF('I NILAI UN'!H205="","",'I NILAI UN'!H205)</f>
        <v/>
      </c>
      <c r="J205" s="39" t="str">
        <f>IF('I NILAI UN'!I205="","",'I NILAI UN'!I205)</f>
        <v/>
      </c>
      <c r="K205" s="33">
        <f t="shared" si="27"/>
        <v>0</v>
      </c>
      <c r="L205" s="41" t="str">
        <f t="shared" si="28"/>
        <v/>
      </c>
      <c r="M205" s="41" t="str">
        <f t="shared" si="29"/>
        <v/>
      </c>
      <c r="N205" s="41" t="str">
        <f t="shared" si="30"/>
        <v/>
      </c>
      <c r="O205" s="41" t="str">
        <f t="shared" si="31"/>
        <v/>
      </c>
      <c r="P205" s="35" t="str">
        <f>'A1'!K205</f>
        <v xml:space="preserve">  </v>
      </c>
      <c r="Q205" s="35" t="str">
        <f>'A2'!K205</f>
        <v xml:space="preserve">  </v>
      </c>
      <c r="R205" s="35" t="str">
        <f>'A3'!K205</f>
        <v xml:space="preserve">  </v>
      </c>
      <c r="S205" s="35" t="str">
        <f>'A4'!K205</f>
        <v xml:space="preserve">  </v>
      </c>
      <c r="T205" s="35" t="str">
        <f>'A5'!K205</f>
        <v xml:space="preserve">  </v>
      </c>
      <c r="U205" s="35" t="str">
        <f>'A6'!K205</f>
        <v xml:space="preserve">  </v>
      </c>
      <c r="V205" s="35" t="str">
        <f>'B1'!K205</f>
        <v xml:space="preserve">  </v>
      </c>
      <c r="W205" s="35" t="str">
        <f>'B2'!K205</f>
        <v xml:space="preserve">  </v>
      </c>
      <c r="X205" s="35" t="str">
        <f>'B3'!K205</f>
        <v xml:space="preserve">  </v>
      </c>
      <c r="Y205" s="35" t="str">
        <f>'B4'!K205</f>
        <v xml:space="preserve">  </v>
      </c>
      <c r="Z205" s="35" t="str">
        <f>'B5'!K205</f>
        <v xml:space="preserve">  </v>
      </c>
      <c r="AA205" s="35" t="str">
        <f>'C1'!K205</f>
        <v xml:space="preserve">  </v>
      </c>
      <c r="AB205" s="35" t="str">
        <f>'C2'!K205</f>
        <v xml:space="preserve">  </v>
      </c>
      <c r="AC205" s="35" t="str">
        <f>'C3'!K205</f>
        <v xml:space="preserve">  </v>
      </c>
      <c r="AD205" s="35" t="str">
        <f>'C4'!K205</f>
        <v xml:space="preserve">  </v>
      </c>
      <c r="AE205" s="35" t="str">
        <f>'C5'!K205</f>
        <v xml:space="preserve">  </v>
      </c>
      <c r="AF205" s="35" t="str">
        <f>'C6'!K205</f>
        <v xml:space="preserve">  </v>
      </c>
      <c r="AG205" s="36" t="str">
        <f t="shared" si="32"/>
        <v xml:space="preserve">  </v>
      </c>
      <c r="AH205" s="37" t="str">
        <f>IF('I NILAI SEKOLAH'!E205="","", 'I NILAI SEKOLAH'!E205)</f>
        <v/>
      </c>
      <c r="AI205" s="37" t="str">
        <f>IF('I NILAI SEKOLAH'!F205="","", 'I NILAI SEKOLAH'!F205)</f>
        <v/>
      </c>
      <c r="AJ205" s="37" t="str">
        <f>IF('I NILAI SEKOLAH'!G205="","", 'I NILAI SEKOLAH'!G205)</f>
        <v/>
      </c>
      <c r="AK205" s="37" t="str">
        <f>IF('I NILAI SEKOLAH'!H205="","", 'I NILAI SEKOLAH'!H205)</f>
        <v/>
      </c>
      <c r="AL205" s="37" t="str">
        <f>IF('I NILAI SEKOLAH'!I205="","", 'I NILAI SEKOLAH'!I205)</f>
        <v/>
      </c>
      <c r="AM205" s="37" t="str">
        <f>IF('I NILAI SEKOLAH'!J205="","", 'I NILAI SEKOLAH'!J205)</f>
        <v/>
      </c>
      <c r="AN205" s="37" t="str">
        <f>IF('I NILAI SEKOLAH'!K205="","", 'I NILAI SEKOLAH'!K205)</f>
        <v/>
      </c>
      <c r="AO205" s="37" t="str">
        <f>IF('I NILAI SEKOLAH'!L205="","", 'I NILAI SEKOLAH'!L205)</f>
        <v/>
      </c>
      <c r="AP205" s="37" t="str">
        <f>IF('I NILAI SEKOLAH'!M205="","", 'I NILAI SEKOLAH'!M205)</f>
        <v/>
      </c>
      <c r="AQ205" s="37" t="str">
        <f>IF('I NILAI SEKOLAH'!N205="","", 'I NILAI SEKOLAH'!N205)</f>
        <v/>
      </c>
      <c r="AR205" s="37" t="str">
        <f>IF('I NILAI SEKOLAH'!O205="","", 'I NILAI SEKOLAH'!O205)</f>
        <v/>
      </c>
      <c r="AS205" s="37" t="str">
        <f>IF('I NILAI SEKOLAH'!P205="","", 'I NILAI SEKOLAH'!P205)</f>
        <v/>
      </c>
      <c r="AT205" s="37" t="str">
        <f>IF('I NILAI SEKOLAH'!Q205="","", 'I NILAI SEKOLAH'!Q205)</f>
        <v/>
      </c>
      <c r="AU205" s="37" t="str">
        <f>IF('I NILAI SEKOLAH'!R205="","", 'I NILAI SEKOLAH'!R205)</f>
        <v/>
      </c>
      <c r="AV205" s="37" t="str">
        <f>IF('I NILAI SEKOLAH'!S205="","", 'I NILAI SEKOLAH'!S205)</f>
        <v/>
      </c>
      <c r="AW205" s="37" t="str">
        <f>IF('I NILAI SEKOLAH'!T205="","", 'I NILAI SEKOLAH'!T205)</f>
        <v/>
      </c>
      <c r="AX205" s="37" t="str">
        <f>IF('I NILAI SEKOLAH'!U205="","", 'I NILAI SEKOLAH'!U205)</f>
        <v/>
      </c>
      <c r="AY205" s="38" t="str">
        <f t="shared" si="33"/>
        <v xml:space="preserve">  </v>
      </c>
      <c r="AZ205" s="38" t="str">
        <f t="shared" si="34"/>
        <v/>
      </c>
      <c r="BA205" s="296" t="str">
        <f>IF(AZ205="","",RANK(AZ205,$AZ$10:$AZ$209)+COUNTIF(AZ$10:AZ205,AZ205)-1)</f>
        <v/>
      </c>
      <c r="BB205" s="109"/>
      <c r="BC205" s="25"/>
    </row>
    <row r="206" spans="1:55" ht="15.75" hidden="1" customHeight="1">
      <c r="A206" s="101"/>
      <c r="B206" s="34">
        <f>IF(BIODATA!B206="","", BIODATA!B206)</f>
        <v>197</v>
      </c>
      <c r="C206" s="32" t="str">
        <f>IF(BIODATA!D206="","", BIODATA!D206)</f>
        <v/>
      </c>
      <c r="D206" s="32" t="str">
        <f>IF(BIODATA!E206="","", BIODATA!E206)</f>
        <v/>
      </c>
      <c r="E206" s="40" t="str">
        <f>IF(BIODATA!F206="","", BIODATA!F206)</f>
        <v/>
      </c>
      <c r="F206" s="32" t="str">
        <f>IF(BIODATA!I206="","", BIODATA!I206)</f>
        <v/>
      </c>
      <c r="G206" s="39" t="str">
        <f>IF('I NILAI UN'!F206="","",'I NILAI UN'!F206)</f>
        <v/>
      </c>
      <c r="H206" s="39" t="str">
        <f>IF('I NILAI UN'!G206="","",'I NILAI UN'!G206)</f>
        <v/>
      </c>
      <c r="I206" s="39" t="str">
        <f>IF('I NILAI UN'!H206="","",'I NILAI UN'!H206)</f>
        <v/>
      </c>
      <c r="J206" s="39" t="str">
        <f>IF('I NILAI UN'!I206="","",'I NILAI UN'!I206)</f>
        <v/>
      </c>
      <c r="K206" s="33">
        <f t="shared" si="27"/>
        <v>0</v>
      </c>
      <c r="L206" s="41" t="str">
        <f t="shared" si="28"/>
        <v/>
      </c>
      <c r="M206" s="41" t="str">
        <f t="shared" si="29"/>
        <v/>
      </c>
      <c r="N206" s="41" t="str">
        <f t="shared" si="30"/>
        <v/>
      </c>
      <c r="O206" s="41" t="str">
        <f t="shared" si="31"/>
        <v/>
      </c>
      <c r="P206" s="35" t="str">
        <f>'A1'!K206</f>
        <v xml:space="preserve">  </v>
      </c>
      <c r="Q206" s="35" t="str">
        <f>'A2'!K206</f>
        <v xml:space="preserve">  </v>
      </c>
      <c r="R206" s="35" t="str">
        <f>'A3'!K206</f>
        <v xml:space="preserve">  </v>
      </c>
      <c r="S206" s="35" t="str">
        <f>'A4'!K206</f>
        <v xml:space="preserve">  </v>
      </c>
      <c r="T206" s="35" t="str">
        <f>'A5'!K206</f>
        <v xml:space="preserve">  </v>
      </c>
      <c r="U206" s="35" t="str">
        <f>'A6'!K206</f>
        <v xml:space="preserve">  </v>
      </c>
      <c r="V206" s="35" t="str">
        <f>'B1'!K206</f>
        <v xml:space="preserve">  </v>
      </c>
      <c r="W206" s="35" t="str">
        <f>'B2'!K206</f>
        <v xml:space="preserve">  </v>
      </c>
      <c r="X206" s="35" t="str">
        <f>'B3'!K206</f>
        <v xml:space="preserve">  </v>
      </c>
      <c r="Y206" s="35" t="str">
        <f>'B4'!K206</f>
        <v xml:space="preserve">  </v>
      </c>
      <c r="Z206" s="35" t="str">
        <f>'B5'!K206</f>
        <v xml:space="preserve">  </v>
      </c>
      <c r="AA206" s="35" t="str">
        <f>'C1'!K206</f>
        <v xml:space="preserve">  </v>
      </c>
      <c r="AB206" s="35" t="str">
        <f>'C2'!K206</f>
        <v xml:space="preserve">  </v>
      </c>
      <c r="AC206" s="35" t="str">
        <f>'C3'!K206</f>
        <v xml:space="preserve">  </v>
      </c>
      <c r="AD206" s="35" t="str">
        <f>'C4'!K206</f>
        <v xml:space="preserve">  </v>
      </c>
      <c r="AE206" s="35" t="str">
        <f>'C5'!K206</f>
        <v xml:space="preserve">  </v>
      </c>
      <c r="AF206" s="35" t="str">
        <f>'C6'!K206</f>
        <v xml:space="preserve">  </v>
      </c>
      <c r="AG206" s="36" t="str">
        <f t="shared" si="32"/>
        <v xml:space="preserve">  </v>
      </c>
      <c r="AH206" s="37" t="str">
        <f>IF('I NILAI SEKOLAH'!E206="","", 'I NILAI SEKOLAH'!E206)</f>
        <v/>
      </c>
      <c r="AI206" s="37" t="str">
        <f>IF('I NILAI SEKOLAH'!F206="","", 'I NILAI SEKOLAH'!F206)</f>
        <v/>
      </c>
      <c r="AJ206" s="37" t="str">
        <f>IF('I NILAI SEKOLAH'!G206="","", 'I NILAI SEKOLAH'!G206)</f>
        <v/>
      </c>
      <c r="AK206" s="37" t="str">
        <f>IF('I NILAI SEKOLAH'!H206="","", 'I NILAI SEKOLAH'!H206)</f>
        <v/>
      </c>
      <c r="AL206" s="37" t="str">
        <f>IF('I NILAI SEKOLAH'!I206="","", 'I NILAI SEKOLAH'!I206)</f>
        <v/>
      </c>
      <c r="AM206" s="37" t="str">
        <f>IF('I NILAI SEKOLAH'!J206="","", 'I NILAI SEKOLAH'!J206)</f>
        <v/>
      </c>
      <c r="AN206" s="37" t="str">
        <f>IF('I NILAI SEKOLAH'!K206="","", 'I NILAI SEKOLAH'!K206)</f>
        <v/>
      </c>
      <c r="AO206" s="37" t="str">
        <f>IF('I NILAI SEKOLAH'!L206="","", 'I NILAI SEKOLAH'!L206)</f>
        <v/>
      </c>
      <c r="AP206" s="37" t="str">
        <f>IF('I NILAI SEKOLAH'!M206="","", 'I NILAI SEKOLAH'!M206)</f>
        <v/>
      </c>
      <c r="AQ206" s="37" t="str">
        <f>IF('I NILAI SEKOLAH'!N206="","", 'I NILAI SEKOLAH'!N206)</f>
        <v/>
      </c>
      <c r="AR206" s="37" t="str">
        <f>IF('I NILAI SEKOLAH'!O206="","", 'I NILAI SEKOLAH'!O206)</f>
        <v/>
      </c>
      <c r="AS206" s="37" t="str">
        <f>IF('I NILAI SEKOLAH'!P206="","", 'I NILAI SEKOLAH'!P206)</f>
        <v/>
      </c>
      <c r="AT206" s="37" t="str">
        <f>IF('I NILAI SEKOLAH'!Q206="","", 'I NILAI SEKOLAH'!Q206)</f>
        <v/>
      </c>
      <c r="AU206" s="37" t="str">
        <f>IF('I NILAI SEKOLAH'!R206="","", 'I NILAI SEKOLAH'!R206)</f>
        <v/>
      </c>
      <c r="AV206" s="37" t="str">
        <f>IF('I NILAI SEKOLAH'!S206="","", 'I NILAI SEKOLAH'!S206)</f>
        <v/>
      </c>
      <c r="AW206" s="37" t="str">
        <f>IF('I NILAI SEKOLAH'!T206="","", 'I NILAI SEKOLAH'!T206)</f>
        <v/>
      </c>
      <c r="AX206" s="37" t="str">
        <f>IF('I NILAI SEKOLAH'!U206="","", 'I NILAI SEKOLAH'!U206)</f>
        <v/>
      </c>
      <c r="AY206" s="38" t="str">
        <f t="shared" si="33"/>
        <v xml:space="preserve">  </v>
      </c>
      <c r="AZ206" s="38" t="str">
        <f t="shared" si="34"/>
        <v/>
      </c>
      <c r="BA206" s="296" t="str">
        <f>IF(AZ206="","",RANK(AZ206,$AZ$10:$AZ$209)+COUNTIF(AZ$10:AZ206,AZ206)-1)</f>
        <v/>
      </c>
      <c r="BB206" s="109"/>
      <c r="BC206" s="25"/>
    </row>
    <row r="207" spans="1:55" ht="15.75" hidden="1" customHeight="1">
      <c r="A207" s="101"/>
      <c r="B207" s="34">
        <f>IF(BIODATA!B207="","", BIODATA!B207)</f>
        <v>198</v>
      </c>
      <c r="C207" s="32" t="str">
        <f>IF(BIODATA!D207="","", BIODATA!D207)</f>
        <v/>
      </c>
      <c r="D207" s="32" t="str">
        <f>IF(BIODATA!E207="","", BIODATA!E207)</f>
        <v/>
      </c>
      <c r="E207" s="40" t="str">
        <f>IF(BIODATA!F207="","", BIODATA!F207)</f>
        <v/>
      </c>
      <c r="F207" s="32" t="str">
        <f>IF(BIODATA!I207="","", BIODATA!I207)</f>
        <v/>
      </c>
      <c r="G207" s="39" t="str">
        <f>IF('I NILAI UN'!F207="","",'I NILAI UN'!F207)</f>
        <v/>
      </c>
      <c r="H207" s="39" t="str">
        <f>IF('I NILAI UN'!G207="","",'I NILAI UN'!G207)</f>
        <v/>
      </c>
      <c r="I207" s="39" t="str">
        <f>IF('I NILAI UN'!H207="","",'I NILAI UN'!H207)</f>
        <v/>
      </c>
      <c r="J207" s="39" t="str">
        <f>IF('I NILAI UN'!I207="","",'I NILAI UN'!I207)</f>
        <v/>
      </c>
      <c r="K207" s="33">
        <f t="shared" si="27"/>
        <v>0</v>
      </c>
      <c r="L207" s="41" t="str">
        <f t="shared" si="28"/>
        <v/>
      </c>
      <c r="M207" s="41" t="str">
        <f t="shared" si="29"/>
        <v/>
      </c>
      <c r="N207" s="41" t="str">
        <f t="shared" si="30"/>
        <v/>
      </c>
      <c r="O207" s="41" t="str">
        <f t="shared" si="31"/>
        <v/>
      </c>
      <c r="P207" s="35" t="str">
        <f>'A1'!K207</f>
        <v xml:space="preserve">  </v>
      </c>
      <c r="Q207" s="35" t="str">
        <f>'A2'!K207</f>
        <v xml:space="preserve">  </v>
      </c>
      <c r="R207" s="35" t="str">
        <f>'A3'!K207</f>
        <v xml:space="preserve">  </v>
      </c>
      <c r="S207" s="35" t="str">
        <f>'A4'!K207</f>
        <v xml:space="preserve">  </v>
      </c>
      <c r="T207" s="35" t="str">
        <f>'A5'!K207</f>
        <v xml:space="preserve">  </v>
      </c>
      <c r="U207" s="35" t="str">
        <f>'A6'!K207</f>
        <v xml:space="preserve">  </v>
      </c>
      <c r="V207" s="35" t="str">
        <f>'B1'!K207</f>
        <v xml:space="preserve">  </v>
      </c>
      <c r="W207" s="35" t="str">
        <f>'B2'!K207</f>
        <v xml:space="preserve">  </v>
      </c>
      <c r="X207" s="35" t="str">
        <f>'B3'!K207</f>
        <v xml:space="preserve">  </v>
      </c>
      <c r="Y207" s="35" t="str">
        <f>'B4'!K207</f>
        <v xml:space="preserve">  </v>
      </c>
      <c r="Z207" s="35" t="str">
        <f>'B5'!K207</f>
        <v xml:space="preserve">  </v>
      </c>
      <c r="AA207" s="35" t="str">
        <f>'C1'!K207</f>
        <v xml:space="preserve">  </v>
      </c>
      <c r="AB207" s="35" t="str">
        <f>'C2'!K207</f>
        <v xml:space="preserve">  </v>
      </c>
      <c r="AC207" s="35" t="str">
        <f>'C3'!K207</f>
        <v xml:space="preserve">  </v>
      </c>
      <c r="AD207" s="35" t="str">
        <f>'C4'!K207</f>
        <v xml:space="preserve">  </v>
      </c>
      <c r="AE207" s="35" t="str">
        <f>'C5'!K207</f>
        <v xml:space="preserve">  </v>
      </c>
      <c r="AF207" s="35" t="str">
        <f>'C6'!K207</f>
        <v xml:space="preserve">  </v>
      </c>
      <c r="AG207" s="36" t="str">
        <f t="shared" si="32"/>
        <v xml:space="preserve">  </v>
      </c>
      <c r="AH207" s="37" t="str">
        <f>IF('I NILAI SEKOLAH'!E207="","", 'I NILAI SEKOLAH'!E207)</f>
        <v/>
      </c>
      <c r="AI207" s="37" t="str">
        <f>IF('I NILAI SEKOLAH'!F207="","", 'I NILAI SEKOLAH'!F207)</f>
        <v/>
      </c>
      <c r="AJ207" s="37" t="str">
        <f>IF('I NILAI SEKOLAH'!G207="","", 'I NILAI SEKOLAH'!G207)</f>
        <v/>
      </c>
      <c r="AK207" s="37" t="str">
        <f>IF('I NILAI SEKOLAH'!H207="","", 'I NILAI SEKOLAH'!H207)</f>
        <v/>
      </c>
      <c r="AL207" s="37" t="str">
        <f>IF('I NILAI SEKOLAH'!I207="","", 'I NILAI SEKOLAH'!I207)</f>
        <v/>
      </c>
      <c r="AM207" s="37" t="str">
        <f>IF('I NILAI SEKOLAH'!J207="","", 'I NILAI SEKOLAH'!J207)</f>
        <v/>
      </c>
      <c r="AN207" s="37" t="str">
        <f>IF('I NILAI SEKOLAH'!K207="","", 'I NILAI SEKOLAH'!K207)</f>
        <v/>
      </c>
      <c r="AO207" s="37" t="str">
        <f>IF('I NILAI SEKOLAH'!L207="","", 'I NILAI SEKOLAH'!L207)</f>
        <v/>
      </c>
      <c r="AP207" s="37" t="str">
        <f>IF('I NILAI SEKOLAH'!M207="","", 'I NILAI SEKOLAH'!M207)</f>
        <v/>
      </c>
      <c r="AQ207" s="37" t="str">
        <f>IF('I NILAI SEKOLAH'!N207="","", 'I NILAI SEKOLAH'!N207)</f>
        <v/>
      </c>
      <c r="AR207" s="37" t="str">
        <f>IF('I NILAI SEKOLAH'!O207="","", 'I NILAI SEKOLAH'!O207)</f>
        <v/>
      </c>
      <c r="AS207" s="37" t="str">
        <f>IF('I NILAI SEKOLAH'!P207="","", 'I NILAI SEKOLAH'!P207)</f>
        <v/>
      </c>
      <c r="AT207" s="37" t="str">
        <f>IF('I NILAI SEKOLAH'!Q207="","", 'I NILAI SEKOLAH'!Q207)</f>
        <v/>
      </c>
      <c r="AU207" s="37" t="str">
        <f>IF('I NILAI SEKOLAH'!R207="","", 'I NILAI SEKOLAH'!R207)</f>
        <v/>
      </c>
      <c r="AV207" s="37" t="str">
        <f>IF('I NILAI SEKOLAH'!S207="","", 'I NILAI SEKOLAH'!S207)</f>
        <v/>
      </c>
      <c r="AW207" s="37" t="str">
        <f>IF('I NILAI SEKOLAH'!T207="","", 'I NILAI SEKOLAH'!T207)</f>
        <v/>
      </c>
      <c r="AX207" s="37" t="str">
        <f>IF('I NILAI SEKOLAH'!U207="","", 'I NILAI SEKOLAH'!U207)</f>
        <v/>
      </c>
      <c r="AY207" s="38" t="str">
        <f t="shared" si="33"/>
        <v xml:space="preserve">  </v>
      </c>
      <c r="AZ207" s="38" t="str">
        <f t="shared" si="34"/>
        <v/>
      </c>
      <c r="BA207" s="296" t="str">
        <f>IF(AZ207="","",RANK(AZ207,$AZ$10:$AZ$209)+COUNTIF(AZ$10:AZ207,AZ207)-1)</f>
        <v/>
      </c>
      <c r="BB207" s="109"/>
      <c r="BC207" s="25"/>
    </row>
    <row r="208" spans="1:55" ht="15.75" hidden="1" customHeight="1">
      <c r="A208" s="101"/>
      <c r="B208" s="34">
        <f>IF(BIODATA!B208="","", BIODATA!B208)</f>
        <v>199</v>
      </c>
      <c r="C208" s="32" t="str">
        <f>IF(BIODATA!D208="","", BIODATA!D208)</f>
        <v/>
      </c>
      <c r="D208" s="32" t="str">
        <f>IF(BIODATA!E208="","", BIODATA!E208)</f>
        <v/>
      </c>
      <c r="E208" s="40" t="str">
        <f>IF(BIODATA!F208="","", BIODATA!F208)</f>
        <v/>
      </c>
      <c r="F208" s="32" t="str">
        <f>IF(BIODATA!I208="","", BIODATA!I208)</f>
        <v/>
      </c>
      <c r="G208" s="39" t="str">
        <f>IF('I NILAI UN'!F208="","",'I NILAI UN'!F208)</f>
        <v/>
      </c>
      <c r="H208" s="39" t="str">
        <f>IF('I NILAI UN'!G208="","",'I NILAI UN'!G208)</f>
        <v/>
      </c>
      <c r="I208" s="39" t="str">
        <f>IF('I NILAI UN'!H208="","",'I NILAI UN'!H208)</f>
        <v/>
      </c>
      <c r="J208" s="39" t="str">
        <f>IF('I NILAI UN'!I208="","",'I NILAI UN'!I208)</f>
        <v/>
      </c>
      <c r="K208" s="33">
        <f t="shared" si="27"/>
        <v>0</v>
      </c>
      <c r="L208" s="41" t="str">
        <f t="shared" si="28"/>
        <v/>
      </c>
      <c r="M208" s="41" t="str">
        <f t="shared" si="29"/>
        <v/>
      </c>
      <c r="N208" s="41" t="str">
        <f t="shared" si="30"/>
        <v/>
      </c>
      <c r="O208" s="41" t="str">
        <f t="shared" si="31"/>
        <v/>
      </c>
      <c r="P208" s="35" t="str">
        <f>'A1'!K208</f>
        <v xml:space="preserve">  </v>
      </c>
      <c r="Q208" s="35" t="str">
        <f>'A2'!K208</f>
        <v xml:space="preserve">  </v>
      </c>
      <c r="R208" s="35" t="str">
        <f>'A3'!K208</f>
        <v xml:space="preserve">  </v>
      </c>
      <c r="S208" s="35" t="str">
        <f>'A4'!K208</f>
        <v xml:space="preserve">  </v>
      </c>
      <c r="T208" s="35" t="str">
        <f>'A5'!K208</f>
        <v xml:space="preserve">  </v>
      </c>
      <c r="U208" s="35" t="str">
        <f>'A6'!K208</f>
        <v xml:space="preserve">  </v>
      </c>
      <c r="V208" s="35" t="str">
        <f>'B1'!K208</f>
        <v xml:space="preserve">  </v>
      </c>
      <c r="W208" s="35" t="str">
        <f>'B2'!K208</f>
        <v xml:space="preserve">  </v>
      </c>
      <c r="X208" s="35" t="str">
        <f>'B3'!K208</f>
        <v xml:space="preserve">  </v>
      </c>
      <c r="Y208" s="35" t="str">
        <f>'B4'!K208</f>
        <v xml:space="preserve">  </v>
      </c>
      <c r="Z208" s="35" t="str">
        <f>'B5'!K208</f>
        <v xml:space="preserve">  </v>
      </c>
      <c r="AA208" s="35" t="str">
        <f>'C1'!K208</f>
        <v xml:space="preserve">  </v>
      </c>
      <c r="AB208" s="35" t="str">
        <f>'C2'!K208</f>
        <v xml:space="preserve">  </v>
      </c>
      <c r="AC208" s="35" t="str">
        <f>'C3'!K208</f>
        <v xml:space="preserve">  </v>
      </c>
      <c r="AD208" s="35" t="str">
        <f>'C4'!K208</f>
        <v xml:space="preserve">  </v>
      </c>
      <c r="AE208" s="35" t="str">
        <f>'C5'!K208</f>
        <v xml:space="preserve">  </v>
      </c>
      <c r="AF208" s="35" t="str">
        <f>'C6'!K208</f>
        <v xml:space="preserve">  </v>
      </c>
      <c r="AG208" s="36" t="str">
        <f t="shared" si="32"/>
        <v xml:space="preserve">  </v>
      </c>
      <c r="AH208" s="37" t="str">
        <f>IF('I NILAI SEKOLAH'!E208="","", 'I NILAI SEKOLAH'!E208)</f>
        <v/>
      </c>
      <c r="AI208" s="37" t="str">
        <f>IF('I NILAI SEKOLAH'!F208="","", 'I NILAI SEKOLAH'!F208)</f>
        <v/>
      </c>
      <c r="AJ208" s="37" t="str">
        <f>IF('I NILAI SEKOLAH'!G208="","", 'I NILAI SEKOLAH'!G208)</f>
        <v/>
      </c>
      <c r="AK208" s="37" t="str">
        <f>IF('I NILAI SEKOLAH'!H208="","", 'I NILAI SEKOLAH'!H208)</f>
        <v/>
      </c>
      <c r="AL208" s="37" t="str">
        <f>IF('I NILAI SEKOLAH'!I208="","", 'I NILAI SEKOLAH'!I208)</f>
        <v/>
      </c>
      <c r="AM208" s="37" t="str">
        <f>IF('I NILAI SEKOLAH'!J208="","", 'I NILAI SEKOLAH'!J208)</f>
        <v/>
      </c>
      <c r="AN208" s="37" t="str">
        <f>IF('I NILAI SEKOLAH'!K208="","", 'I NILAI SEKOLAH'!K208)</f>
        <v/>
      </c>
      <c r="AO208" s="37" t="str">
        <f>IF('I NILAI SEKOLAH'!L208="","", 'I NILAI SEKOLAH'!L208)</f>
        <v/>
      </c>
      <c r="AP208" s="37" t="str">
        <f>IF('I NILAI SEKOLAH'!M208="","", 'I NILAI SEKOLAH'!M208)</f>
        <v/>
      </c>
      <c r="AQ208" s="37" t="str">
        <f>IF('I NILAI SEKOLAH'!N208="","", 'I NILAI SEKOLAH'!N208)</f>
        <v/>
      </c>
      <c r="AR208" s="37" t="str">
        <f>IF('I NILAI SEKOLAH'!O208="","", 'I NILAI SEKOLAH'!O208)</f>
        <v/>
      </c>
      <c r="AS208" s="37" t="str">
        <f>IF('I NILAI SEKOLAH'!P208="","", 'I NILAI SEKOLAH'!P208)</f>
        <v/>
      </c>
      <c r="AT208" s="37" t="str">
        <f>IF('I NILAI SEKOLAH'!Q208="","", 'I NILAI SEKOLAH'!Q208)</f>
        <v/>
      </c>
      <c r="AU208" s="37" t="str">
        <f>IF('I NILAI SEKOLAH'!R208="","", 'I NILAI SEKOLAH'!R208)</f>
        <v/>
      </c>
      <c r="AV208" s="37" t="str">
        <f>IF('I NILAI SEKOLAH'!S208="","", 'I NILAI SEKOLAH'!S208)</f>
        <v/>
      </c>
      <c r="AW208" s="37" t="str">
        <f>IF('I NILAI SEKOLAH'!T208="","", 'I NILAI SEKOLAH'!T208)</f>
        <v/>
      </c>
      <c r="AX208" s="37" t="str">
        <f>IF('I NILAI SEKOLAH'!U208="","", 'I NILAI SEKOLAH'!U208)</f>
        <v/>
      </c>
      <c r="AY208" s="38" t="str">
        <f t="shared" si="33"/>
        <v xml:space="preserve">  </v>
      </c>
      <c r="AZ208" s="38" t="str">
        <f t="shared" si="34"/>
        <v/>
      </c>
      <c r="BA208" s="296" t="str">
        <f>IF(AZ208="","",RANK(AZ208,$AZ$10:$AZ$209)+COUNTIF(AZ$10:AZ208,AZ208)-1)</f>
        <v/>
      </c>
      <c r="BB208" s="109"/>
      <c r="BC208" s="25"/>
    </row>
    <row r="209" spans="1:55" ht="15.75" hidden="1" customHeight="1">
      <c r="A209" s="101"/>
      <c r="B209" s="34">
        <f>IF(BIODATA!B209="","", BIODATA!B209)</f>
        <v>200</v>
      </c>
      <c r="C209" s="32" t="str">
        <f>IF(BIODATA!D209="","", BIODATA!D209)</f>
        <v/>
      </c>
      <c r="D209" s="32" t="str">
        <f>IF(BIODATA!E209="","", BIODATA!E209)</f>
        <v/>
      </c>
      <c r="E209" s="40" t="str">
        <f>IF(BIODATA!F209="","", BIODATA!F209)</f>
        <v/>
      </c>
      <c r="F209" s="32" t="str">
        <f>IF(BIODATA!I209="","", BIODATA!I209)</f>
        <v/>
      </c>
      <c r="G209" s="39" t="str">
        <f>IF('I NILAI UN'!F209="","",'I NILAI UN'!F209)</f>
        <v/>
      </c>
      <c r="H209" s="39" t="str">
        <f>IF('I NILAI UN'!G209="","",'I NILAI UN'!G209)</f>
        <v/>
      </c>
      <c r="I209" s="39" t="str">
        <f>IF('I NILAI UN'!H209="","",'I NILAI UN'!H209)</f>
        <v/>
      </c>
      <c r="J209" s="39" t="str">
        <f>IF('I NILAI UN'!I209="","",'I NILAI UN'!I209)</f>
        <v/>
      </c>
      <c r="K209" s="33">
        <f t="shared" si="27"/>
        <v>0</v>
      </c>
      <c r="L209" s="41" t="str">
        <f t="shared" si="28"/>
        <v/>
      </c>
      <c r="M209" s="41" t="str">
        <f t="shared" si="29"/>
        <v/>
      </c>
      <c r="N209" s="41" t="str">
        <f t="shared" si="30"/>
        <v/>
      </c>
      <c r="O209" s="41" t="str">
        <f t="shared" si="31"/>
        <v/>
      </c>
      <c r="P209" s="35" t="str">
        <f>'A1'!K209</f>
        <v xml:space="preserve">  </v>
      </c>
      <c r="Q209" s="35" t="str">
        <f>'A2'!K209</f>
        <v xml:space="preserve">  </v>
      </c>
      <c r="R209" s="35" t="str">
        <f>'A3'!K209</f>
        <v xml:space="preserve">  </v>
      </c>
      <c r="S209" s="35" t="str">
        <f>'A4'!K209</f>
        <v xml:space="preserve">  </v>
      </c>
      <c r="T209" s="35" t="str">
        <f>'A5'!K209</f>
        <v xml:space="preserve">  </v>
      </c>
      <c r="U209" s="35" t="str">
        <f>'A6'!K209</f>
        <v xml:space="preserve">  </v>
      </c>
      <c r="V209" s="35" t="str">
        <f>'B1'!K209</f>
        <v xml:space="preserve">  </v>
      </c>
      <c r="W209" s="35" t="str">
        <f>'B2'!K209</f>
        <v xml:space="preserve">  </v>
      </c>
      <c r="X209" s="35" t="str">
        <f>'B3'!K209</f>
        <v xml:space="preserve">  </v>
      </c>
      <c r="Y209" s="35" t="str">
        <f>'B4'!K209</f>
        <v xml:space="preserve">  </v>
      </c>
      <c r="Z209" s="35" t="str">
        <f>'B5'!K209</f>
        <v xml:space="preserve">  </v>
      </c>
      <c r="AA209" s="35" t="str">
        <f>'C1'!K209</f>
        <v xml:space="preserve">  </v>
      </c>
      <c r="AB209" s="35" t="str">
        <f>'C2'!K209</f>
        <v xml:space="preserve">  </v>
      </c>
      <c r="AC209" s="35" t="str">
        <f>'C3'!K209</f>
        <v xml:space="preserve">  </v>
      </c>
      <c r="AD209" s="35" t="str">
        <f>'C4'!K209</f>
        <v xml:space="preserve">  </v>
      </c>
      <c r="AE209" s="35" t="str">
        <f>'C5'!K209</f>
        <v xml:space="preserve">  </v>
      </c>
      <c r="AF209" s="35" t="str">
        <f>'C6'!K209</f>
        <v xml:space="preserve">  </v>
      </c>
      <c r="AG209" s="36" t="str">
        <f t="shared" si="32"/>
        <v xml:space="preserve">  </v>
      </c>
      <c r="AH209" s="37" t="str">
        <f>IF('I NILAI SEKOLAH'!E209="","", 'I NILAI SEKOLAH'!E209)</f>
        <v/>
      </c>
      <c r="AI209" s="37" t="str">
        <f>IF('I NILAI SEKOLAH'!F209="","", 'I NILAI SEKOLAH'!F209)</f>
        <v/>
      </c>
      <c r="AJ209" s="37" t="str">
        <f>IF('I NILAI SEKOLAH'!G209="","", 'I NILAI SEKOLAH'!G209)</f>
        <v/>
      </c>
      <c r="AK209" s="37" t="str">
        <f>IF('I NILAI SEKOLAH'!H209="","", 'I NILAI SEKOLAH'!H209)</f>
        <v/>
      </c>
      <c r="AL209" s="37" t="str">
        <f>IF('I NILAI SEKOLAH'!I209="","", 'I NILAI SEKOLAH'!I209)</f>
        <v/>
      </c>
      <c r="AM209" s="37" t="str">
        <f>IF('I NILAI SEKOLAH'!J209="","", 'I NILAI SEKOLAH'!J209)</f>
        <v/>
      </c>
      <c r="AN209" s="37" t="str">
        <f>IF('I NILAI SEKOLAH'!K209="","", 'I NILAI SEKOLAH'!K209)</f>
        <v/>
      </c>
      <c r="AO209" s="37" t="str">
        <f>IF('I NILAI SEKOLAH'!L209="","", 'I NILAI SEKOLAH'!L209)</f>
        <v/>
      </c>
      <c r="AP209" s="37" t="str">
        <f>IF('I NILAI SEKOLAH'!M209="","", 'I NILAI SEKOLAH'!M209)</f>
        <v/>
      </c>
      <c r="AQ209" s="37" t="str">
        <f>IF('I NILAI SEKOLAH'!N209="","", 'I NILAI SEKOLAH'!N209)</f>
        <v/>
      </c>
      <c r="AR209" s="37" t="str">
        <f>IF('I NILAI SEKOLAH'!O209="","", 'I NILAI SEKOLAH'!O209)</f>
        <v/>
      </c>
      <c r="AS209" s="37" t="str">
        <f>IF('I NILAI SEKOLAH'!P209="","", 'I NILAI SEKOLAH'!P209)</f>
        <v/>
      </c>
      <c r="AT209" s="37" t="str">
        <f>IF('I NILAI SEKOLAH'!Q209="","", 'I NILAI SEKOLAH'!Q209)</f>
        <v/>
      </c>
      <c r="AU209" s="37" t="str">
        <f>IF('I NILAI SEKOLAH'!R209="","", 'I NILAI SEKOLAH'!R209)</f>
        <v/>
      </c>
      <c r="AV209" s="37" t="str">
        <f>IF('I NILAI SEKOLAH'!S209="","", 'I NILAI SEKOLAH'!S209)</f>
        <v/>
      </c>
      <c r="AW209" s="37" t="str">
        <f>IF('I NILAI SEKOLAH'!T209="","", 'I NILAI SEKOLAH'!T209)</f>
        <v/>
      </c>
      <c r="AX209" s="37" t="str">
        <f>IF('I NILAI SEKOLAH'!U209="","", 'I NILAI SEKOLAH'!U209)</f>
        <v/>
      </c>
      <c r="AY209" s="38" t="str">
        <f t="shared" si="33"/>
        <v xml:space="preserve">  </v>
      </c>
      <c r="AZ209" s="38" t="str">
        <f t="shared" si="34"/>
        <v/>
      </c>
      <c r="BA209" s="296" t="str">
        <f>IF(AZ209="","",RANK(AZ209,$AZ$10:$AZ$209)+COUNTIF(AZ$10:AZ209,AZ209)-1)</f>
        <v/>
      </c>
      <c r="BB209" s="109"/>
      <c r="BC209" s="25"/>
    </row>
    <row r="210" spans="1:55" ht="5.25" customHeight="1">
      <c r="A210" s="101"/>
      <c r="B210" s="102"/>
      <c r="C210" s="103"/>
      <c r="D210" s="103"/>
      <c r="E210" s="104"/>
      <c r="F210" s="103"/>
      <c r="G210" s="105"/>
      <c r="H210" s="105"/>
      <c r="I210" s="105"/>
      <c r="J210" s="105"/>
      <c r="K210" s="105"/>
      <c r="L210" s="94"/>
      <c r="M210" s="94"/>
      <c r="N210" s="94"/>
      <c r="O210" s="94"/>
      <c r="P210" s="106"/>
      <c r="Q210" s="106"/>
      <c r="R210" s="106"/>
      <c r="S210" s="106"/>
      <c r="T210" s="106"/>
      <c r="U210" s="106"/>
      <c r="V210" s="106"/>
      <c r="W210" s="106"/>
      <c r="X210" s="106"/>
      <c r="Y210" s="106"/>
      <c r="Z210" s="106"/>
      <c r="AA210" s="106"/>
      <c r="AB210" s="106"/>
      <c r="AC210" s="106"/>
      <c r="AD210" s="106"/>
      <c r="AE210" s="106"/>
      <c r="AF210" s="106"/>
      <c r="AG210" s="107"/>
      <c r="AH210" s="108"/>
      <c r="AI210" s="108"/>
      <c r="AJ210" s="108"/>
      <c r="AK210" s="108"/>
      <c r="AL210" s="108"/>
      <c r="AM210" s="108"/>
      <c r="AN210" s="108"/>
      <c r="AO210" s="108"/>
      <c r="AP210" s="108"/>
      <c r="AQ210" s="108"/>
      <c r="AR210" s="108"/>
      <c r="AS210" s="108"/>
      <c r="AT210" s="108"/>
      <c r="AU210" s="108"/>
      <c r="AV210" s="108"/>
      <c r="AW210" s="108"/>
      <c r="AX210" s="108"/>
      <c r="AY210" s="109"/>
      <c r="AZ210" s="109"/>
      <c r="BA210" s="109"/>
      <c r="BB210" s="109"/>
      <c r="BC210" s="25"/>
    </row>
    <row r="211" spans="1:55" ht="1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c r="AV211" s="25"/>
      <c r="AW211" s="25"/>
      <c r="AX211" s="25"/>
      <c r="AY211" s="25"/>
      <c r="AZ211" s="25"/>
      <c r="BA211" s="25"/>
      <c r="BB211" s="25"/>
      <c r="BC211" s="25"/>
    </row>
    <row r="212" spans="1:55" ht="15" customHeight="1">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14" t="s">
        <v>15</v>
      </c>
      <c r="AU212" s="25"/>
      <c r="AV212" s="25"/>
      <c r="AW212" s="25"/>
      <c r="AX212" s="25"/>
      <c r="AY212" s="25"/>
      <c r="AZ212" s="25"/>
      <c r="BA212" s="25"/>
      <c r="BB212" s="25"/>
      <c r="BC212" s="25"/>
    </row>
    <row r="213" spans="1:55" ht="15" customHeight="1">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row>
    <row r="214" spans="1:55" ht="15" customHeight="1">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row>
    <row r="215" spans="1:55" ht="15" hidden="1" customHeight="1">
      <c r="BC215" s="25"/>
    </row>
    <row r="216" spans="1:55" ht="15" hidden="1" customHeight="1">
      <c r="BC216" s="25"/>
    </row>
    <row r="217" spans="1:55" ht="15" hidden="1" customHeight="1">
      <c r="BC217" s="25"/>
    </row>
    <row r="218" spans="1:55" ht="15" hidden="1" customHeight="1">
      <c r="BC218" s="25"/>
    </row>
    <row r="219" spans="1:55" ht="15" hidden="1" customHeight="1">
      <c r="BC219" s="25"/>
    </row>
    <row r="220" spans="1:55" ht="15" hidden="1" customHeight="1">
      <c r="BC220" s="25"/>
    </row>
    <row r="221" spans="1:55" ht="15" hidden="1" customHeight="1">
      <c r="BC221" s="25"/>
    </row>
    <row r="222" spans="1:55" ht="15" hidden="1" customHeight="1">
      <c r="BC222" s="25"/>
    </row>
    <row r="223" spans="1:55" ht="15" hidden="1" customHeight="1">
      <c r="BC223" s="25"/>
    </row>
    <row r="224" spans="1:55" ht="15" hidden="1" customHeight="1">
      <c r="BC224" s="25"/>
    </row>
    <row r="225" spans="55:55" ht="15" hidden="1" customHeight="1">
      <c r="BC225" s="25"/>
    </row>
    <row r="226" spans="55:55" ht="15" hidden="1" customHeight="1">
      <c r="BC226" s="25"/>
    </row>
    <row r="227" spans="55:55" ht="15" hidden="1" customHeight="1">
      <c r="BC227" s="25"/>
    </row>
    <row r="228" spans="55:55" ht="15" hidden="1" customHeight="1">
      <c r="BC228" s="25"/>
    </row>
    <row r="229" spans="55:55" ht="15" hidden="1" customHeight="1">
      <c r="BC229" s="25"/>
    </row>
    <row r="230" spans="55:55" ht="15" hidden="1" customHeight="1">
      <c r="BC230" s="25"/>
    </row>
    <row r="231" spans="55:55" ht="15" hidden="1" customHeight="1">
      <c r="BC231" s="25"/>
    </row>
    <row r="232" spans="55:55" ht="15" hidden="1" customHeight="1">
      <c r="BC232" s="25"/>
    </row>
    <row r="233" spans="55:55" ht="15" hidden="1" customHeight="1">
      <c r="BC233" s="25"/>
    </row>
    <row r="234" spans="55:55" ht="15" hidden="1" customHeight="1">
      <c r="BC234" s="25"/>
    </row>
    <row r="235" spans="55:55" ht="15" hidden="1" customHeight="1">
      <c r="BC235" s="25"/>
    </row>
    <row r="236" spans="55:55" ht="15" hidden="1" customHeight="1">
      <c r="BC236" s="25"/>
    </row>
    <row r="237" spans="55:55" ht="15" hidden="1" customHeight="1">
      <c r="BC237" s="25"/>
    </row>
    <row r="238" spans="55:55" ht="15" hidden="1" customHeight="1">
      <c r="BC238" s="25"/>
    </row>
    <row r="239" spans="55:55" ht="15" hidden="1" customHeight="1">
      <c r="BC239" s="25"/>
    </row>
    <row r="240" spans="55:55" ht="15" hidden="1" customHeight="1">
      <c r="BC240" s="25"/>
    </row>
    <row r="241" spans="2:55" ht="15" hidden="1" customHeight="1">
      <c r="BC241" s="25"/>
    </row>
    <row r="242" spans="2:55" ht="15" hidden="1" customHeight="1">
      <c r="BC242" s="25"/>
    </row>
    <row r="243" spans="2:55" ht="15" hidden="1">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row>
    <row r="244" spans="2:55" ht="15" hidden="1" customHeight="1"/>
    <row r="245" spans="2:55" ht="15" hidden="1" customHeight="1"/>
    <row r="246" spans="2:55" ht="15" hidden="1" customHeight="1"/>
    <row r="247" spans="2:55" ht="15" hidden="1" customHeight="1"/>
    <row r="248" spans="2:55" ht="15" hidden="1" customHeight="1"/>
    <row r="249" spans="2:55" ht="15" hidden="1" customHeight="1"/>
    <row r="250" spans="2:55" ht="15" hidden="1" customHeight="1"/>
    <row r="251" spans="2:55" ht="15" hidden="1" customHeight="1"/>
    <row r="252" spans="2:55" ht="15" hidden="1" customHeight="1"/>
    <row r="253" spans="2:55" ht="15" hidden="1" customHeight="1"/>
    <row r="254" spans="2:55" ht="15" hidden="1" customHeight="1"/>
    <row r="255" spans="2:55" ht="15" hidden="1" customHeight="1"/>
    <row r="256" spans="2:55"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row r="303" ht="15" hidden="1" customHeight="1"/>
    <row r="304" ht="15" hidden="1" customHeight="1"/>
    <row r="305" ht="15" hidden="1" customHeight="1"/>
    <row r="306" ht="15" hidden="1" customHeight="1"/>
    <row r="307" ht="15" hidden="1" customHeight="1"/>
    <row r="308" ht="15" hidden="1" customHeight="1"/>
    <row r="309" ht="15" hidden="1" customHeight="1"/>
    <row r="310" ht="15" hidden="1" customHeight="1"/>
    <row r="311" ht="15" hidden="1" customHeight="1"/>
    <row r="312" ht="15" hidden="1" customHeight="1"/>
    <row r="313" ht="15" hidden="1" customHeight="1"/>
    <row r="314" ht="15" hidden="1" customHeight="1"/>
    <row r="315" ht="15" hidden="1" customHeight="1"/>
    <row r="316" ht="15" hidden="1" customHeight="1"/>
    <row r="317" ht="15" hidden="1" customHeight="1"/>
    <row r="318" ht="15" hidden="1" customHeight="1"/>
    <row r="319" ht="15" hidden="1" customHeight="1"/>
    <row r="320" ht="15" hidden="1" customHeight="1"/>
    <row r="321" ht="15" hidden="1" customHeight="1"/>
    <row r="322" ht="15" hidden="1" customHeight="1"/>
    <row r="323" ht="15" hidden="1" customHeight="1"/>
    <row r="324" ht="15" hidden="1" customHeight="1"/>
    <row r="325" ht="15" hidden="1" customHeight="1"/>
    <row r="326" ht="15" hidden="1" customHeight="1"/>
    <row r="327" ht="15" hidden="1" customHeight="1"/>
    <row r="328" ht="15" hidden="1" customHeight="1"/>
    <row r="329" ht="15" hidden="1" customHeight="1"/>
    <row r="330" ht="15" hidden="1" customHeight="1"/>
    <row r="331" ht="15" hidden="1" customHeight="1"/>
    <row r="332" ht="15" hidden="1" customHeight="1"/>
    <row r="333" ht="15" hidden="1" customHeight="1"/>
    <row r="334" ht="15" hidden="1" customHeight="1"/>
    <row r="335" ht="15" hidden="1" customHeight="1"/>
    <row r="336" ht="15" hidden="1" customHeight="1"/>
    <row r="337" ht="15" hidden="1" customHeight="1"/>
    <row r="338" ht="15" hidden="1" customHeight="1"/>
    <row r="339" ht="15" hidden="1" customHeight="1"/>
    <row r="340" ht="15" hidden="1" customHeight="1"/>
    <row r="341" ht="15" hidden="1" customHeight="1"/>
    <row r="342" ht="15" hidden="1" customHeight="1"/>
    <row r="343" ht="15" hidden="1" customHeight="1"/>
    <row r="344" ht="15" hidden="1" customHeight="1"/>
    <row r="345" ht="15" hidden="1" customHeight="1"/>
    <row r="346" ht="15" hidden="1" customHeight="1"/>
    <row r="347" ht="15" hidden="1" customHeight="1"/>
    <row r="348" ht="15" hidden="1" customHeight="1"/>
    <row r="349" ht="15" hidden="1" customHeight="1"/>
    <row r="350" ht="15" hidden="1" customHeight="1"/>
    <row r="351" ht="15" hidden="1" customHeight="1"/>
    <row r="352" ht="15" hidden="1" customHeight="1"/>
    <row r="353" ht="15" hidden="1" customHeight="1"/>
    <row r="354" ht="15" hidden="1" customHeight="1"/>
    <row r="355" ht="15" hidden="1" customHeight="1"/>
    <row r="356" ht="15" hidden="1" customHeight="1"/>
    <row r="357" ht="15" hidden="1" customHeight="1"/>
    <row r="358" ht="15" hidden="1" customHeight="1"/>
    <row r="359" ht="15" hidden="1" customHeight="1"/>
    <row r="360" ht="15" hidden="1" customHeight="1"/>
    <row r="361" ht="15" hidden="1" customHeight="1"/>
    <row r="362" ht="15" hidden="1" customHeight="1"/>
    <row r="363" ht="15" hidden="1" customHeight="1"/>
    <row r="364" ht="15" hidden="1" customHeight="1"/>
    <row r="365" ht="15" hidden="1" customHeight="1"/>
    <row r="366" ht="15" hidden="1" customHeight="1"/>
    <row r="367" ht="15" hidden="1" customHeight="1"/>
    <row r="368" ht="15" hidden="1" customHeight="1"/>
    <row r="369" ht="15" hidden="1" customHeight="1"/>
    <row r="370" ht="15" hidden="1" customHeight="1"/>
    <row r="371" ht="15" hidden="1" customHeight="1"/>
    <row r="372" ht="15" hidden="1" customHeight="1"/>
    <row r="373" ht="15" hidden="1" customHeight="1"/>
    <row r="374" ht="15" hidden="1" customHeight="1"/>
    <row r="375" ht="15" hidden="1" customHeight="1"/>
    <row r="376" ht="15" hidden="1" customHeight="1"/>
    <row r="377" ht="15" hidden="1" customHeight="1"/>
    <row r="378" ht="15" hidden="1" customHeight="1"/>
    <row r="379" ht="15" hidden="1" customHeight="1"/>
    <row r="380" ht="15" hidden="1" customHeight="1"/>
    <row r="381" ht="15" hidden="1" customHeight="1"/>
    <row r="382" ht="15" hidden="1" customHeight="1"/>
    <row r="383" ht="15" hidden="1" customHeight="1"/>
    <row r="384" ht="15" hidden="1" customHeight="1"/>
    <row r="385" ht="15" hidden="1" customHeight="1"/>
    <row r="386" ht="15" hidden="1" customHeight="1"/>
    <row r="387" ht="15" hidden="1" customHeight="1"/>
    <row r="388" ht="15" hidden="1" customHeight="1"/>
    <row r="389" ht="15" hidden="1" customHeight="1"/>
    <row r="390" ht="15" hidden="1" customHeight="1"/>
    <row r="391" ht="15" hidden="1" customHeight="1"/>
    <row r="392" ht="15" hidden="1" customHeight="1"/>
    <row r="393" ht="15" hidden="1" customHeight="1"/>
    <row r="394" ht="15" hidden="1" customHeight="1"/>
    <row r="395" ht="15" hidden="1" customHeight="1"/>
    <row r="396" ht="15" hidden="1" customHeight="1"/>
    <row r="397" ht="15" hidden="1" customHeight="1"/>
    <row r="398" ht="15" hidden="1" customHeight="1"/>
    <row r="399" ht="15" hidden="1" customHeight="1"/>
    <row r="400" ht="15" hidden="1" customHeight="1"/>
    <row r="401" ht="15" hidden="1" customHeight="1"/>
    <row r="402" ht="15" hidden="1" customHeight="1"/>
    <row r="403" ht="15" hidden="1" customHeight="1"/>
    <row r="404" ht="15" hidden="1" customHeight="1"/>
    <row r="405" ht="15" hidden="1" customHeight="1"/>
    <row r="406" ht="15" hidden="1" customHeight="1"/>
    <row r="407" ht="15" hidden="1" customHeight="1"/>
    <row r="408" ht="15" hidden="1" customHeight="1"/>
    <row r="409" ht="15" hidden="1" customHeight="1"/>
    <row r="410" ht="15" hidden="1" customHeight="1"/>
    <row r="411" ht="15" hidden="1" customHeight="1"/>
    <row r="412" ht="15" hidden="1" customHeight="1"/>
    <row r="413" ht="15" hidden="1" customHeight="1"/>
    <row r="414" ht="15" hidden="1" customHeight="1"/>
    <row r="415" ht="15" hidden="1" customHeight="1"/>
    <row r="416" ht="15" hidden="1" customHeight="1"/>
    <row r="417" ht="15" hidden="1" customHeight="1"/>
    <row r="418" ht="15" hidden="1" customHeight="1"/>
    <row r="419" ht="15" hidden="1" customHeight="1"/>
    <row r="420" ht="15" hidden="1" customHeight="1"/>
    <row r="421" ht="15" hidden="1" customHeight="1"/>
    <row r="422" ht="15" hidden="1" customHeight="1"/>
    <row r="423" ht="15" hidden="1" customHeight="1"/>
    <row r="424" ht="15" hidden="1" customHeight="1"/>
    <row r="425" ht="15" hidden="1" customHeight="1"/>
    <row r="426" ht="15" hidden="1" customHeight="1"/>
    <row r="427" ht="15" hidden="1" customHeight="1"/>
    <row r="428" ht="15" hidden="1" customHeight="1"/>
    <row r="429" ht="15" hidden="1" customHeight="1"/>
    <row r="430" ht="15" hidden="1" customHeight="1"/>
    <row r="431" ht="15" hidden="1" customHeight="1"/>
    <row r="432" ht="15" hidden="1" customHeight="1"/>
    <row r="433" ht="15" hidden="1" customHeight="1"/>
    <row r="434" ht="15" hidden="1" customHeight="1"/>
    <row r="435" ht="15" hidden="1" customHeight="1"/>
    <row r="436" ht="15" hidden="1" customHeight="1"/>
    <row r="437" ht="15" hidden="1" customHeight="1"/>
    <row r="438" ht="15" hidden="1" customHeight="1"/>
    <row r="439" ht="15" hidden="1" customHeight="1"/>
    <row r="440" ht="15" hidden="1" customHeight="1"/>
    <row r="441" ht="15" hidden="1" customHeight="1"/>
    <row r="442" ht="15" hidden="1" customHeight="1"/>
    <row r="443" ht="15" hidden="1" customHeight="1"/>
  </sheetData>
  <sheetProtection algorithmName="SHA-512" hashValue="eZ1rv+ZHDnXhznSGSj0lQSlxGifVc5QIunVNkSJV44uL7MPL3tMEkKSQY9UnwqBpFfYZjI10pJ/ix6ES/6iXtw==" saltValue="KFT8IwoxhhYjeYLThWM0TA==" spinCount="100000" sheet="1" objects="1" scenarios="1" formatColumns="0" formatRows="0" selectLockedCells="1"/>
  <protectedRanges>
    <protectedRange sqref="AH10:AX210" name="Range1_2_1"/>
  </protectedRanges>
  <mergeCells count="52">
    <mergeCell ref="Q7:Q8"/>
    <mergeCell ref="R7:R8"/>
    <mergeCell ref="S7:S8"/>
    <mergeCell ref="T7:T8"/>
    <mergeCell ref="B6:B8"/>
    <mergeCell ref="C6:C8"/>
    <mergeCell ref="D6:D8"/>
    <mergeCell ref="E6:E8"/>
    <mergeCell ref="F6:F8"/>
    <mergeCell ref="G7:I7"/>
    <mergeCell ref="J7:J8"/>
    <mergeCell ref="K7:K8"/>
    <mergeCell ref="L7:O7"/>
    <mergeCell ref="P7:P8"/>
    <mergeCell ref="G6:O6"/>
    <mergeCell ref="B5:AY5"/>
    <mergeCell ref="P6:AG6"/>
    <mergeCell ref="AH6:AY6"/>
    <mergeCell ref="C3:E3"/>
    <mergeCell ref="U7:U8"/>
    <mergeCell ref="V7:V8"/>
    <mergeCell ref="W7:W8"/>
    <mergeCell ref="X7:X8"/>
    <mergeCell ref="Y7:Y8"/>
    <mergeCell ref="AF7:AF8"/>
    <mergeCell ref="AE7:AE8"/>
    <mergeCell ref="AD7:AD8"/>
    <mergeCell ref="Z7:Z8"/>
    <mergeCell ref="AA7:AA8"/>
    <mergeCell ref="AB7:AB8"/>
    <mergeCell ref="AC7:AC8"/>
    <mergeCell ref="AG7:AG8"/>
    <mergeCell ref="AI7:AI8"/>
    <mergeCell ref="AH7:AH8"/>
    <mergeCell ref="AP7:AP8"/>
    <mergeCell ref="AL7:AL8"/>
    <mergeCell ref="AK7:AK8"/>
    <mergeCell ref="AJ7:AJ8"/>
    <mergeCell ref="AZ6:AZ8"/>
    <mergeCell ref="BA6:BA8"/>
    <mergeCell ref="AY7:AY8"/>
    <mergeCell ref="AS7:AS8"/>
    <mergeCell ref="AM7:AM8"/>
    <mergeCell ref="AN7:AN8"/>
    <mergeCell ref="AO7:AO8"/>
    <mergeCell ref="AT7:AT8"/>
    <mergeCell ref="AU7:AU8"/>
    <mergeCell ref="AV7:AV8"/>
    <mergeCell ref="AW7:AW8"/>
    <mergeCell ref="AX7:AX8"/>
    <mergeCell ref="AQ7:AQ8"/>
    <mergeCell ref="AR7:AR8"/>
  </mergeCells>
  <conditionalFormatting sqref="L10:O10 L210:O210">
    <cfRule type="containsText" dxfId="42" priority="48" operator="containsText" text="Sangat Baik">
      <formula>NOT(ISERROR(SEARCH("Sangat Baik",L10)))</formula>
    </cfRule>
    <cfRule type="containsText" dxfId="41" priority="49" operator="containsText" text="Baik">
      <formula>NOT(ISERROR(SEARCH("Baik",L10)))</formula>
    </cfRule>
    <cfRule type="containsText" dxfId="40" priority="50" operator="containsText" text="Cukup">
      <formula>NOT(ISERROR(SEARCH("Cukup",L10)))</formula>
    </cfRule>
    <cfRule type="containsText" dxfId="39" priority="51" operator="containsText" text="Kurang">
      <formula>NOT(ISERROR(SEARCH("Kurang",L10)))</formula>
    </cfRule>
  </conditionalFormatting>
  <conditionalFormatting sqref="L11:O209">
    <cfRule type="containsText" dxfId="38" priority="40" operator="containsText" text="Sangat Baik">
      <formula>NOT(ISERROR(SEARCH("Sangat Baik",L11)))</formula>
    </cfRule>
    <cfRule type="containsText" dxfId="37" priority="41" operator="containsText" text="Baik">
      <formula>NOT(ISERROR(SEARCH("Baik",L11)))</formula>
    </cfRule>
    <cfRule type="containsText" dxfId="36" priority="42" operator="containsText" text="Cukup">
      <formula>NOT(ISERROR(SEARCH("Cukup",L11)))</formula>
    </cfRule>
    <cfRule type="containsText" dxfId="35" priority="43" operator="containsText" text="Kurang">
      <formula>NOT(ISERROR(SEARCH("Kurang",L11)))</formula>
    </cfRule>
  </conditionalFormatting>
  <conditionalFormatting sqref="AX10:AX209">
    <cfRule type="expression" dxfId="34" priority="36">
      <formula>$AX$7=""</formula>
    </cfRule>
  </conditionalFormatting>
  <conditionalFormatting sqref="AV10:AV209">
    <cfRule type="expression" dxfId="33" priority="32">
      <formula>$AV$7=""</formula>
    </cfRule>
  </conditionalFormatting>
  <conditionalFormatting sqref="AW10:AW209">
    <cfRule type="expression" dxfId="32" priority="34">
      <formula>$AW$7=""</formula>
    </cfRule>
  </conditionalFormatting>
  <conditionalFormatting sqref="AU10:AU209">
    <cfRule type="expression" dxfId="31" priority="31">
      <formula>$AU$7=""</formula>
    </cfRule>
  </conditionalFormatting>
  <conditionalFormatting sqref="AT10:AT209">
    <cfRule type="expression" dxfId="30" priority="30">
      <formula>$AT$7=""</formula>
    </cfRule>
  </conditionalFormatting>
  <conditionalFormatting sqref="AS10:AS209">
    <cfRule type="expression" dxfId="29" priority="29">
      <formula>$AS$7=""</formula>
    </cfRule>
  </conditionalFormatting>
  <conditionalFormatting sqref="AR10:AR209">
    <cfRule type="expression" dxfId="28" priority="28">
      <formula>$AR$7=""</formula>
    </cfRule>
  </conditionalFormatting>
  <conditionalFormatting sqref="AQ10:AQ209">
    <cfRule type="expression" dxfId="27" priority="27">
      <formula>$AQ$7=""</formula>
    </cfRule>
  </conditionalFormatting>
  <conditionalFormatting sqref="AP10:AP209">
    <cfRule type="expression" dxfId="26" priority="26">
      <formula>$AP$7=""</formula>
    </cfRule>
  </conditionalFormatting>
  <conditionalFormatting sqref="AO10:AO209">
    <cfRule type="expression" dxfId="25" priority="25">
      <formula>$AO$7=""</formula>
    </cfRule>
  </conditionalFormatting>
  <conditionalFormatting sqref="AN10:AN209">
    <cfRule type="expression" dxfId="24" priority="24">
      <formula>$AN$7=""</formula>
    </cfRule>
  </conditionalFormatting>
  <conditionalFormatting sqref="AM10:AM209">
    <cfRule type="expression" dxfId="23" priority="23">
      <formula>$AM$7=""</formula>
    </cfRule>
  </conditionalFormatting>
  <conditionalFormatting sqref="AL10:AL209">
    <cfRule type="expression" dxfId="22" priority="22">
      <formula>$AL$7=""</formula>
    </cfRule>
  </conditionalFormatting>
  <conditionalFormatting sqref="AK10:AK209">
    <cfRule type="expression" dxfId="21" priority="21">
      <formula>$AK$7=""</formula>
    </cfRule>
  </conditionalFormatting>
  <conditionalFormatting sqref="AJ10:AJ209">
    <cfRule type="expression" dxfId="20" priority="20">
      <formula>$AJ$7=""</formula>
    </cfRule>
  </conditionalFormatting>
  <conditionalFormatting sqref="AI10:AI209">
    <cfRule type="expression" dxfId="19" priority="19">
      <formula>$AI$7=""</formula>
    </cfRule>
  </conditionalFormatting>
  <conditionalFormatting sqref="AH10:AH209">
    <cfRule type="expression" dxfId="18" priority="18">
      <formula>$AH$7=""</formula>
    </cfRule>
  </conditionalFormatting>
  <conditionalFormatting sqref="AF10:AF209">
    <cfRule type="expression" dxfId="17" priority="17">
      <formula>$AF$7=""</formula>
    </cfRule>
  </conditionalFormatting>
  <conditionalFormatting sqref="AE10:AE209">
    <cfRule type="expression" dxfId="16" priority="16">
      <formula>$AE$7=""</formula>
    </cfRule>
  </conditionalFormatting>
  <conditionalFormatting sqref="AD10:AD209">
    <cfRule type="expression" dxfId="15" priority="15">
      <formula>$AD$7=""</formula>
    </cfRule>
  </conditionalFormatting>
  <conditionalFormatting sqref="AC10:AC209">
    <cfRule type="expression" dxfId="14" priority="14">
      <formula>$AC$7=""</formula>
    </cfRule>
  </conditionalFormatting>
  <conditionalFormatting sqref="AB10:AB209">
    <cfRule type="expression" dxfId="13" priority="13">
      <formula>$AB$7=""</formula>
    </cfRule>
  </conditionalFormatting>
  <conditionalFormatting sqref="AA10:AA209">
    <cfRule type="expression" dxfId="12" priority="12">
      <formula>$AA$7=""</formula>
    </cfRule>
  </conditionalFormatting>
  <conditionalFormatting sqref="Z10:Z209">
    <cfRule type="expression" dxfId="11" priority="11">
      <formula>$Z$7=""</formula>
    </cfRule>
  </conditionalFormatting>
  <conditionalFormatting sqref="Y10:Y209">
    <cfRule type="expression" dxfId="10" priority="10">
      <formula>$Y$7=""</formula>
    </cfRule>
  </conditionalFormatting>
  <conditionalFormatting sqref="X10:X209">
    <cfRule type="expression" dxfId="9" priority="9">
      <formula>$X$7=""</formula>
    </cfRule>
  </conditionalFormatting>
  <conditionalFormatting sqref="W10:W209">
    <cfRule type="expression" dxfId="8" priority="8">
      <formula>$W$7=""</formula>
    </cfRule>
  </conditionalFormatting>
  <conditionalFormatting sqref="V10:V209">
    <cfRule type="expression" dxfId="7" priority="7">
      <formula>$V$7=""</formula>
    </cfRule>
  </conditionalFormatting>
  <conditionalFormatting sqref="U10:U209">
    <cfRule type="expression" dxfId="6" priority="6">
      <formula>$U$7=""</formula>
    </cfRule>
  </conditionalFormatting>
  <conditionalFormatting sqref="T10:T209">
    <cfRule type="expression" dxfId="5" priority="5">
      <formula>$T$7=""</formula>
    </cfRule>
  </conditionalFormatting>
  <conditionalFormatting sqref="S10:S209">
    <cfRule type="expression" dxfId="4" priority="4">
      <formula>$S$7=""</formula>
    </cfRule>
  </conditionalFormatting>
  <conditionalFormatting sqref="R10:R209">
    <cfRule type="expression" dxfId="3" priority="3">
      <formula>$R$7=""</formula>
    </cfRule>
  </conditionalFormatting>
  <conditionalFormatting sqref="Q10:Q209">
    <cfRule type="expression" dxfId="2" priority="2">
      <formula>$Q$7=""</formula>
    </cfRule>
  </conditionalFormatting>
  <conditionalFormatting sqref="P10:P209">
    <cfRule type="expression" dxfId="1" priority="1">
      <formula>$P$7=""</formula>
    </cfRule>
  </conditionalFormatting>
  <pageMargins left="0.7" right="0.7" top="0.75" bottom="0.75" header="0.3" footer="0.3"/>
  <drawing r:id="rId1"/>
  <legacyDrawing r:id="rId2"/>
  <controls>
    <mc:AlternateContent xmlns:mc="http://schemas.openxmlformats.org/markup-compatibility/2006">
      <mc:Choice Requires="x14">
        <control shapeId="7172" r:id="rId3" name="Image1">
          <controlPr locked="0" defaultSize="0" print="0" autoLine="0" r:id="rId4">
            <anchor moveWithCells="1">
              <from>
                <xdr:col>1</xdr:col>
                <xdr:colOff>95250</xdr:colOff>
                <xdr:row>2</xdr:row>
                <xdr:rowOff>190500</xdr:rowOff>
              </from>
              <to>
                <xdr:col>2</xdr:col>
                <xdr:colOff>9525</xdr:colOff>
                <xdr:row>2</xdr:row>
                <xdr:rowOff>447675</xdr:rowOff>
              </to>
            </anchor>
          </controlPr>
        </control>
      </mc:Choice>
      <mc:Fallback>
        <control shapeId="7172" r:id="rId3" name="Image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B131"/>
  <sheetViews>
    <sheetView showGridLines="0" showRowColHeaders="0" topLeftCell="A10" zoomScaleNormal="100" workbookViewId="0">
      <selection activeCell="P68" activeCellId="2" sqref="S15:U19 S29:S30 P68:R69"/>
    </sheetView>
  </sheetViews>
  <sheetFormatPr defaultColWidth="0" defaultRowHeight="0" customHeight="1" zeroHeight="1"/>
  <cols>
    <col min="1" max="1" width="2.5703125" style="7" customWidth="1"/>
    <col min="2" max="2" width="13" style="7" customWidth="1"/>
    <col min="3" max="3" width="4.85546875" style="7" customWidth="1"/>
    <col min="4" max="4" width="2.28515625" style="7" customWidth="1"/>
    <col min="5" max="5" width="19.42578125" style="7" customWidth="1"/>
    <col min="6" max="6" width="2.140625" style="7" customWidth="1"/>
    <col min="7" max="7" width="2.42578125" style="7" customWidth="1"/>
    <col min="8" max="8" width="1.42578125" style="7" customWidth="1"/>
    <col min="9" max="9" width="11" style="7" customWidth="1"/>
    <col min="10" max="10" width="3.7109375" style="7" customWidth="1"/>
    <col min="11" max="11" width="10.42578125" style="7" customWidth="1"/>
    <col min="12" max="12" width="12.5703125" style="7" customWidth="1"/>
    <col min="13" max="13" width="7.28515625" style="7" customWidth="1"/>
    <col min="14" max="14" width="5.5703125" style="7" customWidth="1"/>
    <col min="15" max="15" width="7.42578125" style="7" customWidth="1"/>
    <col min="16" max="16" width="1" style="7" customWidth="1"/>
    <col min="17" max="17" width="9.140625" style="7" customWidth="1"/>
    <col min="18" max="18" width="18" style="7" customWidth="1"/>
    <col min="19" max="19" width="9.140625" style="7" customWidth="1"/>
    <col min="20" max="20" width="8.5703125" style="7" customWidth="1"/>
    <col min="21" max="21" width="10.85546875" style="7" customWidth="1"/>
    <col min="22" max="22" width="1" style="7" customWidth="1"/>
    <col min="23" max="23" width="9.140625" style="7" customWidth="1"/>
    <col min="24" max="25" width="9.140625" style="7" hidden="1" customWidth="1"/>
    <col min="26" max="26" width="17.140625" style="7" hidden="1" customWidth="1"/>
    <col min="27" max="28" width="22" style="7" hidden="1" customWidth="1"/>
    <col min="29" max="16384" width="9.140625" style="7" hidden="1"/>
  </cols>
  <sheetData>
    <row r="1" spans="1:26" ht="15.75" thickBot="1">
      <c r="A1" s="47"/>
      <c r="B1" s="47"/>
      <c r="C1" s="47"/>
      <c r="D1" s="47"/>
      <c r="E1" s="47"/>
      <c r="F1" s="47"/>
      <c r="G1" s="47"/>
      <c r="H1" s="47"/>
      <c r="I1" s="47"/>
      <c r="J1" s="47"/>
      <c r="K1" s="47"/>
      <c r="L1" s="47"/>
      <c r="M1" s="47"/>
      <c r="N1" s="47"/>
      <c r="O1" s="13"/>
      <c r="P1" s="51"/>
      <c r="Q1" s="51"/>
      <c r="R1" s="51"/>
      <c r="S1" s="51"/>
      <c r="T1" s="51"/>
      <c r="U1" s="51"/>
      <c r="V1" s="51"/>
      <c r="W1" s="13"/>
      <c r="Y1" s="7" t="s">
        <v>14</v>
      </c>
    </row>
    <row r="2" spans="1:26" ht="15">
      <c r="A2" s="47"/>
      <c r="B2" s="47"/>
      <c r="C2" s="47"/>
      <c r="D2" s="47"/>
      <c r="E2" s="47"/>
      <c r="F2" s="47"/>
      <c r="G2" s="47"/>
      <c r="H2" s="47"/>
      <c r="I2" s="47"/>
      <c r="J2" s="47"/>
      <c r="K2" s="47"/>
      <c r="L2" s="47"/>
      <c r="M2" s="47"/>
      <c r="N2" s="47"/>
      <c r="O2" s="13"/>
      <c r="P2" s="51"/>
      <c r="Q2" s="51"/>
      <c r="R2" s="549"/>
      <c r="S2" s="549"/>
      <c r="T2" s="549"/>
      <c r="U2" s="51"/>
      <c r="V2" s="51"/>
      <c r="W2" s="13"/>
    </row>
    <row r="3" spans="1:26" ht="12.75" customHeight="1">
      <c r="A3" s="47"/>
      <c r="B3" s="68"/>
      <c r="C3" s="68"/>
      <c r="D3" s="68"/>
      <c r="E3" s="68"/>
      <c r="F3" s="68"/>
      <c r="G3" s="68"/>
      <c r="H3" s="68"/>
      <c r="I3" s="68"/>
      <c r="J3" s="68"/>
      <c r="K3" s="68"/>
      <c r="L3" s="68"/>
      <c r="M3" s="68"/>
      <c r="N3" s="47"/>
      <c r="O3" s="13"/>
      <c r="P3" s="51"/>
      <c r="Q3" s="51"/>
      <c r="R3" s="550"/>
      <c r="S3" s="550"/>
      <c r="T3" s="550"/>
      <c r="U3" s="51"/>
      <c r="V3" s="51"/>
      <c r="W3" s="13"/>
    </row>
    <row r="4" spans="1:26" ht="15" customHeight="1">
      <c r="A4" s="47"/>
      <c r="B4" s="126"/>
      <c r="C4" s="562" t="str">
        <f>UPPER("PEMERINTAH "&amp;MENU!F13)</f>
        <v>PEMERINTAH ACEH</v>
      </c>
      <c r="D4" s="562"/>
      <c r="E4" s="562"/>
      <c r="F4" s="562"/>
      <c r="G4" s="562"/>
      <c r="H4" s="562"/>
      <c r="I4" s="562"/>
      <c r="J4" s="562"/>
      <c r="K4" s="562"/>
      <c r="L4" s="562"/>
      <c r="M4" s="393"/>
      <c r="N4" s="47"/>
      <c r="O4" s="13"/>
      <c r="P4" s="51"/>
      <c r="Q4" s="51"/>
      <c r="R4" s="550"/>
      <c r="S4" s="550"/>
      <c r="T4" s="550"/>
      <c r="U4" s="51"/>
      <c r="V4" s="51"/>
      <c r="W4" s="13"/>
    </row>
    <row r="5" spans="1:26" ht="16.5" customHeight="1">
      <c r="A5" s="47"/>
      <c r="B5" s="126"/>
      <c r="C5" s="563" t="s">
        <v>79</v>
      </c>
      <c r="D5" s="563"/>
      <c r="E5" s="563"/>
      <c r="F5" s="563"/>
      <c r="G5" s="563"/>
      <c r="H5" s="563"/>
      <c r="I5" s="563"/>
      <c r="J5" s="563"/>
      <c r="K5" s="563"/>
      <c r="L5" s="563"/>
      <c r="M5" s="394"/>
      <c r="N5" s="47"/>
      <c r="O5" s="13"/>
      <c r="P5" s="51"/>
      <c r="Q5" s="51"/>
      <c r="R5" s="550"/>
      <c r="S5" s="550"/>
      <c r="T5" s="550"/>
      <c r="U5" s="51"/>
      <c r="V5" s="51"/>
      <c r="W5" s="13"/>
    </row>
    <row r="6" spans="1:26" ht="18.75" customHeight="1">
      <c r="A6" s="47"/>
      <c r="B6" s="126"/>
      <c r="C6" s="564" t="str">
        <f>UPPER(MENU!F12)</f>
        <v>SMA NEGERI 1 MEUKEK</v>
      </c>
      <c r="D6" s="564"/>
      <c r="E6" s="564"/>
      <c r="F6" s="564"/>
      <c r="G6" s="564"/>
      <c r="H6" s="564"/>
      <c r="I6" s="564"/>
      <c r="J6" s="564"/>
      <c r="K6" s="564"/>
      <c r="L6" s="564"/>
      <c r="M6" s="395"/>
      <c r="N6" s="47"/>
      <c r="O6" s="13"/>
      <c r="P6" s="52"/>
      <c r="Q6" s="51"/>
      <c r="R6" s="550"/>
      <c r="S6" s="550"/>
      <c r="T6" s="550"/>
      <c r="U6" s="51"/>
      <c r="V6" s="51"/>
      <c r="W6" s="13"/>
    </row>
    <row r="7" spans="1:26" ht="12.95" customHeight="1" thickBot="1">
      <c r="A7" s="47"/>
      <c r="B7" s="126"/>
      <c r="C7" s="565" t="str">
        <f>MENU!F17</f>
        <v>Jl. Tapaktuan-Blang Pidie Km. 27 Kutabaro Meukek Aceh Selatan Kode Pos 23754</v>
      </c>
      <c r="D7" s="565"/>
      <c r="E7" s="565"/>
      <c r="F7" s="565"/>
      <c r="G7" s="565"/>
      <c r="H7" s="565"/>
      <c r="I7" s="565"/>
      <c r="J7" s="565"/>
      <c r="K7" s="565"/>
      <c r="L7" s="565"/>
      <c r="M7" s="396"/>
      <c r="N7" s="47"/>
      <c r="O7" s="13"/>
      <c r="P7" s="52"/>
      <c r="Q7" s="51"/>
      <c r="R7" s="551"/>
      <c r="S7" s="551"/>
      <c r="T7" s="551"/>
      <c r="U7" s="51"/>
      <c r="V7" s="51"/>
      <c r="W7" s="13"/>
    </row>
    <row r="8" spans="1:26" ht="12.95" customHeight="1">
      <c r="A8" s="47"/>
      <c r="B8" s="126"/>
      <c r="C8" s="565" t="str">
        <f>"Email / Web : "&amp;MENU!F19</f>
        <v>Email / Web : http://sman1meukek.sch.id/. Email : sman_1_meukek@yahoo.com</v>
      </c>
      <c r="D8" s="565"/>
      <c r="E8" s="565"/>
      <c r="F8" s="565"/>
      <c r="G8" s="565"/>
      <c r="H8" s="565"/>
      <c r="I8" s="565"/>
      <c r="J8" s="565"/>
      <c r="K8" s="565"/>
      <c r="L8" s="565"/>
      <c r="M8" s="396"/>
      <c r="N8" s="47"/>
      <c r="O8" s="13"/>
      <c r="P8" s="52"/>
      <c r="Q8" s="51"/>
      <c r="R8" s="51"/>
      <c r="S8" s="51"/>
      <c r="T8" s="51"/>
      <c r="U8" s="51"/>
      <c r="V8" s="51"/>
      <c r="W8" s="13"/>
    </row>
    <row r="9" spans="1:26" ht="7.5" customHeight="1">
      <c r="A9" s="47"/>
      <c r="B9" s="126"/>
      <c r="C9" s="126"/>
      <c r="D9" s="126"/>
      <c r="E9" s="178"/>
      <c r="F9" s="178"/>
      <c r="G9" s="178"/>
      <c r="H9" s="178"/>
      <c r="I9" s="178"/>
      <c r="J9" s="178"/>
      <c r="K9" s="178"/>
      <c r="L9" s="178"/>
      <c r="M9" s="178"/>
      <c r="N9" s="47"/>
      <c r="O9" s="13"/>
      <c r="P9" s="51"/>
      <c r="Q9" s="51"/>
      <c r="R9" s="51"/>
      <c r="S9" s="51"/>
      <c r="T9" s="51"/>
      <c r="U9" s="51"/>
      <c r="V9" s="51"/>
      <c r="W9" s="13"/>
    </row>
    <row r="10" spans="1:26" ht="12" customHeight="1">
      <c r="A10" s="47"/>
      <c r="B10" s="126"/>
      <c r="C10" s="545" t="s">
        <v>56</v>
      </c>
      <c r="D10" s="545"/>
      <c r="E10" s="545"/>
      <c r="F10" s="545"/>
      <c r="G10" s="545"/>
      <c r="H10" s="545"/>
      <c r="I10" s="545"/>
      <c r="J10" s="545"/>
      <c r="K10" s="545"/>
      <c r="L10" s="545"/>
      <c r="M10" s="400"/>
      <c r="N10" s="47"/>
      <c r="O10" s="13"/>
      <c r="P10" s="240"/>
      <c r="Q10" s="240"/>
      <c r="R10" s="240"/>
      <c r="S10" s="240"/>
      <c r="T10" s="240"/>
      <c r="U10" s="240"/>
      <c r="V10" s="240"/>
      <c r="W10" s="13"/>
      <c r="X10" s="68"/>
      <c r="Y10" s="68"/>
      <c r="Z10" s="68"/>
    </row>
    <row r="11" spans="1:26" ht="12" customHeight="1">
      <c r="A11" s="47"/>
      <c r="B11" s="126"/>
      <c r="C11" s="545" t="str">
        <f>UPPER(MENU!F11)</f>
        <v>SEKOLAH MENENGAH ATAS</v>
      </c>
      <c r="D11" s="545"/>
      <c r="E11" s="545"/>
      <c r="F11" s="545"/>
      <c r="G11" s="545"/>
      <c r="H11" s="545"/>
      <c r="I11" s="545"/>
      <c r="J11" s="545"/>
      <c r="K11" s="545"/>
      <c r="L11" s="545"/>
      <c r="M11" s="400"/>
      <c r="N11" s="47"/>
      <c r="O11" s="13"/>
      <c r="P11" s="585" t="s">
        <v>57</v>
      </c>
      <c r="Q11" s="585"/>
      <c r="R11" s="585"/>
      <c r="S11" s="585"/>
      <c r="T11" s="585"/>
      <c r="U11" s="585"/>
      <c r="V11" s="585"/>
      <c r="W11" s="13"/>
      <c r="X11" s="68"/>
      <c r="Y11" s="68"/>
      <c r="Z11" s="68"/>
    </row>
    <row r="12" spans="1:26" ht="12" customHeight="1">
      <c r="A12" s="47"/>
      <c r="B12" s="126"/>
      <c r="C12" s="548" t="str">
        <f>UPPER(MENU!F20)</f>
        <v>PEMINATAN MATEMATIKA DAN ILMU PENGETAHUAN ALAM</v>
      </c>
      <c r="D12" s="548"/>
      <c r="E12" s="548"/>
      <c r="F12" s="548"/>
      <c r="G12" s="548"/>
      <c r="H12" s="548"/>
      <c r="I12" s="548"/>
      <c r="J12" s="548"/>
      <c r="K12" s="548"/>
      <c r="L12" s="548"/>
      <c r="M12" s="392"/>
      <c r="N12" s="47"/>
      <c r="O12" s="13"/>
      <c r="P12" s="585"/>
      <c r="Q12" s="585"/>
      <c r="R12" s="585"/>
      <c r="S12" s="585"/>
      <c r="T12" s="585"/>
      <c r="U12" s="585"/>
      <c r="V12" s="585"/>
      <c r="W12" s="13"/>
      <c r="X12" s="68"/>
      <c r="Y12" s="68"/>
      <c r="Z12" s="68"/>
    </row>
    <row r="13" spans="1:26" ht="12" customHeight="1">
      <c r="A13" s="47"/>
      <c r="B13" s="126"/>
      <c r="C13" s="548" t="str">
        <f>"NO. "&amp;MENU!F26</f>
        <v>NO. 422.7/445/2019</v>
      </c>
      <c r="D13" s="548"/>
      <c r="E13" s="548"/>
      <c r="F13" s="548"/>
      <c r="G13" s="548"/>
      <c r="H13" s="548"/>
      <c r="I13" s="548"/>
      <c r="J13" s="548"/>
      <c r="K13" s="548"/>
      <c r="L13" s="548"/>
      <c r="M13" s="179"/>
      <c r="N13" s="47"/>
      <c r="O13" s="13"/>
      <c r="P13" s="585"/>
      <c r="Q13" s="585"/>
      <c r="R13" s="585"/>
      <c r="S13" s="585"/>
      <c r="T13" s="585"/>
      <c r="U13" s="585"/>
      <c r="V13" s="585"/>
      <c r="W13" s="13"/>
      <c r="X13" s="68"/>
      <c r="Y13" s="68"/>
      <c r="Z13" s="68"/>
    </row>
    <row r="14" spans="1:26" ht="5.0999999999999996" customHeight="1" thickBot="1">
      <c r="A14" s="47"/>
      <c r="B14" s="126"/>
      <c r="C14" s="126"/>
      <c r="D14" s="126"/>
      <c r="E14" s="126"/>
      <c r="F14" s="126"/>
      <c r="G14" s="126"/>
      <c r="H14" s="126"/>
      <c r="I14" s="126"/>
      <c r="J14" s="126"/>
      <c r="K14" s="126"/>
      <c r="L14" s="126"/>
      <c r="M14" s="126"/>
      <c r="N14" s="47"/>
      <c r="O14" s="13"/>
      <c r="P14" s="43"/>
      <c r="Q14" s="43"/>
      <c r="R14" s="43"/>
      <c r="S14" s="43"/>
      <c r="T14" s="43"/>
      <c r="U14" s="43"/>
      <c r="V14" s="43"/>
      <c r="W14" s="13"/>
      <c r="X14" s="68"/>
      <c r="Y14" s="68"/>
      <c r="Z14" s="68"/>
    </row>
    <row r="15" spans="1:26" ht="12" customHeight="1" thickTop="1">
      <c r="A15" s="47"/>
      <c r="B15" s="126"/>
      <c r="C15" s="126" t="str">
        <f>"Yang Bertanda tangan di bawah ini, Kepala "&amp;MENU!F12&amp;" menerangkan bahwa : "</f>
        <v xml:space="preserve">Yang Bertanda tangan di bawah ini, Kepala SMA Negeri 1 Meukek menerangkan bahwa : </v>
      </c>
      <c r="D15" s="126"/>
      <c r="E15" s="126"/>
      <c r="F15" s="126"/>
      <c r="G15" s="126"/>
      <c r="H15" s="126"/>
      <c r="I15" s="126"/>
      <c r="J15" s="126"/>
      <c r="K15" s="126"/>
      <c r="L15" s="126"/>
      <c r="M15" s="126"/>
      <c r="N15" s="47"/>
      <c r="O15" s="48" t="s">
        <v>58</v>
      </c>
      <c r="P15" s="43"/>
      <c r="Q15" s="13"/>
      <c r="R15" s="587" t="s">
        <v>60</v>
      </c>
      <c r="S15" s="590">
        <v>1</v>
      </c>
      <c r="T15" s="590"/>
      <c r="U15" s="590"/>
      <c r="V15" s="43"/>
      <c r="W15" s="13"/>
      <c r="X15" s="68"/>
      <c r="Y15" s="68"/>
      <c r="Z15" s="68"/>
    </row>
    <row r="16" spans="1:26" ht="3.75" customHeight="1">
      <c r="A16" s="47"/>
      <c r="B16" s="126"/>
      <c r="C16" s="126"/>
      <c r="D16" s="126"/>
      <c r="E16" s="126"/>
      <c r="F16" s="126"/>
      <c r="G16" s="126"/>
      <c r="H16" s="126"/>
      <c r="I16" s="126"/>
      <c r="J16" s="126"/>
      <c r="K16" s="126"/>
      <c r="L16" s="126"/>
      <c r="M16" s="126"/>
      <c r="N16" s="47"/>
      <c r="O16" s="13"/>
      <c r="P16" s="43"/>
      <c r="Q16" s="13"/>
      <c r="R16" s="588"/>
      <c r="S16" s="591"/>
      <c r="T16" s="591"/>
      <c r="U16" s="591"/>
      <c r="V16" s="43"/>
      <c r="W16" s="13"/>
      <c r="X16" s="68"/>
      <c r="Y16" s="68"/>
      <c r="Z16" s="68"/>
    </row>
    <row r="17" spans="1:26" ht="12.6" customHeight="1">
      <c r="A17" s="47"/>
      <c r="B17" s="126"/>
      <c r="C17" s="126" t="s">
        <v>59</v>
      </c>
      <c r="D17" s="126"/>
      <c r="E17" s="126"/>
      <c r="F17" s="178" t="s">
        <v>29</v>
      </c>
      <c r="G17" s="546" t="str">
        <f>IF(VLOOKUP(cari,DATABIODATA,5)="","",VLOOKUP(cari,DATABIODATA,5))</f>
        <v/>
      </c>
      <c r="H17" s="546"/>
      <c r="I17" s="546"/>
      <c r="J17" s="546"/>
      <c r="K17" s="546"/>
      <c r="L17" s="546"/>
      <c r="M17" s="401"/>
      <c r="N17" s="47"/>
      <c r="O17" s="13"/>
      <c r="P17" s="43"/>
      <c r="Q17" s="44"/>
      <c r="R17" s="588"/>
      <c r="S17" s="591"/>
      <c r="T17" s="591"/>
      <c r="U17" s="591"/>
      <c r="V17" s="43"/>
      <c r="W17" s="13"/>
      <c r="X17" s="68"/>
      <c r="Y17" s="68"/>
      <c r="Z17" s="68"/>
    </row>
    <row r="18" spans="1:26" ht="12.6" customHeight="1">
      <c r="A18" s="47"/>
      <c r="B18" s="126"/>
      <c r="C18" s="126" t="s">
        <v>61</v>
      </c>
      <c r="D18" s="126"/>
      <c r="E18" s="126"/>
      <c r="F18" s="178" t="s">
        <v>29</v>
      </c>
      <c r="G18" s="547" t="str">
        <f>PROPER(VLOOKUP(cari,DATABIODATA,9)&amp;", "&amp;TEXT(VLOOKUP(cari,DATABIODATA,10),"dd mmmm yyyy"))</f>
        <v>, 00 Januari 1900</v>
      </c>
      <c r="H18" s="547"/>
      <c r="I18" s="547"/>
      <c r="J18" s="547"/>
      <c r="K18" s="547"/>
      <c r="L18" s="547"/>
      <c r="M18" s="398"/>
      <c r="N18" s="47"/>
      <c r="O18" s="13"/>
      <c r="P18" s="43"/>
      <c r="Q18" s="44"/>
      <c r="R18" s="588"/>
      <c r="S18" s="591"/>
      <c r="T18" s="591"/>
      <c r="U18" s="591"/>
      <c r="V18" s="43"/>
      <c r="W18" s="13"/>
      <c r="X18" s="68"/>
      <c r="Y18" s="68"/>
      <c r="Z18" s="68"/>
    </row>
    <row r="19" spans="1:26" ht="12.6" customHeight="1">
      <c r="A19" s="47"/>
      <c r="B19" s="126"/>
      <c r="C19" s="126" t="s">
        <v>110</v>
      </c>
      <c r="D19" s="126"/>
      <c r="E19" s="126"/>
      <c r="F19" s="178" t="s">
        <v>29</v>
      </c>
      <c r="G19" s="398" t="str">
        <f>IF(VLOOKUP(cari,DATABIODATA,6)="","",VLOOKUP(cari,DATABIODATA,6))</f>
        <v/>
      </c>
      <c r="H19" s="398"/>
      <c r="I19" s="398"/>
      <c r="J19" s="398"/>
      <c r="K19" s="398"/>
      <c r="L19" s="398"/>
      <c r="M19" s="398"/>
      <c r="N19" s="47"/>
      <c r="O19" s="13"/>
      <c r="P19" s="43"/>
      <c r="Q19" s="44"/>
      <c r="R19" s="589"/>
      <c r="S19" s="591"/>
      <c r="T19" s="591"/>
      <c r="U19" s="591"/>
      <c r="V19" s="43"/>
      <c r="W19" s="13"/>
      <c r="X19" s="68"/>
      <c r="Y19" s="68"/>
      <c r="Z19" s="68"/>
    </row>
    <row r="20" spans="1:26" ht="12.6" customHeight="1">
      <c r="A20" s="47"/>
      <c r="B20" s="126"/>
      <c r="C20" s="126" t="s">
        <v>62</v>
      </c>
      <c r="D20" s="126"/>
      <c r="E20" s="126"/>
      <c r="F20" s="178" t="s">
        <v>29</v>
      </c>
      <c r="G20" s="547" t="str">
        <f>IF(VLOOKUP(cari,DATABIODATA,11)="","",VLOOKUP(cari,DATABIODATA,11))</f>
        <v/>
      </c>
      <c r="H20" s="547"/>
      <c r="I20" s="547"/>
      <c r="J20" s="547"/>
      <c r="K20" s="547"/>
      <c r="L20" s="547"/>
      <c r="M20" s="398"/>
      <c r="N20" s="47"/>
      <c r="O20" s="13"/>
      <c r="P20" s="43"/>
      <c r="Q20" s="44"/>
      <c r="R20" s="552" t="s">
        <v>141</v>
      </c>
      <c r="S20" s="554">
        <f>VLOOKUP(cari,DATABIODATA,4)</f>
        <v>0</v>
      </c>
      <c r="T20" s="555"/>
      <c r="U20" s="556"/>
      <c r="V20" s="43"/>
      <c r="W20" s="13"/>
      <c r="X20" s="68"/>
      <c r="Y20" s="68"/>
      <c r="Z20" s="68"/>
    </row>
    <row r="21" spans="1:26" ht="12.6" customHeight="1">
      <c r="A21" s="47"/>
      <c r="B21" s="126"/>
      <c r="C21" s="126" t="s">
        <v>63</v>
      </c>
      <c r="D21" s="126"/>
      <c r="E21" s="126"/>
      <c r="F21" s="178" t="s">
        <v>29</v>
      </c>
      <c r="G21" s="560" t="str">
        <f>IF(VLOOKUP(cari,DATABIODATA,2)="","",VLOOKUP(cari,DATABIODATA,2))</f>
        <v/>
      </c>
      <c r="H21" s="560"/>
      <c r="I21" s="560"/>
      <c r="J21" s="560"/>
      <c r="K21" s="560"/>
      <c r="L21" s="560"/>
      <c r="M21" s="399"/>
      <c r="N21" s="47"/>
      <c r="O21" s="13"/>
      <c r="P21" s="43"/>
      <c r="Q21" s="45"/>
      <c r="R21" s="553"/>
      <c r="S21" s="557"/>
      <c r="T21" s="558"/>
      <c r="U21" s="559"/>
      <c r="V21" s="43"/>
      <c r="W21" s="13"/>
      <c r="X21" s="68"/>
      <c r="Y21" s="68"/>
      <c r="Z21" s="68"/>
    </row>
    <row r="22" spans="1:26" ht="12.6" customHeight="1">
      <c r="A22" s="47"/>
      <c r="B22" s="126"/>
      <c r="C22" s="126" t="s">
        <v>64</v>
      </c>
      <c r="D22" s="126"/>
      <c r="E22" s="126"/>
      <c r="F22" s="178" t="s">
        <v>29</v>
      </c>
      <c r="G22" s="544" t="str">
        <f>IF(VLOOKUP(cari,DATABIODATA,3)="","",VLOOKUP(cari,DATABIODATA,3))</f>
        <v/>
      </c>
      <c r="H22" s="544"/>
      <c r="I22" s="544"/>
      <c r="J22" s="544"/>
      <c r="K22" s="544"/>
      <c r="L22" s="544"/>
      <c r="M22" s="397"/>
      <c r="N22" s="47"/>
      <c r="O22" s="13"/>
      <c r="P22" s="43"/>
      <c r="Q22" s="45"/>
      <c r="R22" s="615" t="s">
        <v>142</v>
      </c>
      <c r="S22" s="617">
        <f>VLOOKUP(cari,DATABIODATA,5)</f>
        <v>0</v>
      </c>
      <c r="T22" s="618"/>
      <c r="U22" s="619"/>
      <c r="V22" s="43"/>
      <c r="W22" s="13"/>
      <c r="X22" s="68"/>
      <c r="Y22" s="68" t="s">
        <v>11</v>
      </c>
      <c r="Z22" s="214" t="e">
        <f>AVERAGE(K31:K41)</f>
        <v>#DIV/0!</v>
      </c>
    </row>
    <row r="23" spans="1:26" ht="12.6" customHeight="1">
      <c r="A23" s="47"/>
      <c r="B23" s="126"/>
      <c r="C23" s="126" t="s">
        <v>65</v>
      </c>
      <c r="D23" s="126"/>
      <c r="E23" s="126"/>
      <c r="F23" s="178" t="s">
        <v>29</v>
      </c>
      <c r="G23" s="544" t="str">
        <f>IF(VLOOKUP(cari,DATABIODATA,4)="","",VLOOKUP(cari,DATABIODATA,4))</f>
        <v/>
      </c>
      <c r="H23" s="544"/>
      <c r="I23" s="544"/>
      <c r="J23" s="544"/>
      <c r="K23" s="544"/>
      <c r="L23" s="544"/>
      <c r="M23" s="397"/>
      <c r="N23" s="47"/>
      <c r="O23" s="13"/>
      <c r="P23" s="43"/>
      <c r="Q23" s="45"/>
      <c r="R23" s="616"/>
      <c r="S23" s="620"/>
      <c r="T23" s="621"/>
      <c r="U23" s="622"/>
      <c r="V23" s="43"/>
      <c r="W23" s="13"/>
      <c r="X23" s="68"/>
      <c r="Y23" s="68" t="s">
        <v>14</v>
      </c>
      <c r="Z23" s="214" t="e">
        <f>AVERAGE(K31:K43)</f>
        <v>#DIV/0!</v>
      </c>
    </row>
    <row r="24" spans="1:26" ht="12.6" customHeight="1">
      <c r="A24" s="47"/>
      <c r="B24" s="126"/>
      <c r="C24" s="126" t="s">
        <v>66</v>
      </c>
      <c r="D24" s="126"/>
      <c r="E24" s="126"/>
      <c r="F24" s="178" t="s">
        <v>29</v>
      </c>
      <c r="G24" s="180" t="str">
        <f>MENU!F12</f>
        <v>SMA Negeri 1 Meukek</v>
      </c>
      <c r="H24" s="181"/>
      <c r="I24" s="181"/>
      <c r="J24" s="181"/>
      <c r="K24" s="181"/>
      <c r="L24" s="182"/>
      <c r="M24" s="182"/>
      <c r="N24" s="47"/>
      <c r="O24" s="13"/>
      <c r="P24" s="43"/>
      <c r="Q24" s="355"/>
      <c r="R24" s="355"/>
      <c r="S24" s="583" t="s">
        <v>143</v>
      </c>
      <c r="T24" s="583"/>
      <c r="U24" s="584"/>
      <c r="V24" s="43"/>
      <c r="W24" s="13"/>
      <c r="X24" s="68"/>
      <c r="Y24" s="68"/>
      <c r="Z24" s="68"/>
    </row>
    <row r="25" spans="1:26" ht="5.0999999999999996" customHeight="1">
      <c r="A25" s="47"/>
      <c r="B25" s="126"/>
      <c r="C25" s="126"/>
      <c r="D25" s="126"/>
      <c r="E25" s="126"/>
      <c r="F25" s="126"/>
      <c r="G25" s="126"/>
      <c r="H25" s="126"/>
      <c r="I25" s="126"/>
      <c r="J25" s="126"/>
      <c r="K25" s="126"/>
      <c r="L25" s="126"/>
      <c r="M25" s="126"/>
      <c r="N25" s="47"/>
      <c r="O25" s="13"/>
      <c r="P25" s="43"/>
      <c r="Q25" s="43"/>
      <c r="R25" s="43"/>
      <c r="S25" s="43"/>
      <c r="T25" s="43"/>
      <c r="U25" s="43"/>
      <c r="V25" s="43"/>
      <c r="W25" s="13"/>
      <c r="X25" s="68"/>
      <c r="Y25" s="68"/>
      <c r="Z25" s="68"/>
    </row>
    <row r="26" spans="1:26" ht="12.95" customHeight="1" thickBot="1">
      <c r="A26" s="47"/>
      <c r="B26" s="126"/>
      <c r="C26" s="561" t="str">
        <f>"Telah mengikuti Ujian Sekolah dan Ujian Nasional Tahun Ajaran "&amp;MENU!F25&amp;" dan dinyatakan LULUS dengan hasil sebagai berikut :"</f>
        <v>Telah mengikuti Ujian Sekolah dan Ujian Nasional Tahun Ajaran 2018/2019 dan dinyatakan LULUS dengan hasil sebagai berikut :</v>
      </c>
      <c r="D26" s="561"/>
      <c r="E26" s="561"/>
      <c r="F26" s="561"/>
      <c r="G26" s="561"/>
      <c r="H26" s="561"/>
      <c r="I26" s="561"/>
      <c r="J26" s="561"/>
      <c r="K26" s="561"/>
      <c r="L26" s="561"/>
      <c r="M26" s="561"/>
      <c r="N26" s="47"/>
      <c r="O26" s="123"/>
      <c r="P26" s="171"/>
      <c r="Q26" s="170"/>
      <c r="R26" s="170"/>
      <c r="S26" s="170"/>
      <c r="T26" s="170"/>
      <c r="U26" s="170"/>
      <c r="V26" s="123"/>
      <c r="W26" s="123"/>
      <c r="X26" s="68"/>
      <c r="Y26" s="68"/>
      <c r="Z26" s="68"/>
    </row>
    <row r="27" spans="1:26" ht="18.75" customHeight="1" thickTop="1">
      <c r="A27" s="47"/>
      <c r="B27" s="126"/>
      <c r="C27" s="561"/>
      <c r="D27" s="561"/>
      <c r="E27" s="561"/>
      <c r="F27" s="561"/>
      <c r="G27" s="561"/>
      <c r="H27" s="561"/>
      <c r="I27" s="561"/>
      <c r="J27" s="561"/>
      <c r="K27" s="561"/>
      <c r="L27" s="561"/>
      <c r="M27" s="561"/>
      <c r="N27" s="47"/>
      <c r="O27" s="123"/>
      <c r="P27" s="123"/>
      <c r="Q27" s="592" t="s">
        <v>144</v>
      </c>
      <c r="R27" s="593"/>
      <c r="S27" s="596">
        <f>cari</f>
        <v>1</v>
      </c>
      <c r="T27" s="13"/>
      <c r="U27" s="13"/>
      <c r="V27" s="13"/>
      <c r="W27" s="13"/>
      <c r="X27" s="68"/>
      <c r="Y27" s="68"/>
      <c r="Z27" s="214">
        <f>SUM(K31:K41)/12</f>
        <v>0</v>
      </c>
    </row>
    <row r="28" spans="1:26" ht="6.75" customHeight="1" thickBot="1">
      <c r="A28" s="47"/>
      <c r="B28" s="126"/>
      <c r="C28" s="126"/>
      <c r="D28" s="126"/>
      <c r="E28" s="126"/>
      <c r="F28" s="126"/>
      <c r="G28" s="126"/>
      <c r="H28" s="126"/>
      <c r="I28" s="126"/>
      <c r="J28" s="126"/>
      <c r="K28" s="126"/>
      <c r="L28" s="126"/>
      <c r="M28" s="126"/>
      <c r="N28" s="47"/>
      <c r="O28" s="123"/>
      <c r="P28" s="123"/>
      <c r="Q28" s="594"/>
      <c r="R28" s="595"/>
      <c r="S28" s="597"/>
      <c r="T28" s="13"/>
      <c r="U28" s="13"/>
      <c r="V28" s="13"/>
      <c r="W28" s="13"/>
      <c r="X28" s="68"/>
      <c r="Y28" s="68"/>
      <c r="Z28" s="68"/>
    </row>
    <row r="29" spans="1:26" ht="14.25" customHeight="1" thickTop="1">
      <c r="A29" s="47"/>
      <c r="B29" s="126"/>
      <c r="C29" s="510" t="s">
        <v>153</v>
      </c>
      <c r="D29" s="268"/>
      <c r="E29" s="508" t="s">
        <v>85</v>
      </c>
      <c r="F29" s="508"/>
      <c r="G29" s="508"/>
      <c r="H29" s="508"/>
      <c r="I29" s="508"/>
      <c r="J29" s="509"/>
      <c r="K29" s="573" t="s">
        <v>67</v>
      </c>
      <c r="L29" s="575" t="s">
        <v>68</v>
      </c>
      <c r="M29" s="183"/>
      <c r="N29" s="47"/>
      <c r="O29" s="123"/>
      <c r="P29" s="123"/>
      <c r="Q29" s="592" t="s">
        <v>136</v>
      </c>
      <c r="R29" s="593"/>
      <c r="S29" s="598">
        <v>2</v>
      </c>
      <c r="T29" s="13"/>
      <c r="U29" s="13"/>
      <c r="V29" s="13"/>
      <c r="W29" s="13"/>
      <c r="X29" s="68"/>
      <c r="Y29" s="68"/>
      <c r="Z29" s="68"/>
    </row>
    <row r="30" spans="1:26" s="176" customFormat="1" ht="15.75" customHeight="1" thickBot="1">
      <c r="A30" s="174"/>
      <c r="B30" s="184"/>
      <c r="C30" s="511"/>
      <c r="D30" s="269"/>
      <c r="E30" s="506" t="str">
        <f>"Kurikulum ("&amp; MENU!F27&amp;")"</f>
        <v>Kurikulum (2013)</v>
      </c>
      <c r="F30" s="506"/>
      <c r="G30" s="506"/>
      <c r="H30" s="506"/>
      <c r="I30" s="506"/>
      <c r="J30" s="507"/>
      <c r="K30" s="574"/>
      <c r="L30" s="576"/>
      <c r="M30" s="185"/>
      <c r="N30" s="174"/>
      <c r="O30" s="175"/>
      <c r="P30" s="175"/>
      <c r="Q30" s="594"/>
      <c r="R30" s="595"/>
      <c r="S30" s="599"/>
      <c r="T30" s="175"/>
      <c r="U30" s="175"/>
      <c r="V30" s="175"/>
      <c r="W30" s="175"/>
      <c r="X30" s="215"/>
      <c r="Y30" s="215"/>
      <c r="Z30" s="215"/>
    </row>
    <row r="31" spans="1:26" ht="15" hidden="1" customHeight="1">
      <c r="A31" s="47"/>
      <c r="B31" s="126"/>
      <c r="C31" s="254"/>
      <c r="D31" s="190" t="str">
        <f>IF(NRAPOR!D10="","",NRAPOR!D10)</f>
        <v>KELOMPOK A</v>
      </c>
      <c r="E31" s="186"/>
      <c r="F31" s="186"/>
      <c r="G31" s="186"/>
      <c r="H31" s="186"/>
      <c r="I31" s="186"/>
      <c r="J31" s="186"/>
      <c r="K31" s="291"/>
      <c r="L31" s="290"/>
      <c r="M31" s="187"/>
      <c r="N31" s="47"/>
      <c r="O31" s="13"/>
      <c r="P31" s="13"/>
      <c r="Q31" s="13"/>
      <c r="R31" s="13"/>
      <c r="S31" s="13"/>
      <c r="T31" s="13"/>
      <c r="U31" s="13"/>
      <c r="V31" s="13"/>
      <c r="W31" s="13"/>
      <c r="X31" s="68"/>
      <c r="Y31" s="68"/>
      <c r="Z31" s="68"/>
    </row>
    <row r="32" spans="1:26" ht="12.95" customHeight="1">
      <c r="A32" s="47"/>
      <c r="B32" s="126"/>
      <c r="C32" s="256">
        <v>1</v>
      </c>
      <c r="D32" s="270" t="str">
        <f>IF(NRAPOR!D11="","",NRAPOR!D11)</f>
        <v>Pendidikan Agama Islam</v>
      </c>
      <c r="E32" s="188"/>
      <c r="F32" s="188"/>
      <c r="G32" s="188"/>
      <c r="H32" s="188"/>
      <c r="I32" s="188"/>
      <c r="J32" s="271"/>
      <c r="K32" s="257" t="str">
        <f>VLOOKUP(cari,DATALEGER,15)</f>
        <v xml:space="preserve">  </v>
      </c>
      <c r="L32" s="258" t="str">
        <f>VLOOKUP(cari,DATALEGER,33)</f>
        <v/>
      </c>
      <c r="M32" s="189"/>
      <c r="N32" s="47"/>
      <c r="O32" s="58"/>
      <c r="P32" s="13"/>
      <c r="Q32" s="534" t="s">
        <v>80</v>
      </c>
      <c r="R32" s="534"/>
      <c r="S32" s="534"/>
      <c r="T32" s="534"/>
      <c r="U32" s="534"/>
      <c r="V32" s="13"/>
      <c r="W32" s="13"/>
      <c r="X32" s="68"/>
      <c r="Y32" s="68"/>
      <c r="Z32" s="68"/>
    </row>
    <row r="33" spans="1:26" ht="12.95" customHeight="1">
      <c r="A33" s="47"/>
      <c r="B33" s="126"/>
      <c r="C33" s="256">
        <v>2</v>
      </c>
      <c r="D33" s="270" t="str">
        <f>IF(NRAPOR!D12="","",NRAPOR!D12)</f>
        <v>Pendidikan Kewarganegaraan</v>
      </c>
      <c r="E33" s="188"/>
      <c r="F33" s="188"/>
      <c r="G33" s="188"/>
      <c r="H33" s="188"/>
      <c r="I33" s="188"/>
      <c r="J33" s="271"/>
      <c r="K33" s="257" t="str">
        <f>VLOOKUP(cari,DATALEGER,16)</f>
        <v xml:space="preserve">  </v>
      </c>
      <c r="L33" s="258" t="str">
        <f>VLOOKUP(cari,DATALEGER,34)</f>
        <v/>
      </c>
      <c r="M33" s="189"/>
      <c r="N33" s="47"/>
      <c r="O33" s="58"/>
      <c r="P33" s="13"/>
      <c r="Q33" s="534"/>
      <c r="R33" s="534"/>
      <c r="S33" s="534"/>
      <c r="T33" s="534"/>
      <c r="U33" s="534"/>
      <c r="V33" s="13"/>
      <c r="W33" s="13"/>
      <c r="X33" s="68"/>
      <c r="Y33" s="68"/>
      <c r="Z33" s="505"/>
    </row>
    <row r="34" spans="1:26" ht="12.95" customHeight="1">
      <c r="A34" s="47"/>
      <c r="B34" s="126"/>
      <c r="C34" s="256">
        <v>3</v>
      </c>
      <c r="D34" s="270" t="str">
        <f>IF(NRAPOR!D13="","",NRAPOR!D13)</f>
        <v>Bahasa Indonesia</v>
      </c>
      <c r="E34" s="188"/>
      <c r="F34" s="188"/>
      <c r="G34" s="188"/>
      <c r="H34" s="188"/>
      <c r="I34" s="188"/>
      <c r="J34" s="271"/>
      <c r="K34" s="257" t="str">
        <f>VLOOKUP(cari,DATALEGER,17)</f>
        <v xml:space="preserve">  </v>
      </c>
      <c r="L34" s="258" t="str">
        <f>VLOOKUP(cari,DATALEGER,35)</f>
        <v/>
      </c>
      <c r="M34" s="189"/>
      <c r="N34" s="47"/>
      <c r="O34" s="58"/>
      <c r="P34" s="13"/>
      <c r="Q34" s="534"/>
      <c r="R34" s="534"/>
      <c r="S34" s="534"/>
      <c r="T34" s="534"/>
      <c r="U34" s="534"/>
      <c r="V34" s="13"/>
      <c r="W34" s="13"/>
      <c r="X34" s="68"/>
      <c r="Y34" s="68"/>
      <c r="Z34" s="505"/>
    </row>
    <row r="35" spans="1:26" ht="12.95" customHeight="1">
      <c r="A35" s="47"/>
      <c r="B35" s="126"/>
      <c r="C35" s="256">
        <v>4</v>
      </c>
      <c r="D35" s="270" t="str">
        <f>IF(NRAPOR!D14="","",NRAPOR!D14)</f>
        <v>Matematika</v>
      </c>
      <c r="E35" s="188"/>
      <c r="F35" s="188"/>
      <c r="G35" s="188"/>
      <c r="H35" s="188"/>
      <c r="I35" s="188"/>
      <c r="J35" s="271"/>
      <c r="K35" s="257" t="str">
        <f>VLOOKUP(cari,DATALEGER,18)</f>
        <v xml:space="preserve">  </v>
      </c>
      <c r="L35" s="258" t="str">
        <f>VLOOKUP(cari,DATALEGER,36)</f>
        <v/>
      </c>
      <c r="M35" s="189"/>
      <c r="N35" s="47"/>
      <c r="O35" s="58"/>
      <c r="P35" s="13"/>
      <c r="Q35" s="600"/>
      <c r="R35" s="601"/>
      <c r="S35" s="601"/>
      <c r="T35" s="601"/>
      <c r="U35" s="602"/>
      <c r="V35" s="13"/>
      <c r="W35" s="13"/>
      <c r="X35" s="68"/>
      <c r="Y35" s="68"/>
      <c r="Z35" s="505"/>
    </row>
    <row r="36" spans="1:26" ht="12.95" customHeight="1">
      <c r="A36" s="47"/>
      <c r="B36" s="126"/>
      <c r="C36" s="256">
        <v>5</v>
      </c>
      <c r="D36" s="270" t="str">
        <f>IF(NRAPOR!D15="","",NRAPOR!D15)</f>
        <v>Bahasa Inggris</v>
      </c>
      <c r="E36" s="188"/>
      <c r="F36" s="188"/>
      <c r="G36" s="188"/>
      <c r="H36" s="188"/>
      <c r="I36" s="188"/>
      <c r="J36" s="271"/>
      <c r="K36" s="257" t="str">
        <f>VLOOKUP(cari,DATALEGER,19)</f>
        <v xml:space="preserve">  </v>
      </c>
      <c r="L36" s="258" t="str">
        <f>VLOOKUP(cari,DATALEGER,37)</f>
        <v/>
      </c>
      <c r="M36" s="189"/>
      <c r="N36" s="47"/>
      <c r="O36" s="58"/>
      <c r="P36" s="13"/>
      <c r="Q36" s="600"/>
      <c r="R36" s="601"/>
      <c r="S36" s="601"/>
      <c r="T36" s="601"/>
      <c r="U36" s="602"/>
      <c r="V36" s="13"/>
      <c r="W36" s="13"/>
      <c r="X36" s="68"/>
      <c r="Y36" s="68"/>
      <c r="Z36" s="505"/>
    </row>
    <row r="37" spans="1:26" ht="12.95" customHeight="1" thickBot="1">
      <c r="A37" s="47"/>
      <c r="B37" s="126"/>
      <c r="C37" s="256">
        <v>6</v>
      </c>
      <c r="D37" s="270" t="str">
        <f>IF(NRAPOR!D16="","",NRAPOR!D16)</f>
        <v>Sejarah Indonesia</v>
      </c>
      <c r="E37" s="188"/>
      <c r="F37" s="188"/>
      <c r="G37" s="188"/>
      <c r="H37" s="188"/>
      <c r="I37" s="188"/>
      <c r="J37" s="271"/>
      <c r="K37" s="257" t="str">
        <f>VLOOKUP(cari,DATALEGER,20)</f>
        <v xml:space="preserve">  </v>
      </c>
      <c r="L37" s="258" t="str">
        <f>VLOOKUP(cari,DATALEGER,38)</f>
        <v/>
      </c>
      <c r="M37" s="189"/>
      <c r="N37" s="47"/>
      <c r="O37" s="58"/>
      <c r="P37" s="13"/>
      <c r="Q37" s="603"/>
      <c r="R37" s="604"/>
      <c r="S37" s="604"/>
      <c r="T37" s="604"/>
      <c r="U37" s="605"/>
      <c r="V37" s="13"/>
      <c r="W37" s="13"/>
      <c r="X37" s="68"/>
      <c r="Y37" s="68"/>
      <c r="Z37" s="505"/>
    </row>
    <row r="38" spans="1:26" ht="15" customHeight="1" thickBot="1">
      <c r="A38" s="47"/>
      <c r="B38" s="126"/>
      <c r="C38" s="255"/>
      <c r="D38" s="190" t="str">
        <f>IF(NRAPOR!D17="","",NRAPOR!D17)</f>
        <v>KELOMPOK B</v>
      </c>
      <c r="E38" s="190"/>
      <c r="F38" s="190"/>
      <c r="G38" s="190"/>
      <c r="H38" s="190"/>
      <c r="I38" s="190"/>
      <c r="J38" s="190"/>
      <c r="K38" s="190"/>
      <c r="L38" s="292"/>
      <c r="M38" s="187"/>
      <c r="N38" s="47"/>
      <c r="O38" s="58"/>
      <c r="P38" s="13"/>
      <c r="Q38" s="531" t="s">
        <v>81</v>
      </c>
      <c r="R38" s="532"/>
      <c r="S38" s="532"/>
      <c r="T38" s="532"/>
      <c r="U38" s="533"/>
      <c r="V38" s="13"/>
      <c r="W38" s="13"/>
      <c r="X38" s="68"/>
      <c r="Y38" s="68"/>
      <c r="Z38" s="505"/>
    </row>
    <row r="39" spans="1:26" ht="12.95" customHeight="1">
      <c r="A39" s="47"/>
      <c r="B39" s="126"/>
      <c r="C39" s="256">
        <v>1</v>
      </c>
      <c r="D39" s="270" t="str">
        <f>IF(NRAPOR!D18="","",NRAPOR!D18)</f>
        <v>Seni Budaya</v>
      </c>
      <c r="E39" s="188"/>
      <c r="F39" s="188"/>
      <c r="G39" s="188"/>
      <c r="H39" s="188"/>
      <c r="I39" s="188"/>
      <c r="J39" s="271"/>
      <c r="K39" s="257" t="str">
        <f>VLOOKUP(cari,DATALEGER,21)</f>
        <v xml:space="preserve">  </v>
      </c>
      <c r="L39" s="258" t="str">
        <f>VLOOKUP(cari,DATALEGER,39)</f>
        <v/>
      </c>
      <c r="M39" s="189"/>
      <c r="N39" s="47"/>
      <c r="O39" s="58"/>
      <c r="P39" s="13"/>
      <c r="Q39" s="535" t="s">
        <v>174</v>
      </c>
      <c r="R39" s="536"/>
      <c r="S39" s="536"/>
      <c r="T39" s="536"/>
      <c r="U39" s="537"/>
      <c r="V39" s="13"/>
      <c r="W39" s="13"/>
      <c r="X39" s="68"/>
      <c r="Y39" s="68"/>
      <c r="Z39" s="505"/>
    </row>
    <row r="40" spans="1:26" ht="12.95" customHeight="1">
      <c r="A40" s="47"/>
      <c r="B40" s="126"/>
      <c r="C40" s="256">
        <v>2</v>
      </c>
      <c r="D40" s="270" t="str">
        <f>IF(NRAPOR!D19="","",NRAPOR!D19)</f>
        <v>Pend. Jasmani Olahraga dan Kesehatan</v>
      </c>
      <c r="E40" s="188"/>
      <c r="F40" s="188"/>
      <c r="G40" s="188"/>
      <c r="H40" s="188"/>
      <c r="I40" s="188"/>
      <c r="J40" s="271"/>
      <c r="K40" s="257" t="str">
        <f>VLOOKUP(cari,DATALEGER,22)</f>
        <v xml:space="preserve">  </v>
      </c>
      <c r="L40" s="258" t="str">
        <f>VLOOKUP(cari,DATALEGER,40)</f>
        <v/>
      </c>
      <c r="M40" s="189"/>
      <c r="N40" s="47"/>
      <c r="O40" s="58"/>
      <c r="P40" s="13"/>
      <c r="Q40" s="538"/>
      <c r="R40" s="539"/>
      <c r="S40" s="539"/>
      <c r="T40" s="539"/>
      <c r="U40" s="540"/>
      <c r="V40" s="13"/>
      <c r="W40" s="13"/>
      <c r="X40" s="68"/>
      <c r="Y40" s="68"/>
      <c r="Z40" s="505"/>
    </row>
    <row r="41" spans="1:26" ht="12.95" customHeight="1">
      <c r="A41" s="47"/>
      <c r="B41" s="126"/>
      <c r="C41" s="256">
        <v>3</v>
      </c>
      <c r="D41" s="270" t="str">
        <f>IF(NRAPOR!D20="","",NRAPOR!D20)</f>
        <v>Prakarya dan Kewirausahaan</v>
      </c>
      <c r="E41" s="188"/>
      <c r="F41" s="188"/>
      <c r="G41" s="188"/>
      <c r="H41" s="188"/>
      <c r="I41" s="188"/>
      <c r="J41" s="271"/>
      <c r="K41" s="257" t="str">
        <f>VLOOKUP(cari,DATALEGER,23)</f>
        <v xml:space="preserve">  </v>
      </c>
      <c r="L41" s="258" t="str">
        <f>VLOOKUP(cari,DATALEGER,41)</f>
        <v/>
      </c>
      <c r="M41" s="189"/>
      <c r="N41" s="47"/>
      <c r="O41" s="58"/>
      <c r="P41" s="13"/>
      <c r="Q41" s="538"/>
      <c r="R41" s="539"/>
      <c r="S41" s="539"/>
      <c r="T41" s="539"/>
      <c r="U41" s="540"/>
      <c r="V41" s="13"/>
      <c r="W41" s="13"/>
      <c r="X41" s="68"/>
      <c r="Y41" s="68"/>
      <c r="Z41" s="68"/>
    </row>
    <row r="42" spans="1:26" ht="15" customHeight="1" thickBot="1">
      <c r="A42" s="47"/>
      <c r="B42" s="126"/>
      <c r="C42" s="256">
        <v>4</v>
      </c>
      <c r="D42" s="270" t="str">
        <f>IF(NRAPOR!D21="","",NRAPOR!D21)</f>
        <v>Muatan Lokal</v>
      </c>
      <c r="E42" s="190"/>
      <c r="F42" s="190"/>
      <c r="G42" s="190"/>
      <c r="H42" s="190"/>
      <c r="I42" s="190"/>
      <c r="J42" s="272"/>
      <c r="K42" s="259"/>
      <c r="L42" s="260"/>
      <c r="M42" s="191"/>
      <c r="N42" s="47"/>
      <c r="O42" s="13"/>
      <c r="P42" s="13"/>
      <c r="Q42" s="541"/>
      <c r="R42" s="542"/>
      <c r="S42" s="542"/>
      <c r="T42" s="542"/>
      <c r="U42" s="543"/>
      <c r="V42" s="13"/>
      <c r="W42" s="13"/>
      <c r="X42" s="68"/>
      <c r="Y42" s="68"/>
      <c r="Z42" s="68"/>
    </row>
    <row r="43" spans="1:26" ht="12.95" customHeight="1">
      <c r="A43" s="47"/>
      <c r="B43" s="126"/>
      <c r="C43" s="261"/>
      <c r="D43" s="270" t="str">
        <f>IF(NRAPOR!D22="","",NRAPOR!D22)</f>
        <v>Molok 1</v>
      </c>
      <c r="E43" s="188"/>
      <c r="F43" s="188"/>
      <c r="G43" s="188"/>
      <c r="H43" s="188"/>
      <c r="I43" s="188"/>
      <c r="J43" s="271"/>
      <c r="K43" s="257" t="str">
        <f>VLOOKUP(cari,DATALEGER,24)</f>
        <v xml:space="preserve">  </v>
      </c>
      <c r="L43" s="258" t="str">
        <f>VLOOKUP(cari,DATALEGER,42)</f>
        <v/>
      </c>
      <c r="M43" s="189"/>
      <c r="N43" s="47"/>
      <c r="O43" s="13"/>
      <c r="P43" s="13"/>
      <c r="Q43" s="577" t="s">
        <v>89</v>
      </c>
      <c r="R43" s="578"/>
      <c r="S43" s="578"/>
      <c r="T43" s="578"/>
      <c r="U43" s="579"/>
      <c r="V43" s="13"/>
      <c r="W43" s="13"/>
      <c r="X43" s="68"/>
      <c r="Y43" s="68"/>
      <c r="Z43" s="402"/>
    </row>
    <row r="44" spans="1:26" s="13" customFormat="1" ht="12.95" customHeight="1" thickBot="1">
      <c r="A44" s="47"/>
      <c r="B44" s="126"/>
      <c r="C44" s="262"/>
      <c r="D44" s="270" t="str">
        <f>IF(NRAPOR!D23="","",NRAPOR!D23)</f>
        <v>Mulok 2</v>
      </c>
      <c r="E44" s="188"/>
      <c r="F44" s="188"/>
      <c r="G44" s="188"/>
      <c r="H44" s="188"/>
      <c r="I44" s="188"/>
      <c r="J44" s="271"/>
      <c r="K44" s="257" t="str">
        <f>VLOOKUP(cari,DATALEGER,25)</f>
        <v xml:space="preserve">  </v>
      </c>
      <c r="L44" s="258" t="str">
        <f>VLOOKUP(cari,DATALEGER,43)</f>
        <v/>
      </c>
      <c r="M44" s="189"/>
      <c r="N44" s="47"/>
      <c r="Q44" s="580"/>
      <c r="R44" s="581"/>
      <c r="S44" s="581"/>
      <c r="T44" s="581"/>
      <c r="U44" s="582"/>
    </row>
    <row r="45" spans="1:26" s="13" customFormat="1" ht="15" customHeight="1">
      <c r="A45" s="47"/>
      <c r="B45" s="126"/>
      <c r="C45" s="255"/>
      <c r="D45" s="190" t="str">
        <f>IF(NRAPOR!G10="","",NRAPOR!G10)</f>
        <v>KELOMPOK C (Peminatan)</v>
      </c>
      <c r="E45" s="288"/>
      <c r="F45" s="288"/>
      <c r="G45" s="288"/>
      <c r="H45" s="288"/>
      <c r="I45" s="288"/>
      <c r="J45" s="288"/>
      <c r="K45" s="288"/>
      <c r="L45" s="289"/>
      <c r="M45" s="192"/>
      <c r="N45" s="59"/>
      <c r="U45" s="403"/>
    </row>
    <row r="46" spans="1:26" s="13" customFormat="1" ht="12.95" customHeight="1">
      <c r="A46" s="47"/>
      <c r="B46" s="126"/>
      <c r="C46" s="256">
        <v>1</v>
      </c>
      <c r="D46" s="188" t="str">
        <f>IF(NRAPOR!G11="","",NRAPOR!G11)</f>
        <v>Matematika</v>
      </c>
      <c r="E46" s="190"/>
      <c r="F46" s="190"/>
      <c r="G46" s="190"/>
      <c r="H46" s="190"/>
      <c r="I46" s="190"/>
      <c r="J46" s="190"/>
      <c r="K46" s="257" t="str">
        <f>VLOOKUP(cari,DATALEGER,26)</f>
        <v xml:space="preserve">  </v>
      </c>
      <c r="L46" s="258" t="str">
        <f>VLOOKUP(cari,DATALEGER,44)</f>
        <v/>
      </c>
      <c r="M46" s="189"/>
      <c r="N46" s="47"/>
      <c r="U46" s="403"/>
    </row>
    <row r="47" spans="1:26" s="13" customFormat="1" ht="12.95" customHeight="1">
      <c r="A47" s="47"/>
      <c r="B47" s="126"/>
      <c r="C47" s="256">
        <v>2</v>
      </c>
      <c r="D47" s="188" t="str">
        <f>IF(NRAPOR!G12="","",NRAPOR!G12)</f>
        <v>Biologi</v>
      </c>
      <c r="E47" s="190"/>
      <c r="F47" s="190"/>
      <c r="G47" s="190"/>
      <c r="H47" s="190"/>
      <c r="I47" s="190"/>
      <c r="J47" s="190"/>
      <c r="K47" s="257" t="str">
        <f>VLOOKUP(cari,DATALEGER,27)</f>
        <v xml:space="preserve">  </v>
      </c>
      <c r="L47" s="258" t="str">
        <f>VLOOKUP(cari,DATALEGER,45)</f>
        <v/>
      </c>
      <c r="M47" s="189"/>
      <c r="N47" s="47"/>
      <c r="U47" s="403"/>
    </row>
    <row r="48" spans="1:26" s="13" customFormat="1" ht="12.95" customHeight="1">
      <c r="A48" s="47"/>
      <c r="B48" s="126"/>
      <c r="C48" s="256">
        <v>3</v>
      </c>
      <c r="D48" s="188" t="str">
        <f>IF(NRAPOR!G13="","",NRAPOR!G13)</f>
        <v>Fisika</v>
      </c>
      <c r="E48" s="190"/>
      <c r="F48" s="190"/>
      <c r="G48" s="190"/>
      <c r="H48" s="190"/>
      <c r="I48" s="190"/>
      <c r="J48" s="190"/>
      <c r="K48" s="257" t="str">
        <f>VLOOKUP(cari,DATALEGER,28)</f>
        <v xml:space="preserve">  </v>
      </c>
      <c r="L48" s="258" t="str">
        <f>VLOOKUP(cari,DATALEGER,46)</f>
        <v/>
      </c>
      <c r="M48" s="189"/>
      <c r="N48" s="47"/>
      <c r="O48" s="48"/>
      <c r="U48" s="403"/>
    </row>
    <row r="49" spans="1:23" s="13" customFormat="1" ht="12.95" customHeight="1">
      <c r="A49" s="47"/>
      <c r="B49" s="126"/>
      <c r="C49" s="256">
        <v>4</v>
      </c>
      <c r="D49" s="188" t="str">
        <f>IF(NRAPOR!G14="","",NRAPOR!G14)</f>
        <v>Kimia</v>
      </c>
      <c r="E49" s="190"/>
      <c r="F49" s="190"/>
      <c r="G49" s="190"/>
      <c r="H49" s="190"/>
      <c r="I49" s="190"/>
      <c r="J49" s="190"/>
      <c r="K49" s="257" t="str">
        <f>VLOOKUP(cari,DATALEGER,29)</f>
        <v xml:space="preserve">  </v>
      </c>
      <c r="L49" s="258" t="str">
        <f>VLOOKUP(cari,DATALEGER,47)</f>
        <v/>
      </c>
      <c r="M49" s="189"/>
      <c r="N49" s="47"/>
      <c r="U49" s="403"/>
    </row>
    <row r="50" spans="1:23" s="13" customFormat="1" ht="12.95" customHeight="1">
      <c r="A50" s="47"/>
      <c r="B50" s="126"/>
      <c r="C50" s="273"/>
      <c r="D50" s="188" t="str">
        <f>IF(NRAPOR!G15="","",NRAPOR!G15)</f>
        <v>Pilihan Lintas Minat/Pendalaman Minat</v>
      </c>
      <c r="E50" s="190"/>
      <c r="F50" s="190"/>
      <c r="G50" s="190"/>
      <c r="H50" s="190"/>
      <c r="I50" s="190"/>
      <c r="J50" s="190"/>
      <c r="K50" s="288"/>
      <c r="L50" s="289"/>
      <c r="M50" s="192"/>
      <c r="N50" s="47"/>
      <c r="O50" s="48"/>
      <c r="U50" s="403"/>
    </row>
    <row r="51" spans="1:23" s="13" customFormat="1" ht="12.95" customHeight="1">
      <c r="A51" s="47"/>
      <c r="B51" s="126"/>
      <c r="C51" s="256">
        <v>1</v>
      </c>
      <c r="D51" s="188" t="str">
        <f>IF(NRAPOR!G16="","",NRAPOR!G16)</f>
        <v>Sosiologi</v>
      </c>
      <c r="E51" s="190"/>
      <c r="F51" s="190"/>
      <c r="G51" s="190"/>
      <c r="H51" s="190"/>
      <c r="I51" s="190"/>
      <c r="J51" s="190"/>
      <c r="K51" s="257" t="str">
        <f>VLOOKUP(cari,DATALEGER,30)</f>
        <v xml:space="preserve">  </v>
      </c>
      <c r="L51" s="258" t="str">
        <f>VLOOKUP(cari,DATALEGER,48)</f>
        <v/>
      </c>
      <c r="M51" s="189"/>
      <c r="N51" s="47"/>
    </row>
    <row r="52" spans="1:23" s="13" customFormat="1" ht="12.95" customHeight="1" thickBot="1">
      <c r="A52" s="47"/>
      <c r="B52" s="126"/>
      <c r="C52" s="263">
        <v>2</v>
      </c>
      <c r="D52" s="188" t="str">
        <f>IF(NRAPOR!G17="","",NRAPOR!G17)</f>
        <v>Ekonomi</v>
      </c>
      <c r="E52" s="190"/>
      <c r="F52" s="190"/>
      <c r="G52" s="190"/>
      <c r="H52" s="190"/>
      <c r="I52" s="190"/>
      <c r="J52" s="190"/>
      <c r="K52" s="264" t="str">
        <f>VLOOKUP(cari,DATALEGER,31)</f>
        <v xml:space="preserve">  </v>
      </c>
      <c r="L52" s="265" t="str">
        <f>VLOOKUP(cari,DATALEGER,49)</f>
        <v/>
      </c>
      <c r="M52" s="189"/>
      <c r="N52" s="47"/>
    </row>
    <row r="53" spans="1:23" s="13" customFormat="1" ht="15" customHeight="1" thickBot="1">
      <c r="A53" s="47"/>
      <c r="B53" s="126"/>
      <c r="C53" s="529" t="s">
        <v>28</v>
      </c>
      <c r="D53" s="530"/>
      <c r="E53" s="530"/>
      <c r="F53" s="530"/>
      <c r="G53" s="530"/>
      <c r="H53" s="530"/>
      <c r="I53" s="530"/>
      <c r="J53" s="530"/>
      <c r="K53" s="266" t="str">
        <f>IFERROR(AVERAGE(K32:K37,K39:K41,K43:K44,K46:K49,K51:K52),"  ")</f>
        <v xml:space="preserve">  </v>
      </c>
      <c r="L53" s="267" t="str">
        <f>IFERROR(AVERAGE(L32:L37,L39:L41,L43:L44,L46:L49,L51:L52),"  ")</f>
        <v xml:space="preserve">  </v>
      </c>
      <c r="M53" s="193"/>
      <c r="N53" s="47"/>
      <c r="P53" s="48"/>
    </row>
    <row r="54" spans="1:23" s="13" customFormat="1" ht="6" customHeight="1" thickBot="1">
      <c r="A54" s="47"/>
      <c r="B54" s="143"/>
      <c r="C54" s="143"/>
      <c r="D54" s="143"/>
      <c r="E54" s="143"/>
      <c r="F54" s="143"/>
      <c r="G54" s="143"/>
      <c r="H54" s="143"/>
      <c r="I54" s="143"/>
      <c r="J54" s="143"/>
      <c r="K54" s="143"/>
      <c r="L54" s="143"/>
      <c r="M54" s="143"/>
      <c r="N54" s="57"/>
    </row>
    <row r="55" spans="1:23" s="13" customFormat="1" ht="9" customHeight="1">
      <c r="A55" s="47"/>
      <c r="B55" s="126"/>
      <c r="C55" s="515" t="s">
        <v>75</v>
      </c>
      <c r="D55" s="515"/>
      <c r="E55" s="515"/>
      <c r="F55" s="515"/>
      <c r="G55" s="515"/>
      <c r="H55" s="516"/>
      <c r="I55" s="569" t="s">
        <v>69</v>
      </c>
      <c r="J55" s="525" t="s">
        <v>70</v>
      </c>
      <c r="K55" s="525"/>
      <c r="L55" s="526"/>
      <c r="M55" s="194"/>
      <c r="N55" s="47"/>
      <c r="P55" s="48"/>
    </row>
    <row r="56" spans="1:23" s="13" customFormat="1" ht="9.75" customHeight="1" thickBot="1">
      <c r="A56" s="47"/>
      <c r="B56" s="126"/>
      <c r="C56" s="517"/>
      <c r="D56" s="517"/>
      <c r="E56" s="517"/>
      <c r="F56" s="517"/>
      <c r="G56" s="517"/>
      <c r="H56" s="518"/>
      <c r="I56" s="570"/>
      <c r="J56" s="527"/>
      <c r="K56" s="527"/>
      <c r="L56" s="528"/>
      <c r="M56" s="194"/>
      <c r="N56" s="47"/>
    </row>
    <row r="57" spans="1:23" s="13" customFormat="1" ht="12.95" customHeight="1">
      <c r="A57" s="47"/>
      <c r="B57" s="126"/>
      <c r="C57" s="519" t="s">
        <v>71</v>
      </c>
      <c r="D57" s="520"/>
      <c r="E57" s="520"/>
      <c r="F57" s="520"/>
      <c r="G57" s="520"/>
      <c r="H57" s="520"/>
      <c r="I57" s="293" t="str">
        <f>IF(VLOOKUP(cari,DATAUN,5)="","",VLOOKUP(cari,DATAUN,5))</f>
        <v/>
      </c>
      <c r="J57" s="571" t="str">
        <f>VLOOKUP(cari,DATAUN,10)</f>
        <v/>
      </c>
      <c r="K57" s="571"/>
      <c r="L57" s="572"/>
      <c r="M57" s="195"/>
      <c r="N57" s="47"/>
      <c r="O57" s="48"/>
    </row>
    <row r="58" spans="1:23" s="13" customFormat="1" ht="12.95" customHeight="1">
      <c r="A58" s="47"/>
      <c r="B58" s="126"/>
      <c r="C58" s="521" t="s">
        <v>72</v>
      </c>
      <c r="D58" s="522"/>
      <c r="E58" s="522"/>
      <c r="F58" s="522"/>
      <c r="G58" s="522"/>
      <c r="H58" s="522"/>
      <c r="I58" s="293" t="str">
        <f>IF(VLOOKUP(cari,DATAUN,6)="","",VLOOKUP(cari,DATAUN,6))</f>
        <v/>
      </c>
      <c r="J58" s="571" t="str">
        <f>VLOOKUP(cari,DATAUN,11)</f>
        <v/>
      </c>
      <c r="K58" s="571"/>
      <c r="L58" s="572"/>
      <c r="M58" s="195"/>
      <c r="N58" s="47"/>
    </row>
    <row r="59" spans="1:23" s="13" customFormat="1" ht="12.95" customHeight="1" thickBot="1">
      <c r="A59" s="47"/>
      <c r="B59" s="126"/>
      <c r="C59" s="521" t="s">
        <v>73</v>
      </c>
      <c r="D59" s="522"/>
      <c r="E59" s="522"/>
      <c r="F59" s="522"/>
      <c r="G59" s="522"/>
      <c r="H59" s="522"/>
      <c r="I59" s="293" t="str">
        <f>IF(VLOOKUP(cari,DATAUN,7)="","",VLOOKUP(cari,DATAUN,7))</f>
        <v/>
      </c>
      <c r="J59" s="571" t="str">
        <f>VLOOKUP(cari,DATAUN,12)</f>
        <v/>
      </c>
      <c r="K59" s="571"/>
      <c r="L59" s="572"/>
      <c r="M59" s="195"/>
      <c r="N59" s="47"/>
    </row>
    <row r="60" spans="1:23" s="13" customFormat="1" ht="12.95" customHeight="1" thickTop="1">
      <c r="A60" s="47"/>
      <c r="B60" s="126"/>
      <c r="C60" s="566" t="s">
        <v>74</v>
      </c>
      <c r="D60" s="567"/>
      <c r="E60" s="567"/>
      <c r="F60" s="567"/>
      <c r="G60" s="567"/>
      <c r="H60" s="567"/>
      <c r="I60" s="567"/>
      <c r="J60" s="567"/>
      <c r="K60" s="567"/>
      <c r="L60" s="568"/>
      <c r="M60" s="196"/>
      <c r="N60" s="47"/>
      <c r="P60" s="606" t="s">
        <v>149</v>
      </c>
      <c r="Q60" s="607"/>
      <c r="R60" s="608"/>
      <c r="S60" s="352"/>
    </row>
    <row r="61" spans="1:23" ht="12.95" customHeight="1" thickBot="1">
      <c r="A61" s="47"/>
      <c r="B61" s="126"/>
      <c r="C61" s="197"/>
      <c r="D61" s="514" t="str">
        <f>VLOOKUP(cari,DATAUN,4)</f>
        <v/>
      </c>
      <c r="E61" s="514"/>
      <c r="F61" s="514"/>
      <c r="G61" s="514"/>
      <c r="H61" s="514"/>
      <c r="I61" s="294" t="str">
        <f>IF(VLOOKUP(cari,DATAUN,8)="","",VLOOKUP(cari,DATAUN,8))</f>
        <v/>
      </c>
      <c r="J61" s="523" t="str">
        <f>VLOOKUP(cari,DATAUN,13)</f>
        <v/>
      </c>
      <c r="K61" s="523"/>
      <c r="L61" s="524"/>
      <c r="M61" s="195"/>
      <c r="N61" s="47"/>
      <c r="O61" s="13"/>
      <c r="P61" s="609"/>
      <c r="Q61" s="610"/>
      <c r="R61" s="611"/>
      <c r="S61" s="352"/>
      <c r="T61" s="13"/>
      <c r="U61" s="13"/>
      <c r="V61" s="13"/>
      <c r="W61" s="13"/>
    </row>
    <row r="62" spans="1:23" ht="15" customHeight="1" thickBot="1">
      <c r="A62" s="47"/>
      <c r="B62" s="126"/>
      <c r="C62" s="512" t="s">
        <v>35</v>
      </c>
      <c r="D62" s="513"/>
      <c r="E62" s="513"/>
      <c r="F62" s="513"/>
      <c r="G62" s="513"/>
      <c r="H62" s="513"/>
      <c r="I62" s="295">
        <f>IF(VLOOKUP(cari,DATAUN,9)="","",VLOOKUP(cari,DATAUN,9))</f>
        <v>0</v>
      </c>
      <c r="J62" s="198"/>
      <c r="K62" s="198"/>
      <c r="L62" s="199"/>
      <c r="M62" s="143"/>
      <c r="N62" s="47"/>
      <c r="O62" s="13"/>
      <c r="P62" s="609"/>
      <c r="Q62" s="610"/>
      <c r="R62" s="611"/>
      <c r="S62" s="352"/>
      <c r="T62" s="13"/>
      <c r="U62" s="13"/>
      <c r="V62" s="13"/>
      <c r="W62" s="13"/>
    </row>
    <row r="63" spans="1:23" ht="6" customHeight="1">
      <c r="A63" s="47"/>
      <c r="B63" s="126"/>
      <c r="C63" s="200"/>
      <c r="D63" s="200"/>
      <c r="E63" s="200"/>
      <c r="F63" s="200"/>
      <c r="G63" s="200"/>
      <c r="H63" s="200"/>
      <c r="I63" s="201"/>
      <c r="J63" s="143"/>
      <c r="K63" s="143"/>
      <c r="L63" s="143"/>
      <c r="M63" s="143"/>
      <c r="N63" s="47"/>
      <c r="O63" s="13"/>
      <c r="P63" s="609"/>
      <c r="Q63" s="610"/>
      <c r="R63" s="611"/>
      <c r="S63" s="352"/>
      <c r="T63" s="13"/>
      <c r="U63" s="13"/>
      <c r="V63" s="13"/>
      <c r="W63" s="13"/>
    </row>
    <row r="64" spans="1:23" ht="12" customHeight="1">
      <c r="A64" s="47"/>
      <c r="B64" s="126"/>
      <c r="C64" s="561" t="str">
        <f>"SHU Sementara ini dapat digunakan untuk keperluan Penerimaan Mahasiswa Baru (PMB), atau Keperluan lain yang sesuai dengan ketentuan, dan hanya berlaku sampai dengan diterbitkannya Ijazah dan Sertifikat Hasil Ujian Nasional (SHUN) Tahun Ajaran "&amp;MENU!F25</f>
        <v>SHU Sementara ini dapat digunakan untuk keperluan Penerimaan Mahasiswa Baru (PMB), atau Keperluan lain yang sesuai dengan ketentuan, dan hanya berlaku sampai dengan diterbitkannya Ijazah dan Sertifikat Hasil Ujian Nasional (SHUN) Tahun Ajaran 2018/2019</v>
      </c>
      <c r="D64" s="561"/>
      <c r="E64" s="561"/>
      <c r="F64" s="561"/>
      <c r="G64" s="561"/>
      <c r="H64" s="561"/>
      <c r="I64" s="561"/>
      <c r="J64" s="561"/>
      <c r="K64" s="561"/>
      <c r="L64" s="561"/>
      <c r="M64" s="561"/>
      <c r="N64" s="117"/>
      <c r="O64" s="13"/>
      <c r="P64" s="609"/>
      <c r="Q64" s="610"/>
      <c r="R64" s="611"/>
      <c r="S64" s="352"/>
      <c r="T64" s="13"/>
      <c r="U64" s="13"/>
      <c r="V64" s="13"/>
      <c r="W64" s="13"/>
    </row>
    <row r="65" spans="1:23" ht="12" customHeight="1" thickBot="1">
      <c r="A65" s="47"/>
      <c r="B65" s="126"/>
      <c r="C65" s="561"/>
      <c r="D65" s="561"/>
      <c r="E65" s="561"/>
      <c r="F65" s="561"/>
      <c r="G65" s="561"/>
      <c r="H65" s="561"/>
      <c r="I65" s="561"/>
      <c r="J65" s="561"/>
      <c r="K65" s="561"/>
      <c r="L65" s="561"/>
      <c r="M65" s="561"/>
      <c r="N65" s="47"/>
      <c r="O65" s="13"/>
      <c r="P65" s="612"/>
      <c r="Q65" s="613"/>
      <c r="R65" s="614"/>
      <c r="S65" s="352"/>
      <c r="T65" s="13"/>
      <c r="U65" s="13"/>
      <c r="V65" s="13"/>
      <c r="W65" s="13"/>
    </row>
    <row r="66" spans="1:23" ht="12" customHeight="1" thickTop="1">
      <c r="A66" s="47"/>
      <c r="B66" s="126"/>
      <c r="C66" s="561"/>
      <c r="D66" s="561"/>
      <c r="E66" s="561"/>
      <c r="F66" s="561"/>
      <c r="G66" s="561"/>
      <c r="H66" s="561"/>
      <c r="I66" s="561"/>
      <c r="J66" s="561"/>
      <c r="K66" s="561"/>
      <c r="L66" s="561"/>
      <c r="M66" s="561"/>
      <c r="N66" s="47"/>
      <c r="O66" s="352"/>
      <c r="P66" s="352"/>
      <c r="Q66" s="352"/>
      <c r="R66" s="352"/>
      <c r="S66" s="352"/>
      <c r="T66" s="352"/>
      <c r="U66" s="13"/>
      <c r="V66" s="13"/>
      <c r="W66" s="13"/>
    </row>
    <row r="67" spans="1:23" ht="8.25" customHeight="1">
      <c r="A67" s="47"/>
      <c r="B67" s="126"/>
      <c r="C67" s="126"/>
      <c r="D67" s="126"/>
      <c r="E67" s="126"/>
      <c r="F67" s="126"/>
      <c r="G67" s="126"/>
      <c r="H67" s="126"/>
      <c r="I67" s="126"/>
      <c r="J67" s="126"/>
      <c r="K67" s="126"/>
      <c r="L67" s="126"/>
      <c r="M67" s="126"/>
      <c r="N67" s="47"/>
      <c r="O67" s="13"/>
      <c r="P67" s="13"/>
      <c r="Q67" s="13"/>
      <c r="R67" s="13"/>
      <c r="S67" s="13"/>
      <c r="T67" s="13"/>
      <c r="U67" s="13"/>
      <c r="V67" s="13"/>
      <c r="W67" s="13"/>
    </row>
    <row r="68" spans="1:23" ht="12" customHeight="1">
      <c r="A68" s="47"/>
      <c r="B68" s="126"/>
      <c r="C68" s="126"/>
      <c r="D68" s="126"/>
      <c r="E68" s="126"/>
      <c r="F68" s="126"/>
      <c r="G68" s="126"/>
      <c r="H68" s="126"/>
      <c r="I68" s="126"/>
      <c r="J68" s="168" t="str">
        <f>MENU!F23&amp;", "&amp;TEXT(MENU!F24,"dd mmmm yyyy")</f>
        <v>Meukek, 23 Mei 2019</v>
      </c>
      <c r="K68" s="126"/>
      <c r="L68" s="126"/>
      <c r="M68" s="126"/>
      <c r="N68" s="47"/>
      <c r="O68" s="13"/>
      <c r="P68" s="586" t="s">
        <v>169</v>
      </c>
      <c r="Q68" s="586"/>
      <c r="R68" s="586"/>
      <c r="S68" s="13"/>
      <c r="T68" s="13"/>
      <c r="U68" s="13"/>
      <c r="V68" s="13"/>
      <c r="W68" s="13"/>
    </row>
    <row r="69" spans="1:23" ht="12" customHeight="1">
      <c r="A69" s="47"/>
      <c r="B69" s="126"/>
      <c r="C69" s="126"/>
      <c r="D69" s="126"/>
      <c r="E69" s="126"/>
      <c r="F69" s="126"/>
      <c r="G69" s="126"/>
      <c r="H69" s="126"/>
      <c r="I69" s="126"/>
      <c r="J69" s="126" t="str">
        <f>P68</f>
        <v>Kepala Sekolah,</v>
      </c>
      <c r="K69" s="126"/>
      <c r="L69" s="126"/>
      <c r="M69" s="126"/>
      <c r="N69" s="47"/>
      <c r="O69" s="13"/>
      <c r="P69" s="586"/>
      <c r="Q69" s="586"/>
      <c r="R69" s="586"/>
      <c r="S69" s="13"/>
      <c r="T69" s="13"/>
      <c r="U69" s="13"/>
      <c r="V69" s="13"/>
      <c r="W69" s="13"/>
    </row>
    <row r="70" spans="1:23" ht="8.25" customHeight="1">
      <c r="A70" s="47"/>
      <c r="B70" s="126"/>
      <c r="C70" s="126"/>
      <c r="D70" s="126"/>
      <c r="E70" s="126"/>
      <c r="F70" s="126"/>
      <c r="G70" s="126"/>
      <c r="H70" s="126"/>
      <c r="I70" s="126"/>
      <c r="J70" s="126"/>
      <c r="K70" s="126"/>
      <c r="L70" s="126"/>
      <c r="M70" s="126"/>
      <c r="N70" s="47"/>
      <c r="O70" s="13"/>
      <c r="P70" s="13"/>
      <c r="Q70" s="13"/>
      <c r="R70" s="13"/>
      <c r="S70" s="13"/>
      <c r="T70" s="13"/>
      <c r="U70" s="13"/>
      <c r="V70" s="13"/>
      <c r="W70" s="13"/>
    </row>
    <row r="71" spans="1:23" ht="12" customHeight="1">
      <c r="A71" s="47"/>
      <c r="B71" s="126"/>
      <c r="C71" s="126"/>
      <c r="D71" s="126"/>
      <c r="E71" s="126"/>
      <c r="F71" s="126"/>
      <c r="G71" s="126"/>
      <c r="H71" s="126"/>
      <c r="I71" s="126"/>
      <c r="J71" s="126"/>
      <c r="K71" s="126"/>
      <c r="L71" s="126"/>
      <c r="M71" s="126"/>
      <c r="N71" s="47"/>
      <c r="O71" s="13"/>
      <c r="P71" s="13"/>
      <c r="Q71" s="13"/>
      <c r="R71" s="13"/>
      <c r="S71" s="13"/>
      <c r="T71" s="13"/>
      <c r="U71" s="13"/>
      <c r="V71" s="13"/>
      <c r="W71" s="13"/>
    </row>
    <row r="72" spans="1:23" ht="12" customHeight="1">
      <c r="A72" s="47"/>
      <c r="B72" s="126"/>
      <c r="C72" s="126"/>
      <c r="D72" s="126"/>
      <c r="E72" s="126"/>
      <c r="F72" s="126"/>
      <c r="G72" s="126"/>
      <c r="H72" s="126"/>
      <c r="I72" s="126"/>
      <c r="J72" s="126"/>
      <c r="K72" s="126"/>
      <c r="L72" s="126"/>
      <c r="M72" s="126"/>
      <c r="N72" s="47"/>
      <c r="O72" s="13"/>
      <c r="P72" s="13"/>
      <c r="Q72" s="13"/>
      <c r="R72" s="13"/>
      <c r="S72" s="13"/>
      <c r="T72" s="13"/>
      <c r="U72" s="13"/>
      <c r="V72" s="13"/>
      <c r="W72" s="13"/>
    </row>
    <row r="73" spans="1:23" ht="12" customHeight="1">
      <c r="A73" s="47"/>
      <c r="B73" s="126"/>
      <c r="C73" s="126"/>
      <c r="D73" s="126"/>
      <c r="E73" s="126"/>
      <c r="F73" s="126"/>
      <c r="G73" s="126"/>
      <c r="H73" s="126"/>
      <c r="I73" s="126"/>
      <c r="J73" s="165" t="str">
        <f>MENU!F21</f>
        <v>Drs. IRWADI</v>
      </c>
      <c r="K73" s="126"/>
      <c r="L73" s="126"/>
      <c r="M73" s="126"/>
      <c r="N73" s="47"/>
      <c r="O73" s="48"/>
      <c r="P73" s="13"/>
      <c r="Q73" s="13"/>
      <c r="R73" s="13"/>
      <c r="S73" s="13"/>
      <c r="T73" s="13"/>
      <c r="U73" s="13"/>
      <c r="V73" s="13"/>
      <c r="W73" s="13"/>
    </row>
    <row r="74" spans="1:23" ht="12" customHeight="1">
      <c r="A74" s="47"/>
      <c r="B74" s="126"/>
      <c r="C74" s="126"/>
      <c r="D74" s="126"/>
      <c r="E74" s="126"/>
      <c r="F74" s="126"/>
      <c r="G74" s="126"/>
      <c r="H74" s="126"/>
      <c r="I74" s="126"/>
      <c r="J74" s="126" t="str">
        <f>"NIP." &amp;MENU!F22</f>
        <v>NIP.19681012 199702 1 004</v>
      </c>
      <c r="K74" s="126"/>
      <c r="L74" s="126"/>
      <c r="M74" s="126"/>
      <c r="N74" s="47"/>
      <c r="O74" s="13"/>
      <c r="P74" s="13"/>
      <c r="Q74" s="13"/>
      <c r="R74" s="13"/>
      <c r="S74" s="13"/>
      <c r="T74" s="13"/>
      <c r="U74" s="13"/>
      <c r="V74" s="13"/>
      <c r="W74" s="13"/>
    </row>
    <row r="75" spans="1:23" ht="9.75" customHeight="1">
      <c r="A75" s="47"/>
      <c r="B75" s="68"/>
      <c r="C75" s="68"/>
      <c r="D75" s="68"/>
      <c r="E75" s="68"/>
      <c r="F75" s="68"/>
      <c r="G75" s="68"/>
      <c r="H75" s="68"/>
      <c r="I75" s="68"/>
      <c r="J75" s="68"/>
      <c r="K75" s="68"/>
      <c r="L75" s="68"/>
      <c r="M75" s="68"/>
      <c r="N75" s="47"/>
      <c r="O75" s="13"/>
      <c r="P75" s="13"/>
      <c r="Q75" s="13"/>
      <c r="R75" s="13"/>
      <c r="S75" s="13"/>
      <c r="T75" s="13"/>
      <c r="U75" s="13"/>
      <c r="V75" s="13"/>
      <c r="W75" s="13"/>
    </row>
    <row r="76" spans="1:23" ht="12.95" customHeight="1">
      <c r="A76" s="47"/>
      <c r="B76" s="68"/>
      <c r="C76" s="68"/>
      <c r="D76" s="68"/>
      <c r="E76" s="68"/>
      <c r="F76" s="68"/>
      <c r="G76" s="68"/>
      <c r="H76" s="68"/>
      <c r="I76" s="68"/>
      <c r="J76" s="68"/>
      <c r="K76" s="68"/>
      <c r="L76" s="68"/>
      <c r="M76" s="68"/>
      <c r="N76" s="47"/>
      <c r="O76" s="13"/>
      <c r="P76" s="13"/>
      <c r="Q76" s="13"/>
      <c r="R76" s="13"/>
      <c r="S76" s="13"/>
      <c r="T76" s="13"/>
      <c r="U76" s="13"/>
      <c r="V76" s="13"/>
      <c r="W76" s="13"/>
    </row>
    <row r="77" spans="1:23" ht="12.95" customHeight="1">
      <c r="A77" s="47"/>
      <c r="B77" s="68"/>
      <c r="C77" s="68"/>
      <c r="D77" s="68"/>
      <c r="E77" s="68"/>
      <c r="F77" s="68"/>
      <c r="G77" s="68"/>
      <c r="H77" s="68"/>
      <c r="I77" s="68"/>
      <c r="J77" s="68"/>
      <c r="K77" s="68"/>
      <c r="L77" s="68"/>
      <c r="M77" s="68"/>
      <c r="N77" s="47"/>
      <c r="O77" s="13"/>
      <c r="P77" s="48"/>
      <c r="Q77" s="13"/>
      <c r="R77" s="13"/>
      <c r="S77" s="13"/>
      <c r="T77" s="13"/>
      <c r="U77" s="13"/>
      <c r="V77" s="13"/>
      <c r="W77" s="13"/>
    </row>
    <row r="78" spans="1:23" ht="19.5" customHeight="1">
      <c r="A78" s="68"/>
      <c r="B78" s="68"/>
      <c r="C78" s="68"/>
      <c r="D78" s="68"/>
      <c r="E78" s="68"/>
      <c r="F78" s="68"/>
      <c r="G78" s="68"/>
      <c r="H78" s="68"/>
      <c r="I78" s="68"/>
      <c r="J78" s="68"/>
      <c r="K78" s="68"/>
      <c r="L78" s="68"/>
      <c r="M78" s="68"/>
      <c r="N78" s="68"/>
      <c r="O78" s="13"/>
      <c r="P78" s="13"/>
      <c r="Q78" s="13"/>
      <c r="R78" s="13"/>
      <c r="S78" s="13"/>
      <c r="T78" s="13"/>
      <c r="U78" s="13"/>
      <c r="V78" s="13"/>
      <c r="W78" s="13"/>
    </row>
    <row r="79" spans="1:23" s="13" customFormat="1" ht="18.75" customHeight="1"/>
    <row r="80" spans="1:23" ht="15">
      <c r="A80" s="13"/>
      <c r="B80" s="48" t="s">
        <v>58</v>
      </c>
      <c r="C80" s="13"/>
      <c r="D80" s="13"/>
      <c r="E80" s="13"/>
      <c r="F80" s="13"/>
      <c r="G80" s="13"/>
      <c r="H80" s="13"/>
      <c r="I80" s="13"/>
      <c r="J80" s="13"/>
      <c r="K80" s="13"/>
      <c r="L80" s="13"/>
      <c r="M80" s="13"/>
      <c r="N80" s="13"/>
      <c r="O80" s="13"/>
      <c r="P80" s="13"/>
      <c r="Q80" s="13"/>
      <c r="R80" s="13"/>
      <c r="S80" s="13"/>
      <c r="T80" s="13"/>
      <c r="U80" s="13"/>
      <c r="V80" s="13"/>
      <c r="W80" s="13"/>
    </row>
    <row r="81" spans="1:23" ht="15">
      <c r="A81" s="13"/>
      <c r="B81" s="13"/>
      <c r="C81" s="13"/>
      <c r="D81" s="13"/>
      <c r="E81" s="13"/>
      <c r="F81" s="13"/>
      <c r="G81" s="13"/>
      <c r="H81" s="13"/>
      <c r="I81" s="13"/>
      <c r="J81" s="13"/>
      <c r="K81" s="13"/>
      <c r="L81" s="13"/>
      <c r="M81" s="13"/>
      <c r="N81" s="13"/>
      <c r="O81" s="13"/>
      <c r="P81" s="13"/>
      <c r="Q81" s="13"/>
      <c r="R81" s="13"/>
      <c r="S81" s="13"/>
      <c r="T81" s="13"/>
      <c r="U81" s="13"/>
      <c r="V81" s="13"/>
      <c r="W81" s="13"/>
    </row>
    <row r="82" spans="1:23" ht="15">
      <c r="A82" s="13"/>
      <c r="B82" s="13"/>
      <c r="C82" s="13"/>
      <c r="D82" s="13"/>
      <c r="E82" s="13"/>
      <c r="F82" s="13"/>
      <c r="G82" s="13"/>
      <c r="H82" s="13"/>
      <c r="I82" s="13"/>
      <c r="J82" s="13"/>
      <c r="K82" s="13"/>
      <c r="L82" s="13"/>
      <c r="M82" s="13"/>
      <c r="N82" s="13"/>
      <c r="O82" s="13"/>
      <c r="P82" s="13"/>
      <c r="Q82" s="13"/>
      <c r="R82" s="13"/>
      <c r="S82" s="13"/>
      <c r="T82" s="13"/>
      <c r="U82" s="13"/>
      <c r="V82" s="13"/>
      <c r="W82" s="13"/>
    </row>
    <row r="83" spans="1:23" ht="15" hidden="1">
      <c r="B83" s="47"/>
      <c r="C83" s="47"/>
      <c r="D83" s="47"/>
      <c r="E83" s="47"/>
      <c r="F83" s="47"/>
      <c r="G83" s="47"/>
      <c r="H83" s="47"/>
      <c r="I83" s="47"/>
      <c r="J83" s="47"/>
      <c r="K83" s="47"/>
      <c r="L83" s="47"/>
      <c r="M83" s="47"/>
      <c r="N83" s="47"/>
      <c r="O83" s="47"/>
      <c r="P83" s="47"/>
    </row>
    <row r="84" spans="1:23" ht="15" hidden="1">
      <c r="B84" s="47"/>
      <c r="C84" s="47"/>
      <c r="D84" s="47"/>
      <c r="E84" s="47"/>
      <c r="F84" s="47"/>
      <c r="G84" s="47"/>
      <c r="H84" s="47"/>
      <c r="I84" s="47"/>
      <c r="J84" s="47"/>
      <c r="K84" s="47"/>
      <c r="L84" s="47"/>
      <c r="M84" s="47"/>
      <c r="N84" s="47"/>
      <c r="O84" s="47"/>
      <c r="P84" s="47"/>
    </row>
    <row r="85" spans="1:23" ht="15" hidden="1">
      <c r="B85" s="47"/>
      <c r="C85" s="47"/>
      <c r="D85" s="47"/>
      <c r="E85" s="47"/>
      <c r="F85" s="47"/>
      <c r="G85" s="47"/>
      <c r="H85" s="47"/>
      <c r="I85" s="47"/>
      <c r="J85" s="47"/>
      <c r="K85" s="47"/>
      <c r="L85" s="47"/>
      <c r="M85" s="47"/>
      <c r="N85" s="47"/>
      <c r="O85" s="47"/>
      <c r="P85" s="47"/>
    </row>
    <row r="86" spans="1:23" ht="15" hidden="1">
      <c r="B86" s="47"/>
      <c r="C86" s="47"/>
      <c r="D86" s="47"/>
      <c r="E86" s="47"/>
      <c r="F86" s="47"/>
      <c r="G86" s="47"/>
      <c r="H86" s="47"/>
      <c r="I86" s="47"/>
      <c r="J86" s="47"/>
      <c r="K86" s="47"/>
      <c r="L86" s="47"/>
      <c r="M86" s="47"/>
      <c r="N86" s="47"/>
      <c r="O86" s="47"/>
      <c r="P86" s="47"/>
    </row>
    <row r="87" spans="1:23" ht="15" hidden="1">
      <c r="B87" s="47"/>
      <c r="C87" s="47"/>
      <c r="D87" s="47"/>
      <c r="E87" s="47"/>
      <c r="F87" s="47"/>
      <c r="G87" s="47"/>
      <c r="H87" s="47"/>
      <c r="I87" s="47"/>
      <c r="J87" s="47"/>
      <c r="K87" s="47"/>
      <c r="L87" s="47"/>
      <c r="M87" s="47"/>
      <c r="N87" s="47"/>
      <c r="O87" s="47"/>
      <c r="P87" s="47"/>
    </row>
    <row r="88" spans="1:23" ht="15" hidden="1">
      <c r="B88" s="47"/>
      <c r="C88" s="47"/>
      <c r="D88" s="47"/>
      <c r="E88" s="47"/>
      <c r="F88" s="47"/>
      <c r="G88" s="47"/>
      <c r="H88" s="47"/>
      <c r="I88" s="47"/>
      <c r="J88" s="47"/>
      <c r="K88" s="47"/>
      <c r="L88" s="47"/>
      <c r="M88" s="47"/>
      <c r="N88" s="47"/>
      <c r="O88" s="47"/>
      <c r="P88" s="47"/>
    </row>
    <row r="89" spans="1:23" ht="15" hidden="1">
      <c r="B89" s="47"/>
      <c r="C89" s="47"/>
      <c r="D89" s="47"/>
      <c r="E89" s="47"/>
      <c r="F89" s="47"/>
      <c r="G89" s="47"/>
      <c r="H89" s="47"/>
      <c r="I89" s="47"/>
      <c r="J89" s="47"/>
      <c r="K89" s="47"/>
      <c r="L89" s="47"/>
      <c r="M89" s="47"/>
      <c r="N89" s="47"/>
      <c r="O89" s="47"/>
      <c r="P89" s="47"/>
    </row>
    <row r="90" spans="1:23" ht="15" hidden="1">
      <c r="B90" s="47"/>
      <c r="C90" s="47"/>
      <c r="D90" s="47"/>
      <c r="E90" s="47"/>
      <c r="F90" s="47"/>
      <c r="G90" s="47"/>
      <c r="H90" s="47"/>
      <c r="I90" s="47"/>
      <c r="J90" s="47"/>
      <c r="K90" s="47"/>
      <c r="L90" s="47"/>
      <c r="M90" s="47"/>
      <c r="N90" s="47"/>
      <c r="O90" s="47"/>
      <c r="P90" s="47"/>
    </row>
    <row r="91" spans="1:23" ht="15" hidden="1">
      <c r="B91" s="47"/>
      <c r="C91" s="47"/>
      <c r="D91" s="47"/>
      <c r="E91" s="47"/>
      <c r="F91" s="47"/>
      <c r="G91" s="47"/>
      <c r="H91" s="47"/>
      <c r="I91" s="47"/>
      <c r="J91" s="47"/>
      <c r="K91" s="47"/>
      <c r="L91" s="47"/>
      <c r="M91" s="47"/>
      <c r="N91" s="47"/>
      <c r="O91" s="47"/>
      <c r="P91" s="47"/>
    </row>
    <row r="92" spans="1:23" ht="15" hidden="1">
      <c r="B92" s="47"/>
      <c r="C92" s="47"/>
      <c r="D92" s="47"/>
      <c r="E92" s="47"/>
      <c r="F92" s="47"/>
      <c r="G92" s="47"/>
      <c r="H92" s="47"/>
      <c r="I92" s="47"/>
      <c r="J92" s="47"/>
      <c r="K92" s="47"/>
      <c r="L92" s="47"/>
      <c r="M92" s="47"/>
      <c r="N92" s="47"/>
      <c r="O92" s="47"/>
      <c r="P92" s="47"/>
    </row>
    <row r="93" spans="1:23" ht="15" hidden="1">
      <c r="B93" s="47"/>
      <c r="C93" s="47"/>
      <c r="D93" s="47"/>
      <c r="E93" s="47"/>
      <c r="F93" s="47"/>
      <c r="G93" s="47"/>
      <c r="H93" s="47"/>
      <c r="I93" s="47"/>
      <c r="J93" s="47"/>
      <c r="K93" s="47"/>
      <c r="L93" s="47"/>
      <c r="M93" s="47"/>
      <c r="N93" s="47"/>
      <c r="O93" s="47"/>
      <c r="P93" s="47"/>
    </row>
    <row r="94" spans="1:23" ht="15" hidden="1">
      <c r="B94" s="47"/>
      <c r="C94" s="47"/>
      <c r="D94" s="47"/>
      <c r="E94" s="47"/>
      <c r="F94" s="47"/>
      <c r="G94" s="47"/>
      <c r="H94" s="47"/>
      <c r="I94" s="47"/>
      <c r="J94" s="47"/>
      <c r="K94" s="47"/>
      <c r="L94" s="47"/>
      <c r="M94" s="47"/>
      <c r="N94" s="47"/>
      <c r="O94" s="47"/>
      <c r="P94" s="47"/>
    </row>
    <row r="95" spans="1:23" ht="15" hidden="1">
      <c r="B95" s="47"/>
      <c r="C95" s="47"/>
      <c r="D95" s="47"/>
      <c r="E95" s="47"/>
      <c r="F95" s="47"/>
      <c r="G95" s="47"/>
      <c r="H95" s="47"/>
      <c r="I95" s="47"/>
      <c r="J95" s="47"/>
      <c r="K95" s="47"/>
      <c r="L95" s="47"/>
      <c r="M95" s="47"/>
      <c r="N95" s="47"/>
      <c r="O95" s="47"/>
      <c r="P95" s="47"/>
    </row>
    <row r="96" spans="1:23" ht="15" hidden="1">
      <c r="B96" s="47"/>
      <c r="C96" s="47"/>
      <c r="D96" s="47"/>
      <c r="E96" s="47"/>
      <c r="F96" s="47"/>
      <c r="G96" s="47"/>
      <c r="H96" s="47"/>
      <c r="I96" s="47"/>
      <c r="J96" s="47"/>
      <c r="K96" s="47"/>
      <c r="L96" s="47"/>
      <c r="M96" s="47"/>
      <c r="N96" s="47"/>
      <c r="O96" s="47"/>
      <c r="P96" s="47"/>
    </row>
    <row r="97" spans="2:16" ht="15" hidden="1">
      <c r="B97" s="47"/>
      <c r="C97" s="47"/>
      <c r="D97" s="47"/>
      <c r="E97" s="47"/>
      <c r="F97" s="47"/>
      <c r="G97" s="47"/>
      <c r="H97" s="47"/>
      <c r="I97" s="47"/>
      <c r="J97" s="47"/>
      <c r="K97" s="47"/>
      <c r="L97" s="47"/>
      <c r="M97" s="47"/>
      <c r="N97" s="47"/>
      <c r="O97" s="47"/>
      <c r="P97" s="47"/>
    </row>
    <row r="98" spans="2:16" ht="15" hidden="1">
      <c r="B98" s="47"/>
      <c r="C98" s="47"/>
      <c r="D98" s="47"/>
      <c r="E98" s="47"/>
      <c r="F98" s="47"/>
      <c r="G98" s="47"/>
      <c r="H98" s="47"/>
      <c r="I98" s="47"/>
      <c r="J98" s="47"/>
      <c r="K98" s="47"/>
      <c r="L98" s="47"/>
      <c r="M98" s="47"/>
      <c r="N98" s="47"/>
      <c r="O98" s="47"/>
      <c r="P98" s="47"/>
    </row>
    <row r="99" spans="2:16" ht="15" hidden="1">
      <c r="B99" s="47"/>
      <c r="C99" s="47"/>
      <c r="D99" s="47"/>
      <c r="E99" s="47"/>
      <c r="F99" s="47"/>
      <c r="G99" s="47"/>
      <c r="H99" s="47"/>
      <c r="I99" s="47"/>
      <c r="J99" s="47"/>
      <c r="K99" s="47"/>
      <c r="L99" s="47"/>
      <c r="M99" s="47"/>
      <c r="N99" s="47"/>
      <c r="O99" s="47"/>
      <c r="P99" s="47"/>
    </row>
    <row r="100" spans="2:16" ht="15" hidden="1">
      <c r="B100" s="47"/>
      <c r="C100" s="47"/>
      <c r="D100" s="47"/>
      <c r="E100" s="47"/>
      <c r="F100" s="47"/>
      <c r="G100" s="47"/>
      <c r="H100" s="47"/>
      <c r="I100" s="47"/>
      <c r="J100" s="47"/>
      <c r="K100" s="47"/>
      <c r="L100" s="47"/>
      <c r="M100" s="47"/>
      <c r="N100" s="47"/>
      <c r="O100" s="47"/>
      <c r="P100" s="47"/>
    </row>
    <row r="101" spans="2:16" ht="15" hidden="1">
      <c r="B101" s="47"/>
      <c r="C101" s="47"/>
      <c r="D101" s="47"/>
      <c r="E101" s="47"/>
      <c r="F101" s="47"/>
      <c r="G101" s="47"/>
      <c r="H101" s="47"/>
      <c r="I101" s="47"/>
      <c r="J101" s="47"/>
      <c r="K101" s="47"/>
      <c r="L101" s="47"/>
      <c r="M101" s="47"/>
      <c r="N101" s="47"/>
      <c r="O101" s="47"/>
      <c r="P101" s="47"/>
    </row>
    <row r="102" spans="2:16" ht="15" hidden="1">
      <c r="B102" s="47"/>
      <c r="C102" s="47"/>
      <c r="D102" s="47"/>
      <c r="E102" s="47"/>
      <c r="F102" s="47"/>
      <c r="G102" s="47"/>
      <c r="H102" s="47"/>
      <c r="I102" s="47"/>
      <c r="J102" s="47"/>
      <c r="K102" s="47"/>
      <c r="L102" s="47"/>
      <c r="M102" s="47"/>
      <c r="N102" s="47"/>
      <c r="O102" s="47"/>
      <c r="P102" s="47"/>
    </row>
    <row r="103" spans="2:16" ht="15" hidden="1">
      <c r="B103" s="47"/>
      <c r="C103" s="47"/>
      <c r="D103" s="47"/>
      <c r="E103" s="47"/>
      <c r="F103" s="47"/>
      <c r="G103" s="47"/>
      <c r="H103" s="47"/>
      <c r="I103" s="47"/>
      <c r="J103" s="47"/>
      <c r="K103" s="47"/>
      <c r="L103" s="47"/>
      <c r="M103" s="47"/>
      <c r="N103" s="47"/>
      <c r="O103" s="47"/>
      <c r="P103" s="47"/>
    </row>
    <row r="104" spans="2:16" ht="15" hidden="1">
      <c r="B104" s="47"/>
      <c r="C104" s="47"/>
      <c r="D104" s="47"/>
      <c r="E104" s="47"/>
      <c r="F104" s="47"/>
      <c r="G104" s="47"/>
      <c r="H104" s="47"/>
      <c r="I104" s="47"/>
      <c r="J104" s="47"/>
      <c r="K104" s="47"/>
      <c r="L104" s="47"/>
      <c r="M104" s="47"/>
      <c r="N104" s="47"/>
      <c r="O104" s="47"/>
      <c r="P104" s="47"/>
    </row>
    <row r="105" spans="2:16" ht="15" hidden="1">
      <c r="B105" s="47"/>
      <c r="C105" s="47"/>
      <c r="D105" s="47"/>
      <c r="E105" s="47"/>
      <c r="F105" s="47"/>
      <c r="G105" s="47"/>
      <c r="H105" s="47"/>
      <c r="I105" s="47"/>
      <c r="J105" s="47"/>
      <c r="K105" s="47"/>
      <c r="L105" s="47"/>
      <c r="M105" s="47"/>
      <c r="N105" s="47"/>
      <c r="O105" s="47"/>
      <c r="P105" s="47"/>
    </row>
    <row r="106" spans="2:16" ht="15" hidden="1">
      <c r="B106" s="47"/>
      <c r="C106" s="47"/>
      <c r="D106" s="47"/>
      <c r="E106" s="47"/>
      <c r="F106" s="47"/>
      <c r="G106" s="47"/>
      <c r="H106" s="47"/>
      <c r="I106" s="47"/>
      <c r="J106" s="47"/>
      <c r="K106" s="47"/>
      <c r="L106" s="47"/>
      <c r="M106" s="47"/>
      <c r="N106" s="47"/>
      <c r="O106" s="47"/>
      <c r="P106" s="47"/>
    </row>
    <row r="107" spans="2:16" ht="15" hidden="1">
      <c r="B107" s="47"/>
      <c r="C107" s="47"/>
      <c r="D107" s="47"/>
      <c r="E107" s="47"/>
      <c r="F107" s="47"/>
      <c r="G107" s="47"/>
      <c r="H107" s="47"/>
      <c r="I107" s="47"/>
      <c r="J107" s="47"/>
      <c r="K107" s="47"/>
      <c r="L107" s="47"/>
      <c r="M107" s="47"/>
      <c r="N107" s="47"/>
      <c r="O107" s="47"/>
      <c r="P107" s="47"/>
    </row>
    <row r="108" spans="2:16" ht="15" hidden="1">
      <c r="B108" s="47"/>
      <c r="C108" s="47"/>
      <c r="D108" s="47"/>
      <c r="E108" s="47"/>
      <c r="F108" s="47"/>
      <c r="G108" s="47"/>
      <c r="H108" s="47"/>
      <c r="I108" s="47"/>
      <c r="J108" s="47"/>
      <c r="K108" s="47"/>
      <c r="L108" s="47"/>
      <c r="M108" s="47"/>
      <c r="N108" s="47"/>
      <c r="O108" s="47"/>
      <c r="P108" s="47"/>
    </row>
    <row r="109" spans="2:16" ht="15" hidden="1">
      <c r="B109" s="47"/>
      <c r="C109" s="47"/>
      <c r="D109" s="47"/>
      <c r="E109" s="47"/>
      <c r="F109" s="47"/>
      <c r="G109" s="47"/>
      <c r="H109" s="47"/>
      <c r="I109" s="47"/>
      <c r="J109" s="47"/>
      <c r="K109" s="47"/>
      <c r="L109" s="47"/>
      <c r="M109" s="47"/>
      <c r="N109" s="47"/>
      <c r="O109" s="47"/>
      <c r="P109" s="47"/>
    </row>
    <row r="110" spans="2:16" ht="15" hidden="1">
      <c r="B110" s="47"/>
      <c r="C110" s="47"/>
      <c r="D110" s="47"/>
      <c r="E110" s="47"/>
      <c r="F110" s="47"/>
      <c r="G110" s="47"/>
      <c r="H110" s="47"/>
      <c r="I110" s="47"/>
      <c r="J110" s="47"/>
      <c r="K110" s="47"/>
      <c r="L110" s="47"/>
      <c r="M110" s="47"/>
      <c r="N110" s="47"/>
      <c r="O110" s="47"/>
      <c r="P110" s="47"/>
    </row>
    <row r="111" spans="2:16" ht="15" hidden="1">
      <c r="B111" s="47"/>
      <c r="C111" s="47"/>
      <c r="D111" s="47"/>
      <c r="E111" s="47"/>
      <c r="F111" s="47"/>
      <c r="G111" s="47"/>
      <c r="H111" s="47"/>
      <c r="I111" s="47"/>
      <c r="J111" s="47"/>
      <c r="K111" s="47"/>
      <c r="L111" s="47"/>
      <c r="M111" s="47"/>
      <c r="N111" s="47"/>
      <c r="O111" s="47"/>
      <c r="P111" s="47"/>
    </row>
    <row r="112" spans="2:16" ht="15" hidden="1">
      <c r="B112" s="47"/>
      <c r="C112" s="47"/>
      <c r="D112" s="47"/>
      <c r="E112" s="47"/>
      <c r="F112" s="47"/>
      <c r="G112" s="47"/>
      <c r="H112" s="47"/>
      <c r="I112" s="47"/>
      <c r="J112" s="47"/>
      <c r="K112" s="47"/>
      <c r="L112" s="47"/>
      <c r="M112" s="47"/>
      <c r="N112" s="47"/>
      <c r="O112" s="47"/>
      <c r="P112" s="47"/>
    </row>
    <row r="113" spans="2:16" ht="15" hidden="1">
      <c r="B113" s="47"/>
      <c r="C113" s="47"/>
      <c r="D113" s="47"/>
      <c r="E113" s="47"/>
      <c r="F113" s="47"/>
      <c r="G113" s="47"/>
      <c r="H113" s="47"/>
      <c r="I113" s="47"/>
      <c r="J113" s="47"/>
      <c r="K113" s="47"/>
      <c r="L113" s="47"/>
      <c r="M113" s="47"/>
      <c r="N113" s="47"/>
      <c r="O113" s="47"/>
      <c r="P113" s="47"/>
    </row>
    <row r="114" spans="2:16" ht="15" hidden="1">
      <c r="B114" s="47"/>
      <c r="C114" s="47"/>
      <c r="D114" s="47"/>
      <c r="E114" s="47"/>
      <c r="F114" s="47"/>
      <c r="G114" s="47"/>
      <c r="H114" s="47"/>
      <c r="I114" s="47"/>
      <c r="J114" s="47"/>
      <c r="K114" s="47"/>
      <c r="L114" s="47"/>
      <c r="M114" s="47"/>
      <c r="N114" s="47"/>
      <c r="O114" s="47"/>
      <c r="P114" s="47"/>
    </row>
    <row r="115" spans="2:16" ht="15" hidden="1">
      <c r="B115" s="47"/>
      <c r="C115" s="47"/>
      <c r="D115" s="47"/>
      <c r="E115" s="47"/>
      <c r="F115" s="47"/>
      <c r="G115" s="47"/>
      <c r="H115" s="47"/>
      <c r="I115" s="47"/>
      <c r="J115" s="47"/>
      <c r="K115" s="47"/>
      <c r="L115" s="47"/>
      <c r="M115" s="47"/>
      <c r="N115" s="47"/>
      <c r="O115" s="47"/>
      <c r="P115" s="47"/>
    </row>
    <row r="116" spans="2:16" ht="15" hidden="1">
      <c r="B116" s="47"/>
      <c r="C116" s="47"/>
      <c r="D116" s="47"/>
      <c r="E116" s="47"/>
      <c r="F116" s="47"/>
      <c r="G116" s="47"/>
      <c r="H116" s="47"/>
      <c r="I116" s="47"/>
      <c r="J116" s="47"/>
      <c r="K116" s="47"/>
      <c r="L116" s="47"/>
      <c r="M116" s="47"/>
      <c r="N116" s="47"/>
      <c r="O116" s="47"/>
      <c r="P116" s="47"/>
    </row>
    <row r="117" spans="2:16" ht="15" hidden="1">
      <c r="B117" s="47"/>
      <c r="C117" s="47"/>
      <c r="D117" s="47"/>
      <c r="E117" s="47"/>
      <c r="F117" s="47"/>
      <c r="G117" s="47"/>
      <c r="H117" s="47"/>
      <c r="I117" s="47"/>
      <c r="J117" s="47"/>
      <c r="K117" s="47"/>
      <c r="L117" s="47"/>
      <c r="M117" s="47"/>
      <c r="N117" s="47"/>
      <c r="O117" s="47"/>
      <c r="P117" s="47"/>
    </row>
    <row r="118" spans="2:16" ht="15" hidden="1">
      <c r="B118" s="47"/>
      <c r="C118" s="47"/>
      <c r="D118" s="47"/>
      <c r="E118" s="47"/>
      <c r="F118" s="47"/>
      <c r="G118" s="47"/>
      <c r="H118" s="47"/>
      <c r="I118" s="47"/>
      <c r="J118" s="47"/>
      <c r="K118" s="47"/>
      <c r="L118" s="47"/>
      <c r="M118" s="47"/>
      <c r="N118" s="47"/>
      <c r="O118" s="47"/>
      <c r="P118" s="47"/>
    </row>
    <row r="119" spans="2:16" ht="15" hidden="1">
      <c r="B119" s="47"/>
      <c r="C119" s="47"/>
      <c r="D119" s="47"/>
      <c r="E119" s="47"/>
      <c r="F119" s="47"/>
      <c r="G119" s="47"/>
      <c r="H119" s="47"/>
      <c r="I119" s="47"/>
      <c r="J119" s="47"/>
      <c r="K119" s="47"/>
      <c r="L119" s="47"/>
      <c r="M119" s="47"/>
      <c r="N119" s="47"/>
      <c r="O119" s="47"/>
      <c r="P119" s="47"/>
    </row>
    <row r="120" spans="2:16" ht="15" hidden="1">
      <c r="B120" s="47"/>
      <c r="C120" s="47"/>
      <c r="D120" s="47"/>
      <c r="E120" s="47"/>
      <c r="F120" s="47"/>
      <c r="G120" s="47"/>
      <c r="H120" s="47"/>
      <c r="I120" s="47"/>
      <c r="J120" s="47"/>
      <c r="K120" s="47"/>
      <c r="L120" s="47"/>
      <c r="M120" s="47"/>
      <c r="N120" s="47"/>
      <c r="O120" s="47"/>
      <c r="P120" s="47"/>
    </row>
    <row r="121" spans="2:16" ht="15" hidden="1">
      <c r="B121" s="47"/>
      <c r="C121" s="47"/>
      <c r="D121" s="47"/>
      <c r="E121" s="47"/>
      <c r="F121" s="47"/>
      <c r="G121" s="47"/>
      <c r="H121" s="47"/>
      <c r="I121" s="47"/>
      <c r="J121" s="47"/>
      <c r="K121" s="47"/>
      <c r="L121" s="47"/>
      <c r="M121" s="47"/>
      <c r="N121" s="47"/>
      <c r="O121" s="47"/>
      <c r="P121" s="47"/>
    </row>
    <row r="122" spans="2:16" ht="15" hidden="1">
      <c r="B122" s="47"/>
      <c r="C122" s="47"/>
      <c r="D122" s="47"/>
      <c r="E122" s="47"/>
      <c r="F122" s="47"/>
      <c r="G122" s="47"/>
      <c r="H122" s="47"/>
      <c r="I122" s="47"/>
      <c r="J122" s="47"/>
      <c r="K122" s="47"/>
      <c r="L122" s="47"/>
      <c r="M122" s="47"/>
      <c r="N122" s="47"/>
      <c r="O122" s="47"/>
      <c r="P122" s="47"/>
    </row>
    <row r="123" spans="2:16" ht="15" hidden="1">
      <c r="B123" s="47"/>
      <c r="C123" s="47"/>
      <c r="D123" s="47"/>
      <c r="E123" s="47"/>
      <c r="F123" s="47"/>
      <c r="G123" s="47"/>
      <c r="H123" s="47"/>
      <c r="I123" s="47"/>
      <c r="J123" s="47"/>
      <c r="K123" s="47"/>
      <c r="L123" s="47"/>
      <c r="M123" s="47"/>
      <c r="N123" s="47"/>
      <c r="O123" s="47"/>
      <c r="P123" s="47"/>
    </row>
    <row r="124" spans="2:16" ht="15" hidden="1">
      <c r="B124" s="47"/>
      <c r="C124" s="47"/>
      <c r="D124" s="47"/>
      <c r="E124" s="47"/>
      <c r="F124" s="47"/>
      <c r="G124" s="47"/>
      <c r="H124" s="47"/>
      <c r="I124" s="47"/>
      <c r="J124" s="47"/>
      <c r="K124" s="47"/>
      <c r="L124" s="47"/>
      <c r="M124" s="47"/>
      <c r="N124" s="47"/>
      <c r="O124" s="47"/>
      <c r="P124" s="47"/>
    </row>
    <row r="125" spans="2:16" ht="15" hidden="1">
      <c r="B125" s="47"/>
      <c r="C125" s="47"/>
      <c r="D125" s="47"/>
      <c r="E125" s="47"/>
      <c r="F125" s="47"/>
      <c r="G125" s="47"/>
      <c r="H125" s="47"/>
      <c r="I125" s="47"/>
      <c r="J125" s="47"/>
      <c r="K125" s="47"/>
      <c r="L125" s="47"/>
      <c r="M125" s="47"/>
      <c r="N125" s="47"/>
      <c r="O125" s="47"/>
      <c r="P125" s="47"/>
    </row>
    <row r="126" spans="2:16" ht="15" hidden="1">
      <c r="B126" s="47"/>
      <c r="C126" s="47"/>
      <c r="D126" s="47"/>
      <c r="E126" s="47"/>
      <c r="F126" s="47"/>
      <c r="G126" s="47"/>
      <c r="H126" s="47"/>
      <c r="I126" s="47"/>
      <c r="J126" s="47"/>
      <c r="K126" s="47"/>
      <c r="L126" s="47"/>
      <c r="M126" s="47"/>
      <c r="N126" s="47"/>
      <c r="O126" s="47"/>
      <c r="P126" s="47"/>
    </row>
    <row r="127" spans="2:16" ht="15" hidden="1">
      <c r="B127" s="47"/>
      <c r="C127" s="47"/>
      <c r="D127" s="47"/>
      <c r="E127" s="47"/>
      <c r="F127" s="47"/>
      <c r="G127" s="47"/>
      <c r="H127" s="47"/>
      <c r="I127" s="47"/>
      <c r="J127" s="47"/>
      <c r="K127" s="47"/>
      <c r="L127" s="47"/>
      <c r="M127" s="47"/>
      <c r="N127" s="47"/>
      <c r="O127" s="47"/>
      <c r="P127" s="47"/>
    </row>
    <row r="128" spans="2:16" ht="15" hidden="1">
      <c r="B128" s="47"/>
      <c r="C128" s="47"/>
      <c r="D128" s="47"/>
      <c r="E128" s="47"/>
      <c r="F128" s="47"/>
      <c r="G128" s="47"/>
      <c r="H128" s="47"/>
      <c r="I128" s="47"/>
      <c r="J128" s="47"/>
      <c r="K128" s="47"/>
      <c r="L128" s="47"/>
      <c r="M128" s="47"/>
      <c r="N128" s="47"/>
      <c r="O128" s="47"/>
      <c r="P128" s="47"/>
    </row>
    <row r="129" spans="2:16" ht="15" hidden="1">
      <c r="B129" s="47"/>
      <c r="C129" s="47"/>
      <c r="D129" s="47"/>
      <c r="E129" s="47"/>
      <c r="F129" s="47"/>
      <c r="G129" s="47"/>
      <c r="H129" s="47"/>
      <c r="I129" s="47"/>
      <c r="J129" s="47"/>
      <c r="K129" s="47"/>
      <c r="L129" s="47"/>
      <c r="M129" s="47"/>
      <c r="N129" s="47"/>
      <c r="O129" s="47"/>
      <c r="P129" s="47"/>
    </row>
    <row r="130" spans="2:16" ht="15" hidden="1" customHeight="1"/>
    <row r="131" spans="2:16" s="13" customFormat="1" ht="15" customHeight="1"/>
  </sheetData>
  <sheetProtection algorithmName="SHA-512" hashValue="S9mcVgHbdIq3yti799X1qxTklV+wjAztjR9ZHkdIxT68O+D/mN+BaOoKy4x8i1CTI2OEZHzoQx6EXwYE24Cv2w==" saltValue="BYppwtENthTC5QpdCXROQQ==" spinCount="100000" sheet="1" objects="1" scenarios="1" formatColumns="0" formatRows="0" selectLockedCells="1"/>
  <mergeCells count="58">
    <mergeCell ref="Q43:U44"/>
    <mergeCell ref="S24:U24"/>
    <mergeCell ref="P11:V13"/>
    <mergeCell ref="P68:R69"/>
    <mergeCell ref="R15:R19"/>
    <mergeCell ref="S15:U19"/>
    <mergeCell ref="Q27:R28"/>
    <mergeCell ref="Q29:R30"/>
    <mergeCell ref="S27:S28"/>
    <mergeCell ref="S29:S30"/>
    <mergeCell ref="Q35:U37"/>
    <mergeCell ref="P60:R65"/>
    <mergeCell ref="R22:R23"/>
    <mergeCell ref="S22:U23"/>
    <mergeCell ref="C64:M66"/>
    <mergeCell ref="C12:L12"/>
    <mergeCell ref="C4:L4"/>
    <mergeCell ref="C5:L5"/>
    <mergeCell ref="C6:L6"/>
    <mergeCell ref="C7:L7"/>
    <mergeCell ref="C8:L8"/>
    <mergeCell ref="C60:L60"/>
    <mergeCell ref="I55:I56"/>
    <mergeCell ref="J57:L57"/>
    <mergeCell ref="J58:L58"/>
    <mergeCell ref="J59:L59"/>
    <mergeCell ref="K29:K30"/>
    <mergeCell ref="L29:L30"/>
    <mergeCell ref="C26:M27"/>
    <mergeCell ref="G22:L22"/>
    <mergeCell ref="R2:R7"/>
    <mergeCell ref="S2:T7"/>
    <mergeCell ref="G20:L20"/>
    <mergeCell ref="R20:R21"/>
    <mergeCell ref="S20:U21"/>
    <mergeCell ref="G21:L21"/>
    <mergeCell ref="G23:L23"/>
    <mergeCell ref="C10:L10"/>
    <mergeCell ref="C11:L11"/>
    <mergeCell ref="G17:L17"/>
    <mergeCell ref="G18:L18"/>
    <mergeCell ref="C13:L13"/>
    <mergeCell ref="Z33:Z40"/>
    <mergeCell ref="E30:J30"/>
    <mergeCell ref="E29:J29"/>
    <mergeCell ref="C29:C30"/>
    <mergeCell ref="C62:H62"/>
    <mergeCell ref="D61:H61"/>
    <mergeCell ref="C55:H56"/>
    <mergeCell ref="C57:H57"/>
    <mergeCell ref="C58:H58"/>
    <mergeCell ref="C59:H59"/>
    <mergeCell ref="J61:L61"/>
    <mergeCell ref="J55:L56"/>
    <mergeCell ref="C53:J53"/>
    <mergeCell ref="Q38:U38"/>
    <mergeCell ref="Q32:U34"/>
    <mergeCell ref="Q39:U42"/>
  </mergeCells>
  <pageMargins left="0.35" right="0.28999999999999998" top="0.54" bottom="0.22" header="0.18" footer="0.2"/>
  <pageSetup paperSize="5" orientation="portrait" horizontalDpi="4294967293" r:id="rId1"/>
  <drawing r:id="rId2"/>
  <legacyDrawing r:id="rId3"/>
  <controls>
    <mc:AlternateContent xmlns:mc="http://schemas.openxmlformats.org/markup-compatibility/2006">
      <mc:Choice Requires="x14">
        <control shapeId="30847" r:id="rId4" name="Image1">
          <controlPr locked="0" defaultSize="0" print="0" autoLine="0" r:id="rId5">
            <anchor moveWithCells="1">
              <from>
                <xdr:col>16</xdr:col>
                <xdr:colOff>266700</xdr:colOff>
                <xdr:row>0</xdr:row>
                <xdr:rowOff>190500</xdr:rowOff>
              </from>
              <to>
                <xdr:col>16</xdr:col>
                <xdr:colOff>552450</xdr:colOff>
                <xdr:row>2</xdr:row>
                <xdr:rowOff>57150</xdr:rowOff>
              </to>
            </anchor>
          </controlPr>
        </control>
      </mc:Choice>
      <mc:Fallback>
        <control shapeId="30847" r:id="rId4" name="Image1"/>
      </mc:Fallback>
    </mc:AlternateContent>
    <mc:AlternateContent xmlns:mc="http://schemas.openxmlformats.org/markup-compatibility/2006">
      <mc:Choice Requires="x14">
        <control shapeId="30736" r:id="rId6" name="Button 16">
          <controlPr defaultSize="0" print="0" autoFill="0" autoPict="0" macro="[0]!Tampil_cetak">
            <anchor moveWithCells="1" sizeWithCells="1">
              <from>
                <xdr:col>16</xdr:col>
                <xdr:colOff>57150</xdr:colOff>
                <xdr:row>34</xdr:row>
                <xdr:rowOff>76200</xdr:rowOff>
              </from>
              <to>
                <xdr:col>18</xdr:col>
                <xdr:colOff>38100</xdr:colOff>
                <xdr:row>36</xdr:row>
                <xdr:rowOff>76200</xdr:rowOff>
              </to>
            </anchor>
          </controlPr>
        </control>
      </mc:Choice>
    </mc:AlternateContent>
    <mc:AlternateContent xmlns:mc="http://schemas.openxmlformats.org/markup-compatibility/2006">
      <mc:Choice Requires="x14">
        <control shapeId="30737" r:id="rId7" name="Button 17">
          <controlPr defaultSize="0" print="0" autoFill="0" autoPict="0" macro="[0]!Sembunyi_cetak">
            <anchor moveWithCells="1" sizeWithCells="1">
              <from>
                <xdr:col>18</xdr:col>
                <xdr:colOff>104775</xdr:colOff>
                <xdr:row>34</xdr:row>
                <xdr:rowOff>85725</xdr:rowOff>
              </from>
              <to>
                <xdr:col>20</xdr:col>
                <xdr:colOff>685800</xdr:colOff>
                <xdr:row>36</xdr:row>
                <xdr:rowOff>85725</xdr:rowOff>
              </to>
            </anchor>
          </controlPr>
        </control>
      </mc:Choice>
    </mc:AlternateContent>
    <mc:AlternateContent xmlns:mc="http://schemas.openxmlformats.org/markup-compatibility/2006">
      <mc:Choice Requires="x14">
        <control shapeId="30738" r:id="rId8" name="Group Box 18">
          <controlPr defaultSize="0" autoFill="0" autoPict="0">
            <anchor moveWithCells="1">
              <from>
                <xdr:col>19</xdr:col>
                <xdr:colOff>47625</xdr:colOff>
                <xdr:row>26</xdr:row>
                <xdr:rowOff>0</xdr:rowOff>
              </from>
              <to>
                <xdr:col>20</xdr:col>
                <xdr:colOff>285750</xdr:colOff>
                <xdr:row>31</xdr:row>
                <xdr:rowOff>28575</xdr:rowOff>
              </to>
            </anchor>
          </controlPr>
        </control>
      </mc:Choice>
    </mc:AlternateContent>
    <mc:AlternateContent xmlns:mc="http://schemas.openxmlformats.org/markup-compatibility/2006">
      <mc:Choice Requires="x14">
        <control shapeId="31054" r:id="rId9" name="List Box 334">
          <controlPr defaultSize="0" autoLine="0" autoPict="0">
            <anchor moveWithCells="1">
              <from>
                <xdr:col>16</xdr:col>
                <xdr:colOff>0</xdr:colOff>
                <xdr:row>13</xdr:row>
                <xdr:rowOff>47625</xdr:rowOff>
              </from>
              <to>
                <xdr:col>18</xdr:col>
                <xdr:colOff>19050</xdr:colOff>
                <xdr:row>23</xdr:row>
                <xdr:rowOff>142875</xdr:rowOff>
              </to>
            </anchor>
          </controlPr>
        </control>
      </mc:Choice>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AB96"/>
  <sheetViews>
    <sheetView showGridLines="0" showRowColHeaders="0" zoomScaleNormal="100" workbookViewId="0">
      <selection activeCell="S24" sqref="S24"/>
    </sheetView>
  </sheetViews>
  <sheetFormatPr defaultColWidth="0" defaultRowHeight="0" customHeight="1" zeroHeight="1"/>
  <cols>
    <col min="1" max="1" width="7.5703125" style="7" customWidth="1"/>
    <col min="2" max="2" width="7.140625" style="7" customWidth="1"/>
    <col min="3" max="3" width="2.5703125" style="7" customWidth="1"/>
    <col min="4" max="4" width="2.28515625" style="7" customWidth="1"/>
    <col min="5" max="5" width="19.42578125" style="7" customWidth="1"/>
    <col min="6" max="6" width="2.140625" style="7" customWidth="1"/>
    <col min="7" max="7" width="2" style="7" customWidth="1"/>
    <col min="8" max="8" width="3.5703125" style="7" customWidth="1"/>
    <col min="9" max="9" width="11" style="7" customWidth="1"/>
    <col min="10" max="10" width="3.7109375" style="7" customWidth="1"/>
    <col min="11" max="11" width="10.42578125" style="7" customWidth="1"/>
    <col min="12" max="12" width="12.5703125" style="7" customWidth="1"/>
    <col min="13" max="13" width="7.28515625" style="7" customWidth="1"/>
    <col min="14" max="14" width="5.5703125" style="7" customWidth="1"/>
    <col min="15" max="15" width="7.42578125" style="7" customWidth="1"/>
    <col min="16" max="16" width="1.42578125" style="7" customWidth="1"/>
    <col min="17" max="17" width="9.140625" style="7" customWidth="1"/>
    <col min="18" max="18" width="19.140625" style="7" customWidth="1"/>
    <col min="19" max="20" width="9.140625" style="7" customWidth="1"/>
    <col min="21" max="21" width="10.85546875" style="7" customWidth="1"/>
    <col min="22" max="22" width="1" style="7" customWidth="1"/>
    <col min="23" max="23" width="9.140625" style="7" customWidth="1"/>
    <col min="24" max="25" width="9.140625" style="7" hidden="1" customWidth="1"/>
    <col min="26" max="26" width="26.140625" style="7" hidden="1" customWidth="1"/>
    <col min="27" max="28" width="22" style="7" hidden="1" customWidth="1"/>
    <col min="29" max="16384" width="9.140625" style="7" hidden="1"/>
  </cols>
  <sheetData>
    <row r="1" spans="1:25" ht="15">
      <c r="A1" s="68"/>
      <c r="B1" s="68"/>
      <c r="C1" s="68"/>
      <c r="D1" s="68"/>
      <c r="E1" s="68"/>
      <c r="F1" s="68"/>
      <c r="G1" s="68"/>
      <c r="H1" s="68"/>
      <c r="I1" s="68"/>
      <c r="J1" s="68"/>
      <c r="K1" s="68"/>
      <c r="L1" s="68"/>
      <c r="M1" s="68"/>
      <c r="N1" s="68"/>
      <c r="O1" s="13"/>
      <c r="P1" s="13"/>
      <c r="Q1" s="13"/>
      <c r="R1" s="13"/>
      <c r="S1" s="13"/>
      <c r="T1" s="13"/>
      <c r="U1" s="13"/>
      <c r="V1" s="13"/>
      <c r="W1" s="13"/>
      <c r="Y1" s="7" t="s">
        <v>14</v>
      </c>
    </row>
    <row r="2" spans="1:25" ht="15">
      <c r="A2" s="68"/>
      <c r="B2" s="68"/>
      <c r="C2" s="68"/>
      <c r="D2" s="68"/>
      <c r="E2" s="68"/>
      <c r="F2" s="68"/>
      <c r="G2" s="68"/>
      <c r="H2" s="68"/>
      <c r="I2" s="68"/>
      <c r="J2" s="68"/>
      <c r="K2" s="68"/>
      <c r="L2" s="68"/>
      <c r="M2" s="68"/>
      <c r="N2" s="68"/>
      <c r="O2" s="13"/>
      <c r="P2" s="13"/>
      <c r="Q2" s="13"/>
      <c r="R2" s="13"/>
      <c r="S2" s="13"/>
      <c r="T2" s="13"/>
      <c r="U2" s="13"/>
      <c r="V2" s="13"/>
      <c r="W2" s="13"/>
    </row>
    <row r="3" spans="1:25" ht="12.75" customHeight="1">
      <c r="A3" s="68"/>
      <c r="B3" s="68"/>
      <c r="C3" s="68"/>
      <c r="D3" s="68"/>
      <c r="E3" s="68"/>
      <c r="F3" s="68"/>
      <c r="G3" s="68"/>
      <c r="H3" s="68"/>
      <c r="I3" s="68"/>
      <c r="J3" s="68"/>
      <c r="K3" s="68"/>
      <c r="L3" s="68"/>
      <c r="M3" s="68"/>
      <c r="N3" s="68"/>
      <c r="O3" s="13"/>
      <c r="P3" s="13"/>
      <c r="Q3" s="13"/>
      <c r="R3" s="13"/>
      <c r="S3" s="13"/>
      <c r="T3" s="13"/>
      <c r="U3" s="13"/>
      <c r="V3" s="13"/>
      <c r="W3" s="13"/>
    </row>
    <row r="4" spans="1:25" ht="15" customHeight="1">
      <c r="A4" s="68"/>
      <c r="B4" s="126"/>
      <c r="C4" s="562" t="str">
        <f>UPPER("PEMERINTAH "&amp;MENU!F13)</f>
        <v>PEMERINTAH ACEH</v>
      </c>
      <c r="D4" s="562"/>
      <c r="E4" s="562"/>
      <c r="F4" s="562"/>
      <c r="G4" s="562"/>
      <c r="H4" s="562"/>
      <c r="I4" s="562"/>
      <c r="J4" s="562"/>
      <c r="K4" s="562"/>
      <c r="L4" s="562"/>
      <c r="M4" s="301"/>
      <c r="N4" s="68"/>
      <c r="O4" s="13"/>
      <c r="P4" s="13"/>
      <c r="Q4" s="13"/>
      <c r="R4" s="13"/>
      <c r="S4" s="13"/>
      <c r="T4" s="13"/>
      <c r="U4" s="13"/>
      <c r="V4" s="13"/>
      <c r="W4" s="13"/>
    </row>
    <row r="5" spans="1:25" ht="16.5" customHeight="1">
      <c r="A5" s="68"/>
      <c r="B5" s="126"/>
      <c r="C5" s="563" t="s">
        <v>79</v>
      </c>
      <c r="D5" s="563"/>
      <c r="E5" s="563"/>
      <c r="F5" s="563"/>
      <c r="G5" s="563"/>
      <c r="H5" s="563"/>
      <c r="I5" s="563"/>
      <c r="J5" s="563"/>
      <c r="K5" s="563"/>
      <c r="L5" s="563"/>
      <c r="M5" s="302"/>
      <c r="N5" s="68"/>
      <c r="O5" s="13"/>
      <c r="P5" s="13"/>
      <c r="Q5" s="13"/>
      <c r="R5" s="13"/>
      <c r="S5" s="13"/>
      <c r="T5" s="13"/>
      <c r="U5" s="13"/>
      <c r="V5" s="13"/>
      <c r="W5" s="13"/>
    </row>
    <row r="6" spans="1:25" ht="18.75" customHeight="1">
      <c r="A6" s="68"/>
      <c r="B6" s="126"/>
      <c r="C6" s="564" t="str">
        <f>UPPER(MENU!F12)</f>
        <v>SMA NEGERI 1 MEUKEK</v>
      </c>
      <c r="D6" s="564"/>
      <c r="E6" s="564"/>
      <c r="F6" s="564"/>
      <c r="G6" s="564"/>
      <c r="H6" s="564"/>
      <c r="I6" s="564"/>
      <c r="J6" s="564"/>
      <c r="K6" s="564"/>
      <c r="L6" s="564"/>
      <c r="M6" s="303"/>
      <c r="N6" s="68"/>
      <c r="O6" s="13"/>
      <c r="P6" s="216"/>
      <c r="Q6" s="13"/>
      <c r="R6" s="13"/>
      <c r="S6" s="13"/>
      <c r="T6" s="13"/>
      <c r="U6" s="13"/>
      <c r="V6" s="13"/>
      <c r="W6" s="13"/>
    </row>
    <row r="7" spans="1:25" ht="12.95" customHeight="1">
      <c r="A7" s="68"/>
      <c r="B7" s="126"/>
      <c r="C7" s="565" t="str">
        <f>MENU!F17</f>
        <v>Jl. Tapaktuan-Blang Pidie Km. 27 Kutabaro Meukek Aceh Selatan Kode Pos 23754</v>
      </c>
      <c r="D7" s="565"/>
      <c r="E7" s="565"/>
      <c r="F7" s="565"/>
      <c r="G7" s="565"/>
      <c r="H7" s="565"/>
      <c r="I7" s="565"/>
      <c r="J7" s="565"/>
      <c r="K7" s="565"/>
      <c r="L7" s="565"/>
      <c r="M7" s="304"/>
      <c r="N7" s="68"/>
      <c r="O7" s="13"/>
      <c r="P7" s="216"/>
      <c r="Q7" s="13"/>
      <c r="R7" s="13"/>
      <c r="S7" s="13"/>
      <c r="T7" s="13"/>
      <c r="U7" s="13"/>
      <c r="V7" s="13"/>
      <c r="W7" s="13"/>
    </row>
    <row r="8" spans="1:25" ht="12.95" customHeight="1">
      <c r="A8" s="68"/>
      <c r="B8" s="126"/>
      <c r="C8" s="565" t="str">
        <f>"Email / Web : "&amp;MENU!F19</f>
        <v>Email / Web : http://sman1meukek.sch.id/. Email : sman_1_meukek@yahoo.com</v>
      </c>
      <c r="D8" s="565"/>
      <c r="E8" s="565"/>
      <c r="F8" s="565"/>
      <c r="G8" s="565"/>
      <c r="H8" s="565"/>
      <c r="I8" s="565"/>
      <c r="J8" s="565"/>
      <c r="K8" s="565"/>
      <c r="L8" s="565"/>
      <c r="M8" s="304"/>
      <c r="N8" s="68"/>
      <c r="O8" s="13"/>
      <c r="P8" s="216"/>
      <c r="Q8" s="13"/>
      <c r="R8" s="13"/>
      <c r="S8" s="13"/>
      <c r="T8" s="13"/>
      <c r="U8" s="13"/>
      <c r="V8" s="13"/>
      <c r="W8" s="13"/>
    </row>
    <row r="9" spans="1:25" ht="12.95" customHeight="1">
      <c r="A9" s="68"/>
      <c r="B9" s="126"/>
      <c r="C9" s="304"/>
      <c r="D9" s="304"/>
      <c r="E9" s="304"/>
      <c r="F9" s="304"/>
      <c r="G9" s="304"/>
      <c r="H9" s="304"/>
      <c r="I9" s="304"/>
      <c r="J9" s="304"/>
      <c r="K9" s="304"/>
      <c r="L9" s="304"/>
      <c r="M9" s="304"/>
      <c r="N9" s="68"/>
      <c r="O9" s="13"/>
      <c r="P9" s="216"/>
      <c r="Q9" s="13"/>
      <c r="R9" s="13"/>
      <c r="S9" s="13"/>
      <c r="T9" s="13"/>
      <c r="U9" s="13"/>
      <c r="V9" s="13"/>
      <c r="W9" s="13"/>
    </row>
    <row r="10" spans="1:25" ht="20.25" customHeight="1" thickBot="1">
      <c r="A10" s="68"/>
      <c r="B10" s="126"/>
      <c r="C10" s="126"/>
      <c r="D10" s="126"/>
      <c r="E10" s="178"/>
      <c r="F10" s="178"/>
      <c r="G10" s="178"/>
      <c r="H10" s="178"/>
      <c r="I10" s="178"/>
      <c r="J10" s="178"/>
      <c r="K10" s="178"/>
      <c r="L10" s="178"/>
      <c r="M10" s="178"/>
      <c r="N10" s="68"/>
      <c r="O10" s="13"/>
      <c r="P10" s="13"/>
      <c r="Q10" s="13"/>
      <c r="R10" s="13"/>
      <c r="S10" s="13"/>
      <c r="T10" s="13"/>
      <c r="U10" s="13"/>
      <c r="V10" s="13"/>
      <c r="W10" s="13"/>
    </row>
    <row r="11" spans="1:25" ht="15" customHeight="1" thickTop="1">
      <c r="A11" s="68"/>
      <c r="B11" s="168"/>
      <c r="C11" s="645" t="s">
        <v>145</v>
      </c>
      <c r="D11" s="645"/>
      <c r="E11" s="645"/>
      <c r="F11" s="645"/>
      <c r="G11" s="645"/>
      <c r="H11" s="645"/>
      <c r="I11" s="645"/>
      <c r="J11" s="645"/>
      <c r="K11" s="645"/>
      <c r="L11" s="645"/>
      <c r="M11" s="203"/>
      <c r="N11" s="68"/>
      <c r="O11" s="13"/>
      <c r="P11" s="636" t="s">
        <v>57</v>
      </c>
      <c r="Q11" s="637"/>
      <c r="R11" s="637"/>
      <c r="S11" s="637"/>
      <c r="T11" s="637"/>
      <c r="U11" s="637"/>
      <c r="V11" s="638"/>
      <c r="W11" s="13"/>
    </row>
    <row r="12" spans="1:25" ht="15" customHeight="1">
      <c r="A12" s="68"/>
      <c r="B12" s="168"/>
      <c r="C12" s="645" t="str">
        <f>UPPER(MENU!F11)</f>
        <v>SEKOLAH MENENGAH ATAS</v>
      </c>
      <c r="D12" s="645"/>
      <c r="E12" s="645"/>
      <c r="F12" s="645"/>
      <c r="G12" s="645"/>
      <c r="H12" s="645"/>
      <c r="I12" s="645"/>
      <c r="J12" s="645"/>
      <c r="K12" s="645"/>
      <c r="L12" s="645"/>
      <c r="M12" s="203"/>
      <c r="N12" s="68"/>
      <c r="O12" s="13"/>
      <c r="P12" s="639"/>
      <c r="Q12" s="640"/>
      <c r="R12" s="640"/>
      <c r="S12" s="640"/>
      <c r="T12" s="640"/>
      <c r="U12" s="640"/>
      <c r="V12" s="641"/>
      <c r="W12" s="13"/>
    </row>
    <row r="13" spans="1:25" ht="15" customHeight="1">
      <c r="A13" s="68"/>
      <c r="B13" s="645" t="str">
        <f>UPPER(MENU!F20)</f>
        <v>PEMINATAN MATEMATIKA DAN ILMU PENGETAHUAN ALAM</v>
      </c>
      <c r="C13" s="645"/>
      <c r="D13" s="645"/>
      <c r="E13" s="645"/>
      <c r="F13" s="645"/>
      <c r="G13" s="645"/>
      <c r="H13" s="645"/>
      <c r="I13" s="645"/>
      <c r="J13" s="645"/>
      <c r="K13" s="645"/>
      <c r="L13" s="645"/>
      <c r="M13" s="645"/>
      <c r="N13" s="68"/>
      <c r="O13" s="13"/>
      <c r="P13" s="639"/>
      <c r="Q13" s="640"/>
      <c r="R13" s="640"/>
      <c r="S13" s="640"/>
      <c r="T13" s="640"/>
      <c r="U13" s="640"/>
      <c r="V13" s="641"/>
      <c r="W13" s="13"/>
    </row>
    <row r="14" spans="1:25" ht="15" customHeight="1" thickBot="1">
      <c r="A14" s="68"/>
      <c r="B14" s="168"/>
      <c r="C14" s="645" t="str">
        <f>"NO. "&amp;MENU!F26</f>
        <v>NO. 422.7/445/2019</v>
      </c>
      <c r="D14" s="645"/>
      <c r="E14" s="645"/>
      <c r="F14" s="645"/>
      <c r="G14" s="645"/>
      <c r="H14" s="645"/>
      <c r="I14" s="645"/>
      <c r="J14" s="645"/>
      <c r="K14" s="645"/>
      <c r="L14" s="645"/>
      <c r="M14" s="204"/>
      <c r="N14" s="68"/>
      <c r="O14" s="13"/>
      <c r="P14" s="642"/>
      <c r="Q14" s="643"/>
      <c r="R14" s="643"/>
      <c r="S14" s="643"/>
      <c r="T14" s="643"/>
      <c r="U14" s="643"/>
      <c r="V14" s="644"/>
      <c r="W14" s="13"/>
    </row>
    <row r="15" spans="1:25" ht="13.5" customHeight="1" thickTop="1" thickBot="1">
      <c r="A15" s="68"/>
      <c r="B15" s="126"/>
      <c r="C15" s="126"/>
      <c r="D15" s="126"/>
      <c r="E15" s="126"/>
      <c r="F15" s="126"/>
      <c r="G15" s="126"/>
      <c r="H15" s="126"/>
      <c r="I15" s="126"/>
      <c r="J15" s="126"/>
      <c r="K15" s="126"/>
      <c r="L15" s="126"/>
      <c r="M15" s="126"/>
      <c r="N15" s="68"/>
      <c r="O15" s="13"/>
      <c r="P15" s="13"/>
      <c r="Q15" s="13"/>
      <c r="R15" s="13"/>
      <c r="S15" s="357"/>
      <c r="T15" s="13"/>
      <c r="U15" s="13"/>
      <c r="V15" s="13"/>
      <c r="W15" s="13"/>
    </row>
    <row r="16" spans="1:25" ht="18" customHeight="1" thickTop="1">
      <c r="A16" s="68"/>
      <c r="B16" s="648" t="str">
        <f>"Yang Bertanda tangan di bawah ini, Kepala "&amp;MENU!F12&amp;" menerangkan bahwa : "</f>
        <v xml:space="preserve">Yang Bertanda tangan di bawah ini, Kepala SMA Negeri 1 Meukek menerangkan bahwa : </v>
      </c>
      <c r="C16" s="648"/>
      <c r="D16" s="648"/>
      <c r="E16" s="648"/>
      <c r="F16" s="648"/>
      <c r="G16" s="648"/>
      <c r="H16" s="648"/>
      <c r="I16" s="648"/>
      <c r="J16" s="648"/>
      <c r="K16" s="648"/>
      <c r="L16" s="648"/>
      <c r="M16" s="648"/>
      <c r="N16" s="68"/>
      <c r="O16" s="48" t="s">
        <v>58</v>
      </c>
      <c r="P16" s="13"/>
      <c r="Q16" s="358"/>
      <c r="R16" s="626" t="s">
        <v>60</v>
      </c>
      <c r="S16" s="590">
        <v>1</v>
      </c>
      <c r="T16" s="590"/>
      <c r="U16" s="624"/>
      <c r="V16" s="13"/>
      <c r="W16" s="13"/>
    </row>
    <row r="17" spans="1:26" ht="18" customHeight="1">
      <c r="A17" s="68"/>
      <c r="B17" s="126"/>
      <c r="C17" s="202"/>
      <c r="D17" s="202"/>
      <c r="E17" s="202"/>
      <c r="F17" s="202"/>
      <c r="G17" s="202"/>
      <c r="H17" s="202"/>
      <c r="I17" s="202"/>
      <c r="J17" s="202"/>
      <c r="K17" s="202"/>
      <c r="L17" s="202"/>
      <c r="M17" s="126"/>
      <c r="N17" s="68"/>
      <c r="O17" s="13"/>
      <c r="P17" s="13"/>
      <c r="Q17" s="359"/>
      <c r="R17" s="588"/>
      <c r="S17" s="591"/>
      <c r="T17" s="591"/>
      <c r="U17" s="625"/>
      <c r="V17" s="13"/>
      <c r="W17" s="13"/>
    </row>
    <row r="18" spans="1:26" ht="24.95" customHeight="1">
      <c r="A18" s="68"/>
      <c r="B18" s="205"/>
      <c r="C18" s="206" t="s">
        <v>59</v>
      </c>
      <c r="D18" s="206"/>
      <c r="E18" s="206"/>
      <c r="F18" s="207" t="s">
        <v>29</v>
      </c>
      <c r="G18" s="646" t="str">
        <f>IF(VLOOKUP(cari,DATABIODATA,5)="","",VLOOKUP(cari,DATABIODATA,5))</f>
        <v/>
      </c>
      <c r="H18" s="646"/>
      <c r="I18" s="646"/>
      <c r="J18" s="646"/>
      <c r="K18" s="646"/>
      <c r="L18" s="646"/>
      <c r="M18" s="309"/>
      <c r="N18" s="68"/>
      <c r="O18" s="13"/>
      <c r="P18" s="13"/>
      <c r="Q18" s="360"/>
      <c r="R18" s="588"/>
      <c r="S18" s="591"/>
      <c r="T18" s="591"/>
      <c r="U18" s="625"/>
      <c r="V18" s="13"/>
      <c r="W18" s="13"/>
    </row>
    <row r="19" spans="1:26" ht="24.95" customHeight="1">
      <c r="A19" s="68"/>
      <c r="B19" s="205"/>
      <c r="C19" s="206" t="s">
        <v>61</v>
      </c>
      <c r="D19" s="206"/>
      <c r="E19" s="206"/>
      <c r="F19" s="207" t="s">
        <v>29</v>
      </c>
      <c r="G19" s="647" t="str">
        <f>PROPER(VLOOKUP(cari,DATABIODATA,9)&amp;", "&amp;TEXT(VLOOKUP(cari,DATABIODATA,10),"dd mmmm yyyy"))</f>
        <v>, 00 Januari 1900</v>
      </c>
      <c r="H19" s="647"/>
      <c r="I19" s="647"/>
      <c r="J19" s="647"/>
      <c r="K19" s="647"/>
      <c r="L19" s="647"/>
      <c r="M19" s="305"/>
      <c r="N19" s="68"/>
      <c r="O19" s="13"/>
      <c r="P19" s="13"/>
      <c r="Q19" s="360"/>
      <c r="R19" s="552" t="s">
        <v>141</v>
      </c>
      <c r="S19" s="554">
        <f>VLOOKUP(cari,DATABIODATA,4)</f>
        <v>0</v>
      </c>
      <c r="T19" s="555"/>
      <c r="U19" s="627"/>
      <c r="V19" s="13"/>
      <c r="W19" s="13"/>
    </row>
    <row r="20" spans="1:26" ht="24.95" customHeight="1">
      <c r="A20" s="68"/>
      <c r="B20" s="205"/>
      <c r="C20" s="206" t="s">
        <v>110</v>
      </c>
      <c r="D20" s="206"/>
      <c r="E20" s="206"/>
      <c r="F20" s="207" t="s">
        <v>29</v>
      </c>
      <c r="G20" s="310" t="str">
        <f>IF(VLOOKUP(cari,DATABIODATA,6)="","",VLOOKUP(cari,DATABIODATA,6))</f>
        <v/>
      </c>
      <c r="H20" s="310"/>
      <c r="I20" s="310"/>
      <c r="J20" s="310"/>
      <c r="K20" s="310"/>
      <c r="L20" s="310"/>
      <c r="M20" s="305"/>
      <c r="N20" s="68"/>
      <c r="O20" s="13"/>
      <c r="P20" s="13"/>
      <c r="Q20" s="360"/>
      <c r="R20" s="553"/>
      <c r="S20" s="557"/>
      <c r="T20" s="558"/>
      <c r="U20" s="628"/>
      <c r="V20" s="13"/>
      <c r="W20" s="13"/>
    </row>
    <row r="21" spans="1:26" ht="24.95" customHeight="1" thickBot="1">
      <c r="A21" s="68"/>
      <c r="B21" s="205"/>
      <c r="C21" s="206" t="s">
        <v>62</v>
      </c>
      <c r="D21" s="206"/>
      <c r="E21" s="206"/>
      <c r="F21" s="207" t="s">
        <v>29</v>
      </c>
      <c r="G21" s="647" t="str">
        <f>IF(VLOOKUP(cari,DATABIODATA,11)="","",VLOOKUP(cari,DATABIODATA,11))</f>
        <v/>
      </c>
      <c r="H21" s="647"/>
      <c r="I21" s="647"/>
      <c r="J21" s="647"/>
      <c r="K21" s="647"/>
      <c r="L21" s="647"/>
      <c r="M21" s="305"/>
      <c r="N21" s="68"/>
      <c r="O21" s="13"/>
      <c r="P21" s="13"/>
      <c r="Q21" s="360"/>
      <c r="R21" s="356"/>
      <c r="S21" s="634">
        <f>VLOOKUP(cari,DATABIODATA,5)</f>
        <v>0</v>
      </c>
      <c r="T21" s="618"/>
      <c r="U21" s="635"/>
      <c r="V21" s="13"/>
      <c r="W21" s="13"/>
    </row>
    <row r="22" spans="1:26" ht="24.95" customHeight="1" thickTop="1" thickBot="1">
      <c r="A22" s="68"/>
      <c r="B22" s="205"/>
      <c r="C22" s="206" t="s">
        <v>63</v>
      </c>
      <c r="D22" s="206"/>
      <c r="E22" s="206"/>
      <c r="F22" s="207" t="s">
        <v>29</v>
      </c>
      <c r="G22" s="647" t="str">
        <f>IF(VLOOKUP(cari,DATABIODATA,2)="","",VLOOKUP(cari,DATABIODATA,2))</f>
        <v/>
      </c>
      <c r="H22" s="647"/>
      <c r="I22" s="647"/>
      <c r="J22" s="647"/>
      <c r="K22" s="647"/>
      <c r="L22" s="647"/>
      <c r="M22" s="306"/>
      <c r="N22" s="68"/>
      <c r="O22" s="123"/>
      <c r="P22" s="123"/>
      <c r="Q22" s="363"/>
      <c r="R22" s="364"/>
      <c r="S22" s="365"/>
      <c r="T22" s="218"/>
      <c r="U22" s="218"/>
      <c r="V22" s="123"/>
      <c r="W22" s="123"/>
    </row>
    <row r="23" spans="1:26" ht="24.95" customHeight="1" thickTop="1" thickBot="1">
      <c r="A23" s="68"/>
      <c r="B23" s="205"/>
      <c r="C23" s="206" t="s">
        <v>64</v>
      </c>
      <c r="D23" s="206"/>
      <c r="E23" s="206"/>
      <c r="F23" s="207" t="s">
        <v>29</v>
      </c>
      <c r="G23" s="647" t="str">
        <f>IF(VLOOKUP(cari,DATABIODATA,3)="","",VLOOKUP(cari,DATABIODATA,3))</f>
        <v/>
      </c>
      <c r="H23" s="647"/>
      <c r="I23" s="647"/>
      <c r="J23" s="647"/>
      <c r="K23" s="647"/>
      <c r="L23" s="647"/>
      <c r="M23" s="307"/>
      <c r="N23" s="68"/>
      <c r="O23" s="13"/>
      <c r="P23" s="361"/>
      <c r="Q23" s="629" t="s">
        <v>147</v>
      </c>
      <c r="R23" s="629"/>
      <c r="S23" s="362">
        <f>cari</f>
        <v>1</v>
      </c>
      <c r="T23" s="217"/>
      <c r="U23" s="217"/>
      <c r="V23" s="123"/>
      <c r="W23" s="123"/>
      <c r="Y23" s="7" t="s">
        <v>11</v>
      </c>
      <c r="Z23" s="49" t="e">
        <f>AVERAGE(#REF!)</f>
        <v>#REF!</v>
      </c>
    </row>
    <row r="24" spans="1:26" ht="24.95" customHeight="1" thickTop="1" thickBot="1">
      <c r="A24" s="68"/>
      <c r="B24" s="205"/>
      <c r="C24" s="206" t="s">
        <v>66</v>
      </c>
      <c r="D24" s="206"/>
      <c r="E24" s="206"/>
      <c r="F24" s="207" t="s">
        <v>29</v>
      </c>
      <c r="G24" s="647" t="s">
        <v>132</v>
      </c>
      <c r="H24" s="647"/>
      <c r="I24" s="647"/>
      <c r="J24" s="647"/>
      <c r="K24" s="647"/>
      <c r="L24" s="647"/>
      <c r="M24" s="307"/>
      <c r="N24" s="68"/>
      <c r="O24" s="13"/>
      <c r="P24" s="13"/>
      <c r="Q24" s="630" t="s">
        <v>148</v>
      </c>
      <c r="R24" s="630"/>
      <c r="S24" s="353">
        <v>2</v>
      </c>
      <c r="T24" s="217"/>
      <c r="U24" s="217"/>
      <c r="V24" s="123"/>
      <c r="W24" s="123"/>
      <c r="Y24" s="7" t="s">
        <v>14</v>
      </c>
      <c r="Z24" s="49" t="e">
        <f>AVERAGE(#REF!)</f>
        <v>#REF!</v>
      </c>
    </row>
    <row r="25" spans="1:26" ht="12.6" customHeight="1" thickTop="1">
      <c r="A25" s="68"/>
      <c r="B25" s="126"/>
      <c r="C25" s="126"/>
      <c r="D25" s="126"/>
      <c r="E25" s="126"/>
      <c r="F25" s="178"/>
      <c r="G25" s="180"/>
      <c r="H25" s="181"/>
      <c r="I25" s="181"/>
      <c r="J25" s="181"/>
      <c r="K25" s="181"/>
      <c r="L25" s="182"/>
      <c r="M25" s="182"/>
      <c r="N25" s="68"/>
      <c r="O25" s="13"/>
      <c r="P25" s="13"/>
      <c r="Q25" s="123"/>
      <c r="R25" s="631"/>
      <c r="S25" s="631"/>
      <c r="T25" s="631"/>
      <c r="U25" s="631"/>
      <c r="V25" s="123"/>
      <c r="W25" s="123"/>
    </row>
    <row r="26" spans="1:26" ht="5.0999999999999996" customHeight="1">
      <c r="A26" s="68"/>
      <c r="B26" s="126"/>
      <c r="C26" s="126"/>
      <c r="D26" s="126"/>
      <c r="E26" s="126"/>
      <c r="F26" s="126"/>
      <c r="G26" s="126"/>
      <c r="H26" s="126"/>
      <c r="I26" s="126"/>
      <c r="J26" s="126"/>
      <c r="K26" s="126"/>
      <c r="L26" s="126"/>
      <c r="M26" s="126"/>
      <c r="N26" s="68"/>
      <c r="O26" s="13"/>
      <c r="P26" s="13"/>
      <c r="Q26" s="123"/>
      <c r="R26" s="123"/>
      <c r="S26" s="123"/>
      <c r="T26" s="123"/>
      <c r="U26" s="123"/>
      <c r="V26" s="123"/>
      <c r="W26" s="123"/>
    </row>
    <row r="27" spans="1:26" s="210" customFormat="1" ht="24.95" customHeight="1">
      <c r="A27" s="213"/>
      <c r="B27" s="649" t="str">
        <f>"adalah benar Siswa "&amp;MENU!F12&amp;" Tahun Ajaran "&amp;MENU!F25&amp;" yang bersangkutan selama bersekolah BERKELAKUAN BAIK dan tidak mencemarkan nama baik Sekolah."</f>
        <v>adalah benar Siswa SMA Negeri 1 Meukek Tahun Ajaran 2018/2019 yang bersangkutan selama bersekolah BERKELAKUAN BAIK dan tidak mencemarkan nama baik Sekolah.</v>
      </c>
      <c r="C27" s="649"/>
      <c r="D27" s="649"/>
      <c r="E27" s="649"/>
      <c r="F27" s="649"/>
      <c r="G27" s="649"/>
      <c r="H27" s="649"/>
      <c r="I27" s="649"/>
      <c r="J27" s="649"/>
      <c r="K27" s="649"/>
      <c r="L27" s="649"/>
      <c r="M27" s="649"/>
      <c r="N27" s="213"/>
      <c r="O27" s="208"/>
      <c r="P27" s="209"/>
      <c r="Q27" s="170"/>
      <c r="R27" s="170"/>
      <c r="S27" s="170"/>
      <c r="T27" s="170"/>
      <c r="U27" s="170"/>
      <c r="V27" s="208"/>
      <c r="W27" s="208"/>
    </row>
    <row r="28" spans="1:26" s="210" customFormat="1" ht="24.95" customHeight="1">
      <c r="A28" s="213"/>
      <c r="B28" s="649"/>
      <c r="C28" s="649"/>
      <c r="D28" s="649"/>
      <c r="E28" s="649"/>
      <c r="F28" s="649"/>
      <c r="G28" s="649"/>
      <c r="H28" s="649"/>
      <c r="I28" s="649"/>
      <c r="J28" s="649"/>
      <c r="K28" s="649"/>
      <c r="L28" s="649"/>
      <c r="M28" s="649"/>
      <c r="N28" s="213"/>
      <c r="O28" s="208"/>
      <c r="P28" s="208"/>
      <c r="Q28" s="632"/>
      <c r="R28" s="632"/>
      <c r="S28" s="633"/>
      <c r="T28" s="208"/>
      <c r="U28" s="208"/>
      <c r="V28" s="211"/>
      <c r="W28" s="211"/>
      <c r="Z28" s="212" t="e">
        <f>SUM(#REF!)/12</f>
        <v>#REF!</v>
      </c>
    </row>
    <row r="29" spans="1:26" ht="29.25" customHeight="1">
      <c r="A29" s="68"/>
      <c r="B29" s="649" t="s">
        <v>146</v>
      </c>
      <c r="C29" s="649"/>
      <c r="D29" s="649"/>
      <c r="E29" s="649"/>
      <c r="F29" s="649"/>
      <c r="G29" s="649"/>
      <c r="H29" s="649"/>
      <c r="I29" s="649"/>
      <c r="J29" s="649"/>
      <c r="K29" s="649"/>
      <c r="L29" s="649"/>
      <c r="M29" s="649"/>
      <c r="N29" s="68"/>
      <c r="O29" s="123"/>
      <c r="P29" s="123"/>
      <c r="Q29" s="632"/>
      <c r="R29" s="632"/>
      <c r="S29" s="633"/>
      <c r="T29" s="123"/>
      <c r="U29" s="123"/>
      <c r="V29" s="13"/>
      <c r="W29" s="13"/>
    </row>
    <row r="30" spans="1:26" ht="6" customHeight="1">
      <c r="A30" s="68"/>
      <c r="B30" s="126"/>
      <c r="C30" s="200"/>
      <c r="D30" s="200"/>
      <c r="E30" s="200"/>
      <c r="F30" s="200"/>
      <c r="G30" s="200"/>
      <c r="H30" s="200"/>
      <c r="I30" s="201"/>
      <c r="J30" s="143"/>
      <c r="K30" s="143"/>
      <c r="L30" s="143"/>
      <c r="M30" s="143"/>
      <c r="N30" s="68"/>
      <c r="O30" s="13"/>
      <c r="P30" s="13"/>
      <c r="Q30" s="13"/>
      <c r="R30" s="13"/>
      <c r="S30" s="13"/>
      <c r="T30" s="13"/>
      <c r="U30" s="13"/>
      <c r="V30" s="13"/>
      <c r="W30" s="13"/>
    </row>
    <row r="31" spans="1:26" ht="12" customHeight="1">
      <c r="A31" s="68"/>
      <c r="B31" s="126"/>
      <c r="C31" s="561"/>
      <c r="D31" s="561"/>
      <c r="E31" s="561"/>
      <c r="F31" s="561"/>
      <c r="G31" s="561"/>
      <c r="H31" s="561"/>
      <c r="I31" s="561"/>
      <c r="J31" s="561"/>
      <c r="K31" s="561"/>
      <c r="L31" s="561"/>
      <c r="M31" s="561"/>
      <c r="N31" s="68"/>
      <c r="O31" s="13"/>
      <c r="P31" s="13"/>
      <c r="Q31" s="13"/>
      <c r="R31" s="13"/>
      <c r="S31" s="13"/>
      <c r="T31" s="13"/>
      <c r="U31" s="13"/>
      <c r="V31" s="13"/>
      <c r="W31" s="13"/>
    </row>
    <row r="32" spans="1:26" ht="8.25" customHeight="1">
      <c r="A32" s="68"/>
      <c r="B32" s="126"/>
      <c r="C32" s="126"/>
      <c r="D32" s="126"/>
      <c r="E32" s="126"/>
      <c r="F32" s="126"/>
      <c r="G32" s="126"/>
      <c r="H32" s="126"/>
      <c r="I32" s="126"/>
      <c r="J32" s="126"/>
      <c r="K32" s="126"/>
      <c r="L32" s="126"/>
      <c r="M32" s="126"/>
      <c r="N32" s="68"/>
      <c r="O32" s="13"/>
      <c r="P32" s="13"/>
      <c r="Q32" s="13"/>
      <c r="R32" s="13"/>
      <c r="S32" s="13"/>
      <c r="T32" s="13"/>
      <c r="U32" s="13"/>
      <c r="V32" s="13"/>
      <c r="W32" s="13"/>
    </row>
    <row r="33" spans="1:23" ht="12" customHeight="1">
      <c r="A33" s="68"/>
      <c r="B33" s="126"/>
      <c r="C33" s="126"/>
      <c r="D33" s="126"/>
      <c r="E33" s="126"/>
      <c r="F33" s="126"/>
      <c r="G33" s="126"/>
      <c r="H33" s="126"/>
      <c r="I33" s="126"/>
      <c r="J33" s="168" t="str">
        <f>MENU!F23&amp;", "&amp;TEXT(MENU!F24,"dd mmmm yyyy")</f>
        <v>Meukek, 23 Mei 2019</v>
      </c>
      <c r="K33" s="126"/>
      <c r="L33" s="126"/>
      <c r="M33" s="126"/>
      <c r="N33" s="68"/>
      <c r="O33" s="13"/>
      <c r="P33" s="13"/>
      <c r="Q33" s="13"/>
      <c r="R33" s="623"/>
      <c r="S33" s="13"/>
      <c r="T33" s="623"/>
      <c r="U33" s="623"/>
      <c r="V33" s="13"/>
      <c r="W33" s="13"/>
    </row>
    <row r="34" spans="1:23" ht="12" customHeight="1">
      <c r="A34" s="68"/>
      <c r="B34" s="126"/>
      <c r="C34" s="126"/>
      <c r="D34" s="126"/>
      <c r="E34" s="126"/>
      <c r="F34" s="126"/>
      <c r="G34" s="126"/>
      <c r="H34" s="126"/>
      <c r="I34" s="126"/>
      <c r="J34" s="126" t="str">
        <f>Cetak!P68</f>
        <v>Kepala Sekolah,</v>
      </c>
      <c r="K34" s="126"/>
      <c r="L34" s="126"/>
      <c r="M34" s="126"/>
      <c r="N34" s="68"/>
      <c r="O34" s="13"/>
      <c r="P34" s="13"/>
      <c r="Q34" s="13"/>
      <c r="R34" s="623"/>
      <c r="S34" s="13"/>
      <c r="T34" s="623"/>
      <c r="U34" s="623"/>
      <c r="V34" s="13"/>
      <c r="W34" s="13"/>
    </row>
    <row r="35" spans="1:23" ht="8.25" customHeight="1">
      <c r="A35" s="68"/>
      <c r="B35" s="126"/>
      <c r="C35" s="126"/>
      <c r="D35" s="126"/>
      <c r="E35" s="126"/>
      <c r="F35" s="126"/>
      <c r="G35" s="126"/>
      <c r="H35" s="126"/>
      <c r="I35" s="126"/>
      <c r="J35" s="126"/>
      <c r="K35" s="126"/>
      <c r="L35" s="126"/>
      <c r="M35" s="126"/>
      <c r="N35" s="68"/>
      <c r="O35" s="13"/>
      <c r="P35" s="13"/>
      <c r="Q35" s="13"/>
      <c r="R35" s="623"/>
      <c r="S35" s="13"/>
      <c r="T35" s="623"/>
      <c r="U35" s="623"/>
      <c r="V35" s="13"/>
      <c r="W35" s="13"/>
    </row>
    <row r="36" spans="1:23" ht="12" customHeight="1">
      <c r="A36" s="68"/>
      <c r="B36" s="126"/>
      <c r="C36" s="126"/>
      <c r="D36" s="126"/>
      <c r="E36" s="126"/>
      <c r="F36" s="126"/>
      <c r="G36" s="126"/>
      <c r="H36" s="126"/>
      <c r="I36" s="126"/>
      <c r="J36" s="126"/>
      <c r="K36" s="126"/>
      <c r="L36" s="126"/>
      <c r="M36" s="126"/>
      <c r="N36" s="68"/>
      <c r="O36" s="13"/>
      <c r="P36" s="13"/>
      <c r="Q36" s="13"/>
      <c r="R36" s="623"/>
      <c r="S36" s="13"/>
      <c r="T36" s="623"/>
      <c r="U36" s="623"/>
      <c r="V36" s="13"/>
      <c r="W36" s="13"/>
    </row>
    <row r="37" spans="1:23" ht="12" customHeight="1">
      <c r="A37" s="68"/>
      <c r="B37" s="126"/>
      <c r="C37" s="126"/>
      <c r="D37" s="126"/>
      <c r="E37" s="126"/>
      <c r="F37" s="126"/>
      <c r="G37" s="126"/>
      <c r="H37" s="126"/>
      <c r="I37" s="126"/>
      <c r="J37" s="126"/>
      <c r="K37" s="126"/>
      <c r="L37" s="126"/>
      <c r="M37" s="126"/>
      <c r="N37" s="68"/>
      <c r="O37" s="13"/>
      <c r="P37" s="13"/>
      <c r="Q37" s="13"/>
      <c r="R37" s="623"/>
      <c r="S37" s="13"/>
      <c r="T37" s="623"/>
      <c r="U37" s="623"/>
      <c r="V37" s="13"/>
      <c r="W37" s="13"/>
    </row>
    <row r="38" spans="1:23" ht="12" customHeight="1">
      <c r="A38" s="68"/>
      <c r="B38" s="126"/>
      <c r="C38" s="126"/>
      <c r="D38" s="126"/>
      <c r="E38" s="126"/>
      <c r="F38" s="126"/>
      <c r="G38" s="126"/>
      <c r="H38" s="126"/>
      <c r="I38" s="126"/>
      <c r="J38" s="165" t="str">
        <f>MENU!F21</f>
        <v>Drs. IRWADI</v>
      </c>
      <c r="K38" s="126"/>
      <c r="L38" s="126"/>
      <c r="M38" s="126"/>
      <c r="N38" s="68"/>
      <c r="O38" s="48"/>
      <c r="P38" s="13"/>
      <c r="Q38" s="13"/>
      <c r="R38" s="623"/>
      <c r="S38" s="13"/>
      <c r="T38" s="623"/>
      <c r="U38" s="623"/>
      <c r="V38" s="13"/>
      <c r="W38" s="13"/>
    </row>
    <row r="39" spans="1:23" ht="12" customHeight="1">
      <c r="A39" s="68"/>
      <c r="B39" s="126"/>
      <c r="C39" s="126"/>
      <c r="D39" s="126"/>
      <c r="E39" s="126"/>
      <c r="F39" s="126"/>
      <c r="G39" s="126"/>
      <c r="H39" s="126"/>
      <c r="I39" s="126"/>
      <c r="J39" s="126" t="str">
        <f>"NIP." &amp;MENU!F22</f>
        <v>NIP.19681012 199702 1 004</v>
      </c>
      <c r="K39" s="126"/>
      <c r="L39" s="126"/>
      <c r="M39" s="126"/>
      <c r="N39" s="68"/>
      <c r="O39" s="13"/>
      <c r="P39" s="13"/>
      <c r="Q39" s="13"/>
      <c r="R39" s="623"/>
      <c r="S39" s="13"/>
      <c r="T39" s="623"/>
      <c r="U39" s="623"/>
      <c r="V39" s="13"/>
      <c r="W39" s="13"/>
    </row>
    <row r="40" spans="1:23" ht="9.75" customHeight="1">
      <c r="A40" s="68"/>
      <c r="B40" s="68"/>
      <c r="C40" s="68"/>
      <c r="D40" s="68"/>
      <c r="E40" s="68"/>
      <c r="F40" s="68"/>
      <c r="G40" s="68"/>
      <c r="H40" s="68"/>
      <c r="I40" s="68"/>
      <c r="J40" s="68"/>
      <c r="K40" s="68"/>
      <c r="L40" s="68"/>
      <c r="M40" s="68"/>
      <c r="N40" s="68"/>
      <c r="O40" s="13"/>
      <c r="P40" s="13"/>
      <c r="Q40" s="13"/>
      <c r="R40" s="623"/>
      <c r="S40" s="13"/>
      <c r="T40" s="623"/>
      <c r="U40" s="623"/>
      <c r="V40" s="13"/>
      <c r="W40" s="13"/>
    </row>
    <row r="41" spans="1:23" ht="12.95" customHeight="1">
      <c r="A41" s="68"/>
      <c r="B41" s="68"/>
      <c r="C41" s="68"/>
      <c r="D41" s="68"/>
      <c r="E41" s="68"/>
      <c r="F41" s="68"/>
      <c r="G41" s="68"/>
      <c r="H41" s="68"/>
      <c r="I41" s="68"/>
      <c r="J41" s="68"/>
      <c r="K41" s="68"/>
      <c r="L41" s="68"/>
      <c r="M41" s="68"/>
      <c r="N41" s="68"/>
      <c r="O41" s="13"/>
      <c r="P41" s="13"/>
      <c r="Q41" s="13"/>
      <c r="R41" s="623"/>
      <c r="S41" s="13"/>
      <c r="T41" s="623"/>
      <c r="U41" s="623"/>
      <c r="V41" s="13"/>
      <c r="W41" s="13"/>
    </row>
    <row r="42" spans="1:23" ht="12.95" customHeight="1">
      <c r="A42" s="68"/>
      <c r="B42" s="68"/>
      <c r="C42" s="68"/>
      <c r="D42" s="68"/>
      <c r="E42" s="68"/>
      <c r="F42" s="68"/>
      <c r="G42" s="68"/>
      <c r="H42" s="68"/>
      <c r="I42" s="68"/>
      <c r="J42" s="68"/>
      <c r="K42" s="68"/>
      <c r="L42" s="68"/>
      <c r="M42" s="68"/>
      <c r="N42" s="68"/>
      <c r="O42" s="13"/>
      <c r="P42" s="48"/>
      <c r="Q42" s="13"/>
      <c r="R42" s="13"/>
      <c r="S42" s="13"/>
      <c r="T42" s="13"/>
      <c r="U42" s="13"/>
      <c r="V42" s="13"/>
      <c r="W42" s="13"/>
    </row>
    <row r="43" spans="1:23" ht="19.5" customHeight="1">
      <c r="A43" s="68"/>
      <c r="B43" s="68"/>
      <c r="C43" s="68"/>
      <c r="D43" s="68"/>
      <c r="E43" s="68"/>
      <c r="F43" s="68"/>
      <c r="G43" s="68"/>
      <c r="H43" s="68"/>
      <c r="I43" s="68"/>
      <c r="J43" s="68"/>
      <c r="K43" s="68"/>
      <c r="L43" s="68"/>
      <c r="M43" s="68"/>
      <c r="N43" s="68"/>
      <c r="O43" s="13"/>
      <c r="P43" s="13"/>
      <c r="Q43" s="13"/>
      <c r="R43" s="13"/>
      <c r="S43" s="13"/>
      <c r="T43" s="13"/>
      <c r="U43" s="13"/>
      <c r="V43" s="13"/>
      <c r="W43" s="13"/>
    </row>
    <row r="44" spans="1:23" s="13" customFormat="1" ht="18.75" customHeight="1"/>
    <row r="45" spans="1:23" ht="15">
      <c r="A45" s="13"/>
      <c r="B45" s="48" t="s">
        <v>58</v>
      </c>
      <c r="C45" s="13"/>
      <c r="D45" s="13"/>
      <c r="E45" s="13"/>
      <c r="F45" s="13"/>
      <c r="G45" s="13"/>
      <c r="H45" s="13"/>
      <c r="I45" s="13"/>
      <c r="J45" s="13"/>
      <c r="K45" s="13"/>
      <c r="L45" s="13"/>
      <c r="M45" s="13"/>
      <c r="N45" s="13"/>
      <c r="O45" s="13"/>
      <c r="P45" s="13"/>
      <c r="Q45" s="13"/>
      <c r="R45" s="13"/>
      <c r="S45" s="13"/>
      <c r="T45" s="13"/>
      <c r="U45" s="13"/>
      <c r="V45" s="13"/>
      <c r="W45" s="13"/>
    </row>
    <row r="46" spans="1:23" ht="15">
      <c r="A46" s="13"/>
      <c r="B46" s="13"/>
      <c r="C46" s="13"/>
      <c r="D46" s="13"/>
      <c r="E46" s="13"/>
      <c r="F46" s="13"/>
      <c r="G46" s="13"/>
      <c r="H46" s="13"/>
      <c r="I46" s="13"/>
      <c r="J46" s="13"/>
      <c r="K46" s="13"/>
      <c r="L46" s="13"/>
      <c r="M46" s="13"/>
      <c r="N46" s="13"/>
      <c r="O46" s="13"/>
      <c r="P46" s="13"/>
      <c r="Q46" s="13"/>
      <c r="R46" s="13"/>
      <c r="S46" s="13"/>
      <c r="T46" s="13"/>
      <c r="U46" s="13"/>
      <c r="V46" s="13"/>
      <c r="W46" s="13"/>
    </row>
    <row r="47" spans="1:23" ht="15">
      <c r="A47" s="13"/>
      <c r="B47" s="13"/>
      <c r="C47" s="13"/>
      <c r="D47" s="13"/>
      <c r="E47" s="13"/>
      <c r="F47" s="13"/>
      <c r="G47" s="13"/>
      <c r="H47" s="13"/>
      <c r="I47" s="13"/>
      <c r="J47" s="13"/>
      <c r="K47" s="13"/>
      <c r="L47" s="13"/>
      <c r="M47" s="13"/>
      <c r="N47" s="13"/>
      <c r="O47" s="13"/>
      <c r="P47" s="13"/>
      <c r="Q47" s="13"/>
      <c r="R47" s="13"/>
      <c r="S47" s="13"/>
      <c r="T47" s="13"/>
      <c r="U47" s="13"/>
      <c r="V47" s="13"/>
      <c r="W47" s="13"/>
    </row>
    <row r="48" spans="1:23" ht="15" hidden="1" customHeight="1">
      <c r="B48" s="47"/>
      <c r="C48" s="47"/>
      <c r="D48" s="47"/>
      <c r="E48" s="47"/>
      <c r="F48" s="47"/>
      <c r="G48" s="47"/>
      <c r="H48" s="47"/>
      <c r="I48" s="47"/>
      <c r="J48" s="47"/>
      <c r="K48" s="47"/>
      <c r="L48" s="47"/>
      <c r="M48" s="47"/>
      <c r="N48" s="47"/>
      <c r="O48" s="47"/>
      <c r="P48" s="47"/>
    </row>
    <row r="49" spans="2:16" ht="15" hidden="1" customHeight="1">
      <c r="B49" s="47"/>
      <c r="C49" s="47"/>
      <c r="D49" s="47"/>
      <c r="E49" s="47"/>
      <c r="F49" s="47"/>
      <c r="G49" s="47"/>
      <c r="H49" s="47"/>
      <c r="I49" s="47"/>
      <c r="J49" s="47"/>
      <c r="K49" s="47"/>
      <c r="L49" s="47"/>
      <c r="M49" s="47"/>
      <c r="N49" s="47"/>
      <c r="O49" s="47"/>
      <c r="P49" s="47"/>
    </row>
    <row r="50" spans="2:16" ht="15" hidden="1" customHeight="1">
      <c r="B50" s="47"/>
      <c r="C50" s="47"/>
      <c r="D50" s="47"/>
      <c r="E50" s="47"/>
      <c r="F50" s="47"/>
      <c r="G50" s="47"/>
      <c r="H50" s="47"/>
      <c r="I50" s="47"/>
      <c r="J50" s="47"/>
      <c r="K50" s="47"/>
      <c r="L50" s="47"/>
      <c r="M50" s="47"/>
      <c r="N50" s="47"/>
      <c r="O50" s="47"/>
      <c r="P50" s="47"/>
    </row>
    <row r="51" spans="2:16" ht="15" hidden="1" customHeight="1">
      <c r="B51" s="47"/>
      <c r="C51" s="47"/>
      <c r="D51" s="47"/>
      <c r="E51" s="47"/>
      <c r="F51" s="47"/>
      <c r="G51" s="47"/>
      <c r="H51" s="47"/>
      <c r="I51" s="47"/>
      <c r="J51" s="47"/>
      <c r="K51" s="47"/>
      <c r="L51" s="47"/>
      <c r="M51" s="47"/>
      <c r="N51" s="47"/>
      <c r="O51" s="47"/>
      <c r="P51" s="47"/>
    </row>
    <row r="52" spans="2:16" ht="15" hidden="1" customHeight="1">
      <c r="B52" s="47"/>
      <c r="C52" s="47"/>
      <c r="D52" s="47"/>
      <c r="E52" s="47"/>
      <c r="F52" s="47"/>
      <c r="G52" s="47"/>
      <c r="H52" s="47"/>
      <c r="I52" s="47"/>
      <c r="J52" s="47"/>
      <c r="K52" s="47"/>
      <c r="L52" s="47"/>
      <c r="M52" s="47"/>
      <c r="N52" s="47"/>
      <c r="O52" s="47"/>
      <c r="P52" s="47"/>
    </row>
    <row r="53" spans="2:16" ht="15" hidden="1">
      <c r="B53" s="47"/>
      <c r="C53" s="47"/>
      <c r="D53" s="47"/>
      <c r="E53" s="47"/>
      <c r="F53" s="47"/>
      <c r="G53" s="47"/>
      <c r="H53" s="47"/>
      <c r="I53" s="47"/>
      <c r="J53" s="47"/>
      <c r="K53" s="47"/>
      <c r="L53" s="47"/>
      <c r="M53" s="47"/>
      <c r="N53" s="47"/>
      <c r="O53" s="47"/>
      <c r="P53" s="47"/>
    </row>
    <row r="54" spans="2:16" ht="15" hidden="1">
      <c r="B54" s="47"/>
      <c r="C54" s="47"/>
      <c r="D54" s="47"/>
      <c r="E54" s="47"/>
      <c r="F54" s="47"/>
      <c r="G54" s="47"/>
      <c r="H54" s="47"/>
      <c r="I54" s="47"/>
      <c r="J54" s="47"/>
      <c r="K54" s="47"/>
      <c r="L54" s="47"/>
      <c r="M54" s="47"/>
      <c r="N54" s="47"/>
      <c r="O54" s="47"/>
      <c r="P54" s="47"/>
    </row>
    <row r="55" spans="2:16" ht="15" hidden="1">
      <c r="B55" s="47"/>
      <c r="C55" s="47"/>
      <c r="D55" s="47"/>
      <c r="E55" s="47"/>
      <c r="F55" s="47"/>
      <c r="G55" s="47"/>
      <c r="H55" s="47"/>
      <c r="I55" s="47"/>
      <c r="J55" s="47"/>
      <c r="K55" s="47"/>
      <c r="L55" s="47"/>
      <c r="M55" s="47"/>
      <c r="N55" s="47"/>
      <c r="O55" s="47"/>
      <c r="P55" s="47"/>
    </row>
    <row r="56" spans="2:16" ht="15" hidden="1">
      <c r="B56" s="47"/>
      <c r="C56" s="47"/>
      <c r="D56" s="47"/>
      <c r="E56" s="47"/>
      <c r="F56" s="47"/>
      <c r="G56" s="47"/>
      <c r="H56" s="47"/>
      <c r="I56" s="47"/>
      <c r="J56" s="47"/>
      <c r="K56" s="47"/>
      <c r="L56" s="47"/>
      <c r="M56" s="47"/>
      <c r="N56" s="47"/>
      <c r="O56" s="47"/>
      <c r="P56" s="47"/>
    </row>
    <row r="57" spans="2:16" ht="15" hidden="1">
      <c r="B57" s="47"/>
      <c r="C57" s="47"/>
      <c r="D57" s="47"/>
      <c r="E57" s="47"/>
      <c r="F57" s="47"/>
      <c r="G57" s="47"/>
      <c r="H57" s="47"/>
      <c r="I57" s="47"/>
      <c r="J57" s="47"/>
      <c r="K57" s="47"/>
      <c r="L57" s="47"/>
      <c r="M57" s="47"/>
      <c r="N57" s="47"/>
      <c r="O57" s="47"/>
      <c r="P57" s="47"/>
    </row>
    <row r="58" spans="2:16" ht="15" hidden="1">
      <c r="B58" s="47"/>
      <c r="C58" s="47"/>
      <c r="D58" s="47"/>
      <c r="E58" s="47"/>
      <c r="F58" s="47"/>
      <c r="G58" s="47"/>
      <c r="H58" s="47"/>
      <c r="I58" s="47"/>
      <c r="J58" s="47"/>
      <c r="K58" s="47"/>
      <c r="L58" s="47"/>
      <c r="M58" s="47"/>
      <c r="N58" s="47"/>
      <c r="O58" s="47"/>
      <c r="P58" s="47"/>
    </row>
    <row r="59" spans="2:16" ht="15" hidden="1">
      <c r="B59" s="47"/>
      <c r="C59" s="47"/>
      <c r="D59" s="47"/>
      <c r="E59" s="47"/>
      <c r="F59" s="47"/>
      <c r="G59" s="47"/>
      <c r="H59" s="47"/>
      <c r="I59" s="47"/>
      <c r="J59" s="47"/>
      <c r="K59" s="47"/>
      <c r="L59" s="47"/>
      <c r="M59" s="47"/>
      <c r="N59" s="47"/>
      <c r="O59" s="47"/>
      <c r="P59" s="47"/>
    </row>
    <row r="60" spans="2:16" ht="15" hidden="1">
      <c r="B60" s="47"/>
      <c r="C60" s="47"/>
      <c r="D60" s="47"/>
      <c r="E60" s="47"/>
      <c r="F60" s="47"/>
      <c r="G60" s="47"/>
      <c r="H60" s="47"/>
      <c r="I60" s="47"/>
      <c r="J60" s="47"/>
      <c r="K60" s="47"/>
      <c r="L60" s="47"/>
      <c r="M60" s="47"/>
      <c r="N60" s="47"/>
      <c r="O60" s="47"/>
      <c r="P60" s="47"/>
    </row>
    <row r="61" spans="2:16" ht="15" hidden="1">
      <c r="B61" s="47"/>
      <c r="C61" s="47"/>
      <c r="D61" s="47"/>
      <c r="E61" s="47"/>
      <c r="F61" s="47"/>
      <c r="G61" s="47"/>
      <c r="H61" s="47"/>
      <c r="I61" s="47"/>
      <c r="J61" s="47"/>
      <c r="K61" s="47"/>
      <c r="L61" s="47"/>
      <c r="M61" s="47"/>
      <c r="N61" s="47"/>
      <c r="O61" s="47"/>
      <c r="P61" s="47"/>
    </row>
    <row r="62" spans="2:16" ht="15" hidden="1">
      <c r="B62" s="47"/>
      <c r="C62" s="47"/>
      <c r="D62" s="47"/>
      <c r="E62" s="47"/>
      <c r="F62" s="47"/>
      <c r="G62" s="47"/>
      <c r="H62" s="47"/>
      <c r="I62" s="47"/>
      <c r="J62" s="47"/>
      <c r="K62" s="47"/>
      <c r="L62" s="47"/>
      <c r="M62" s="47"/>
      <c r="N62" s="47"/>
      <c r="O62" s="47"/>
      <c r="P62" s="47"/>
    </row>
    <row r="63" spans="2:16" ht="15" hidden="1">
      <c r="B63" s="47"/>
      <c r="C63" s="47"/>
      <c r="D63" s="47"/>
      <c r="E63" s="47"/>
      <c r="F63" s="47"/>
      <c r="G63" s="47"/>
      <c r="H63" s="47"/>
      <c r="I63" s="47"/>
      <c r="J63" s="47"/>
      <c r="K63" s="47"/>
      <c r="L63" s="47"/>
      <c r="M63" s="47"/>
      <c r="N63" s="47"/>
      <c r="O63" s="47"/>
      <c r="P63" s="47"/>
    </row>
    <row r="64" spans="2:16" ht="15" hidden="1">
      <c r="B64" s="47"/>
      <c r="C64" s="47"/>
      <c r="D64" s="47"/>
      <c r="E64" s="47"/>
      <c r="F64" s="47"/>
      <c r="G64" s="47"/>
      <c r="H64" s="47"/>
      <c r="I64" s="47"/>
      <c r="J64" s="47"/>
      <c r="K64" s="47"/>
      <c r="L64" s="47"/>
      <c r="M64" s="47"/>
      <c r="N64" s="47"/>
      <c r="O64" s="47"/>
      <c r="P64" s="47"/>
    </row>
    <row r="65" spans="2:16" ht="15" hidden="1">
      <c r="B65" s="47"/>
      <c r="C65" s="47"/>
      <c r="D65" s="47"/>
      <c r="E65" s="47"/>
      <c r="F65" s="47"/>
      <c r="G65" s="47"/>
      <c r="H65" s="47"/>
      <c r="I65" s="47"/>
      <c r="J65" s="47"/>
      <c r="K65" s="47"/>
      <c r="L65" s="47"/>
      <c r="M65" s="47"/>
      <c r="N65" s="47"/>
      <c r="O65" s="47"/>
      <c r="P65" s="47"/>
    </row>
    <row r="66" spans="2:16" ht="15" hidden="1">
      <c r="B66" s="47"/>
      <c r="C66" s="47"/>
      <c r="D66" s="47"/>
      <c r="E66" s="47"/>
      <c r="F66" s="47"/>
      <c r="G66" s="47"/>
      <c r="H66" s="47"/>
      <c r="I66" s="47"/>
      <c r="J66" s="47"/>
      <c r="K66" s="47"/>
      <c r="L66" s="47"/>
      <c r="M66" s="47"/>
      <c r="N66" s="47"/>
      <c r="O66" s="47"/>
      <c r="P66" s="47"/>
    </row>
    <row r="67" spans="2:16" ht="15" hidden="1">
      <c r="B67" s="47"/>
      <c r="C67" s="47"/>
      <c r="D67" s="47"/>
      <c r="E67" s="47"/>
      <c r="F67" s="47"/>
      <c r="G67" s="47"/>
      <c r="H67" s="47"/>
      <c r="I67" s="47"/>
      <c r="J67" s="47"/>
      <c r="K67" s="47"/>
      <c r="L67" s="47"/>
      <c r="M67" s="47"/>
      <c r="N67" s="47"/>
      <c r="O67" s="47"/>
      <c r="P67" s="47"/>
    </row>
    <row r="68" spans="2:16" ht="15" hidden="1">
      <c r="B68" s="47"/>
      <c r="C68" s="47"/>
      <c r="D68" s="47"/>
      <c r="E68" s="47"/>
      <c r="F68" s="47"/>
      <c r="G68" s="47"/>
      <c r="H68" s="47"/>
      <c r="I68" s="47"/>
      <c r="J68" s="47"/>
      <c r="K68" s="47"/>
      <c r="L68" s="47"/>
      <c r="M68" s="47"/>
      <c r="N68" s="47"/>
      <c r="O68" s="47"/>
      <c r="P68" s="47"/>
    </row>
    <row r="69" spans="2:16" ht="15" hidden="1">
      <c r="B69" s="47"/>
      <c r="C69" s="47"/>
      <c r="D69" s="47"/>
      <c r="E69" s="47"/>
      <c r="F69" s="47"/>
      <c r="G69" s="47"/>
      <c r="H69" s="47"/>
      <c r="I69" s="47"/>
      <c r="J69" s="47"/>
      <c r="K69" s="47"/>
      <c r="L69" s="47"/>
      <c r="M69" s="47"/>
      <c r="N69" s="47"/>
      <c r="O69" s="47"/>
      <c r="P69" s="47"/>
    </row>
    <row r="70" spans="2:16" ht="15" hidden="1">
      <c r="B70" s="47"/>
      <c r="C70" s="47"/>
      <c r="D70" s="47"/>
      <c r="E70" s="47"/>
      <c r="F70" s="47"/>
      <c r="G70" s="47"/>
      <c r="H70" s="47"/>
      <c r="I70" s="47"/>
      <c r="J70" s="47"/>
      <c r="K70" s="47"/>
      <c r="L70" s="47"/>
      <c r="M70" s="47"/>
      <c r="N70" s="47"/>
      <c r="O70" s="47"/>
      <c r="P70" s="47"/>
    </row>
    <row r="71" spans="2:16" ht="15" hidden="1">
      <c r="B71" s="47"/>
      <c r="C71" s="47"/>
      <c r="D71" s="47"/>
      <c r="E71" s="47"/>
      <c r="F71" s="47"/>
      <c r="G71" s="47"/>
      <c r="H71" s="47"/>
      <c r="I71" s="47"/>
      <c r="J71" s="47"/>
      <c r="K71" s="47"/>
      <c r="L71" s="47"/>
      <c r="M71" s="47"/>
      <c r="N71" s="47"/>
      <c r="O71" s="47"/>
      <c r="P71" s="47"/>
    </row>
    <row r="72" spans="2:16" ht="15" hidden="1">
      <c r="B72" s="47"/>
      <c r="C72" s="47"/>
      <c r="D72" s="47"/>
      <c r="E72" s="47"/>
      <c r="F72" s="47"/>
      <c r="G72" s="47"/>
      <c r="H72" s="47"/>
      <c r="I72" s="47"/>
      <c r="J72" s="47"/>
      <c r="K72" s="47"/>
      <c r="L72" s="47"/>
      <c r="M72" s="47"/>
      <c r="N72" s="47"/>
      <c r="O72" s="47"/>
      <c r="P72" s="47"/>
    </row>
    <row r="73" spans="2:16" ht="15" hidden="1">
      <c r="B73" s="47"/>
      <c r="C73" s="47"/>
      <c r="D73" s="47"/>
      <c r="E73" s="47"/>
      <c r="F73" s="47"/>
      <c r="G73" s="47"/>
      <c r="H73" s="47"/>
      <c r="I73" s="47"/>
      <c r="J73" s="47"/>
      <c r="K73" s="47"/>
      <c r="L73" s="47"/>
      <c r="M73" s="47"/>
      <c r="N73" s="47"/>
      <c r="O73" s="47"/>
      <c r="P73" s="47"/>
    </row>
    <row r="74" spans="2:16" ht="15" hidden="1">
      <c r="B74" s="47"/>
      <c r="C74" s="47"/>
      <c r="D74" s="47"/>
      <c r="E74" s="47"/>
      <c r="F74" s="47"/>
      <c r="G74" s="47"/>
      <c r="H74" s="47"/>
      <c r="I74" s="47"/>
      <c r="J74" s="47"/>
      <c r="K74" s="47"/>
      <c r="L74" s="47"/>
      <c r="M74" s="47"/>
      <c r="N74" s="47"/>
      <c r="O74" s="47"/>
      <c r="P74" s="47"/>
    </row>
    <row r="75" spans="2:16" ht="15" hidden="1">
      <c r="B75" s="47"/>
      <c r="C75" s="47"/>
      <c r="D75" s="47"/>
      <c r="E75" s="47"/>
      <c r="F75" s="47"/>
      <c r="G75" s="47"/>
      <c r="H75" s="47"/>
      <c r="I75" s="47"/>
      <c r="J75" s="47"/>
      <c r="K75" s="47"/>
      <c r="L75" s="47"/>
      <c r="M75" s="47"/>
      <c r="N75" s="47"/>
      <c r="O75" s="47"/>
      <c r="P75" s="47"/>
    </row>
    <row r="76" spans="2:16" ht="15" hidden="1">
      <c r="B76" s="47"/>
      <c r="C76" s="47"/>
      <c r="D76" s="47"/>
      <c r="E76" s="47"/>
      <c r="F76" s="47"/>
      <c r="G76" s="47"/>
      <c r="H76" s="47"/>
      <c r="I76" s="47"/>
      <c r="J76" s="47"/>
      <c r="K76" s="47"/>
      <c r="L76" s="47"/>
      <c r="M76" s="47"/>
      <c r="N76" s="47"/>
      <c r="O76" s="47"/>
      <c r="P76" s="47"/>
    </row>
    <row r="77" spans="2:16" ht="15" hidden="1">
      <c r="B77" s="47"/>
      <c r="C77" s="47"/>
      <c r="D77" s="47"/>
      <c r="E77" s="47"/>
      <c r="F77" s="47"/>
      <c r="G77" s="47"/>
      <c r="H77" s="47"/>
      <c r="I77" s="47"/>
      <c r="J77" s="47"/>
      <c r="K77" s="47"/>
      <c r="L77" s="47"/>
      <c r="M77" s="47"/>
      <c r="N77" s="47"/>
      <c r="O77" s="47"/>
      <c r="P77" s="47"/>
    </row>
    <row r="78" spans="2:16" ht="15" hidden="1">
      <c r="B78" s="47"/>
      <c r="C78" s="47"/>
      <c r="D78" s="47"/>
      <c r="E78" s="47"/>
      <c r="F78" s="47"/>
      <c r="G78" s="47"/>
      <c r="H78" s="47"/>
      <c r="I78" s="47"/>
      <c r="J78" s="47"/>
      <c r="K78" s="47"/>
      <c r="L78" s="47"/>
      <c r="M78" s="47"/>
      <c r="N78" s="47"/>
      <c r="O78" s="47"/>
      <c r="P78" s="47"/>
    </row>
    <row r="79" spans="2:16" ht="15" hidden="1">
      <c r="B79" s="47"/>
      <c r="C79" s="47"/>
      <c r="D79" s="47"/>
      <c r="E79" s="47"/>
      <c r="F79" s="47"/>
      <c r="G79" s="47"/>
      <c r="H79" s="47"/>
      <c r="I79" s="47"/>
      <c r="J79" s="47"/>
      <c r="K79" s="47"/>
      <c r="L79" s="47"/>
      <c r="M79" s="47"/>
      <c r="N79" s="47"/>
      <c r="O79" s="47"/>
      <c r="P79" s="47"/>
    </row>
    <row r="80" spans="2:16" ht="15" hidden="1">
      <c r="B80" s="47"/>
      <c r="C80" s="47"/>
      <c r="D80" s="47"/>
      <c r="E80" s="47"/>
      <c r="F80" s="47"/>
      <c r="G80" s="47"/>
      <c r="H80" s="47"/>
      <c r="I80" s="47"/>
      <c r="J80" s="47"/>
      <c r="K80" s="47"/>
      <c r="L80" s="47"/>
      <c r="M80" s="47"/>
      <c r="N80" s="47"/>
      <c r="O80" s="47"/>
      <c r="P80" s="47"/>
    </row>
    <row r="81" spans="2:16" ht="15" hidden="1">
      <c r="B81" s="47"/>
      <c r="C81" s="47"/>
      <c r="D81" s="47"/>
      <c r="E81" s="47"/>
      <c r="F81" s="47"/>
      <c r="G81" s="47"/>
      <c r="H81" s="47"/>
      <c r="I81" s="47"/>
      <c r="J81" s="47"/>
      <c r="K81" s="47"/>
      <c r="L81" s="47"/>
      <c r="M81" s="47"/>
      <c r="N81" s="47"/>
      <c r="O81" s="47"/>
      <c r="P81" s="47"/>
    </row>
    <row r="82" spans="2:16" ht="15" hidden="1">
      <c r="B82" s="47"/>
      <c r="C82" s="47"/>
      <c r="D82" s="47"/>
      <c r="E82" s="47"/>
      <c r="F82" s="47"/>
      <c r="G82" s="47"/>
      <c r="H82" s="47"/>
      <c r="I82" s="47"/>
      <c r="J82" s="47"/>
      <c r="K82" s="47"/>
      <c r="L82" s="47"/>
      <c r="M82" s="47"/>
      <c r="N82" s="47"/>
      <c r="O82" s="47"/>
      <c r="P82" s="47"/>
    </row>
    <row r="83" spans="2:16" ht="15" hidden="1">
      <c r="B83" s="47"/>
      <c r="C83" s="47"/>
      <c r="D83" s="47"/>
      <c r="E83" s="47"/>
      <c r="F83" s="47"/>
      <c r="G83" s="47"/>
      <c r="H83" s="47"/>
      <c r="I83" s="47"/>
      <c r="J83" s="47"/>
      <c r="K83" s="47"/>
      <c r="L83" s="47"/>
      <c r="M83" s="47"/>
      <c r="N83" s="47"/>
      <c r="O83" s="47"/>
      <c r="P83" s="47"/>
    </row>
    <row r="84" spans="2:16" ht="15" hidden="1">
      <c r="B84" s="47"/>
      <c r="C84" s="47"/>
      <c r="D84" s="47"/>
      <c r="E84" s="47"/>
      <c r="F84" s="47"/>
      <c r="G84" s="47"/>
      <c r="H84" s="47"/>
      <c r="I84" s="47"/>
      <c r="J84" s="47"/>
      <c r="K84" s="47"/>
      <c r="L84" s="47"/>
      <c r="M84" s="47"/>
      <c r="N84" s="47"/>
      <c r="O84" s="47"/>
      <c r="P84" s="47"/>
    </row>
    <row r="85" spans="2:16" ht="15" hidden="1">
      <c r="B85" s="47"/>
      <c r="C85" s="47"/>
      <c r="D85" s="47"/>
      <c r="E85" s="47"/>
      <c r="F85" s="47"/>
      <c r="G85" s="47"/>
      <c r="H85" s="47"/>
      <c r="I85" s="47"/>
      <c r="J85" s="47"/>
      <c r="K85" s="47"/>
      <c r="L85" s="47"/>
      <c r="M85" s="47"/>
      <c r="N85" s="47"/>
      <c r="O85" s="47"/>
      <c r="P85" s="47"/>
    </row>
    <row r="86" spans="2:16" ht="15" hidden="1">
      <c r="B86" s="47"/>
      <c r="C86" s="47"/>
      <c r="D86" s="47"/>
      <c r="E86" s="47"/>
      <c r="F86" s="47"/>
      <c r="G86" s="47"/>
      <c r="H86" s="47"/>
      <c r="I86" s="47"/>
      <c r="J86" s="47"/>
      <c r="K86" s="47"/>
      <c r="L86" s="47"/>
      <c r="M86" s="47"/>
      <c r="N86" s="47"/>
      <c r="O86" s="47"/>
      <c r="P86" s="47"/>
    </row>
    <row r="87" spans="2:16" ht="15" hidden="1">
      <c r="B87" s="47"/>
      <c r="C87" s="47"/>
      <c r="D87" s="47"/>
      <c r="E87" s="47"/>
      <c r="F87" s="47"/>
      <c r="G87" s="47"/>
      <c r="H87" s="47"/>
      <c r="I87" s="47"/>
      <c r="J87" s="47"/>
      <c r="K87" s="47"/>
      <c r="L87" s="47"/>
      <c r="M87" s="47"/>
      <c r="N87" s="47"/>
      <c r="O87" s="47"/>
      <c r="P87" s="47"/>
    </row>
    <row r="88" spans="2:16" ht="15" hidden="1">
      <c r="B88" s="47"/>
      <c r="C88" s="47"/>
      <c r="D88" s="47"/>
      <c r="E88" s="47"/>
      <c r="F88" s="47"/>
      <c r="G88" s="47"/>
      <c r="H88" s="47"/>
      <c r="I88" s="47"/>
      <c r="J88" s="47"/>
      <c r="K88" s="47"/>
      <c r="L88" s="47"/>
      <c r="M88" s="47"/>
      <c r="N88" s="47"/>
      <c r="O88" s="47"/>
      <c r="P88" s="47"/>
    </row>
    <row r="89" spans="2:16" ht="15" hidden="1">
      <c r="B89" s="47"/>
      <c r="C89" s="47"/>
      <c r="D89" s="47"/>
      <c r="E89" s="47"/>
      <c r="F89" s="47"/>
      <c r="G89" s="47"/>
      <c r="H89" s="47"/>
      <c r="I89" s="47"/>
      <c r="J89" s="47"/>
      <c r="K89" s="47"/>
      <c r="L89" s="47"/>
      <c r="M89" s="47"/>
      <c r="N89" s="47"/>
      <c r="O89" s="47"/>
      <c r="P89" s="47"/>
    </row>
    <row r="90" spans="2:16" ht="15" hidden="1">
      <c r="B90" s="47"/>
      <c r="C90" s="47"/>
      <c r="D90" s="47"/>
      <c r="E90" s="47"/>
      <c r="F90" s="47"/>
      <c r="G90" s="47"/>
      <c r="H90" s="47"/>
      <c r="I90" s="47"/>
      <c r="J90" s="47"/>
      <c r="K90" s="47"/>
      <c r="L90" s="47"/>
      <c r="M90" s="47"/>
      <c r="N90" s="47"/>
      <c r="O90" s="47"/>
      <c r="P90" s="47"/>
    </row>
    <row r="91" spans="2:16" ht="15" hidden="1">
      <c r="B91" s="47"/>
      <c r="C91" s="47"/>
      <c r="D91" s="47"/>
      <c r="E91" s="47"/>
      <c r="F91" s="47"/>
      <c r="G91" s="47"/>
      <c r="H91" s="47"/>
      <c r="I91" s="47"/>
      <c r="J91" s="47"/>
      <c r="K91" s="47"/>
      <c r="L91" s="47"/>
      <c r="M91" s="47"/>
      <c r="N91" s="47"/>
      <c r="O91" s="47"/>
      <c r="P91" s="47"/>
    </row>
    <row r="92" spans="2:16" ht="15" hidden="1">
      <c r="B92" s="47"/>
      <c r="C92" s="47"/>
      <c r="D92" s="47"/>
      <c r="E92" s="47"/>
      <c r="F92" s="47"/>
      <c r="G92" s="47"/>
      <c r="H92" s="47"/>
      <c r="I92" s="47"/>
      <c r="J92" s="47"/>
      <c r="K92" s="47"/>
      <c r="L92" s="47"/>
      <c r="M92" s="47"/>
      <c r="N92" s="47"/>
      <c r="O92" s="47"/>
      <c r="P92" s="47"/>
    </row>
    <row r="93" spans="2:16" ht="15" hidden="1">
      <c r="B93" s="47"/>
      <c r="C93" s="47"/>
      <c r="D93" s="47"/>
      <c r="E93" s="47"/>
      <c r="F93" s="47"/>
      <c r="G93" s="47"/>
      <c r="H93" s="47"/>
      <c r="I93" s="47"/>
      <c r="J93" s="47"/>
      <c r="K93" s="47"/>
      <c r="L93" s="47"/>
      <c r="M93" s="47"/>
      <c r="N93" s="47"/>
      <c r="O93" s="47"/>
      <c r="P93" s="47"/>
    </row>
    <row r="94" spans="2:16" ht="15" hidden="1">
      <c r="B94" s="47"/>
      <c r="C94" s="47"/>
      <c r="D94" s="47"/>
      <c r="E94" s="47"/>
      <c r="F94" s="47"/>
      <c r="G94" s="47"/>
      <c r="H94" s="47"/>
      <c r="I94" s="47"/>
      <c r="J94" s="47"/>
      <c r="K94" s="47"/>
      <c r="L94" s="47"/>
      <c r="M94" s="47"/>
      <c r="N94" s="47"/>
      <c r="O94" s="47"/>
      <c r="P94" s="47"/>
    </row>
    <row r="95" spans="2:16" ht="15" hidden="1" customHeight="1"/>
    <row r="96" spans="2:16" s="13" customFormat="1" ht="15" customHeight="1"/>
  </sheetData>
  <sheetProtection algorithmName="SHA-512" hashValue="5LZoP11GDHCedIckXqxnkgtQ2vajwUyyUemrb5jBBf+AHQOjp8IatrS4f4/kUjoBI7jCnPAyShp6wvL1XtuyVw==" saltValue="/2xKg6I9our62k7Pk5ittg==" spinCount="100000" sheet="1" objects="1" scenarios="1" selectLockedCells="1"/>
  <mergeCells count="32">
    <mergeCell ref="G24:L24"/>
    <mergeCell ref="C31:M31"/>
    <mergeCell ref="B13:M13"/>
    <mergeCell ref="B16:M16"/>
    <mergeCell ref="B27:M28"/>
    <mergeCell ref="B29:M29"/>
    <mergeCell ref="G21:L21"/>
    <mergeCell ref="G22:L22"/>
    <mergeCell ref="G23:L23"/>
    <mergeCell ref="P11:V14"/>
    <mergeCell ref="C12:L12"/>
    <mergeCell ref="C14:L14"/>
    <mergeCell ref="G18:L18"/>
    <mergeCell ref="G19:L19"/>
    <mergeCell ref="C11:L11"/>
    <mergeCell ref="C4:L4"/>
    <mergeCell ref="C5:L5"/>
    <mergeCell ref="C6:L6"/>
    <mergeCell ref="C7:L7"/>
    <mergeCell ref="C8:L8"/>
    <mergeCell ref="R33:R41"/>
    <mergeCell ref="T33:U41"/>
    <mergeCell ref="S16:U18"/>
    <mergeCell ref="R16:R18"/>
    <mergeCell ref="S19:U20"/>
    <mergeCell ref="R19:R20"/>
    <mergeCell ref="Q23:R23"/>
    <mergeCell ref="Q24:R24"/>
    <mergeCell ref="R25:U25"/>
    <mergeCell ref="Q28:R29"/>
    <mergeCell ref="S28:S29"/>
    <mergeCell ref="S21:U21"/>
  </mergeCells>
  <pageMargins left="0.37" right="0.28999999999999998" top="0.55000000000000004" bottom="0.22" header="0.18" footer="0.2"/>
  <pageSetup paperSize="5" orientation="portrait" horizontalDpi="4294967293" r:id="rId1"/>
  <drawing r:id="rId2"/>
  <legacyDrawing r:id="rId3"/>
  <controls>
    <mc:AlternateContent xmlns:mc="http://schemas.openxmlformats.org/markup-compatibility/2006">
      <mc:Choice Requires="x14">
        <control shapeId="96370" r:id="rId4" name="Image1">
          <controlPr locked="0" defaultSize="0" print="0" autoLine="0" r:id="rId5">
            <anchor moveWithCells="1">
              <from>
                <xdr:col>14</xdr:col>
                <xdr:colOff>114300</xdr:colOff>
                <xdr:row>9</xdr:row>
                <xdr:rowOff>247650</xdr:rowOff>
              </from>
              <to>
                <xdr:col>14</xdr:col>
                <xdr:colOff>400050</xdr:colOff>
                <xdr:row>11</xdr:row>
                <xdr:rowOff>57150</xdr:rowOff>
              </to>
            </anchor>
          </controlPr>
        </control>
      </mc:Choice>
      <mc:Fallback>
        <control shapeId="96370" r:id="rId4" name="Image1"/>
      </mc:Fallback>
    </mc:AlternateContent>
    <mc:AlternateContent xmlns:mc="http://schemas.openxmlformats.org/markup-compatibility/2006">
      <mc:Choice Requires="x14">
        <control shapeId="96264" r:id="rId6" name="Group Box 8">
          <controlPr defaultSize="0" autoFill="0" autoPict="0">
            <anchor moveWithCells="1">
              <from>
                <xdr:col>19</xdr:col>
                <xdr:colOff>19050</xdr:colOff>
                <xdr:row>22</xdr:row>
                <xdr:rowOff>28575</xdr:rowOff>
              </from>
              <to>
                <xdr:col>20</xdr:col>
                <xdr:colOff>104775</xdr:colOff>
                <xdr:row>24</xdr:row>
                <xdr:rowOff>19050</xdr:rowOff>
              </to>
            </anchor>
          </controlPr>
        </control>
      </mc:Choice>
    </mc:AlternateContent>
    <mc:AlternateContent xmlns:mc="http://schemas.openxmlformats.org/markup-compatibility/2006">
      <mc:Choice Requires="x14">
        <control shapeId="96577" r:id="rId7" name="List Box 321">
          <controlPr defaultSize="0" autoLine="0" autoPict="0">
            <anchor moveWithCells="1">
              <from>
                <xdr:col>16</xdr:col>
                <xdr:colOff>19050</xdr:colOff>
                <xdr:row>15</xdr:row>
                <xdr:rowOff>9525</xdr:rowOff>
              </from>
              <to>
                <xdr:col>18</xdr:col>
                <xdr:colOff>9525</xdr:colOff>
                <xdr:row>20</xdr:row>
                <xdr:rowOff>295275</xdr:rowOff>
              </to>
            </anchor>
          </controlPr>
        </control>
      </mc:Choice>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dimension ref="A1:AB107"/>
  <sheetViews>
    <sheetView showGridLines="0" showRowColHeaders="0" zoomScaleNormal="100" workbookViewId="0">
      <selection activeCell="S15" sqref="S15:U18"/>
    </sheetView>
  </sheetViews>
  <sheetFormatPr defaultColWidth="0" defaultRowHeight="0" customHeight="1" zeroHeight="1"/>
  <cols>
    <col min="1" max="1" width="8.42578125" style="7" customWidth="1"/>
    <col min="2" max="2" width="5" style="7" customWidth="1"/>
    <col min="3" max="3" width="2.5703125" style="7" customWidth="1"/>
    <col min="4" max="4" width="2.28515625" style="7" customWidth="1"/>
    <col min="5" max="5" width="20.85546875" style="7" customWidth="1"/>
    <col min="6" max="6" width="2.140625" style="7" customWidth="1"/>
    <col min="7" max="7" width="2" style="7" customWidth="1"/>
    <col min="8" max="8" width="3.5703125" style="7" customWidth="1"/>
    <col min="9" max="9" width="11" style="7" customWidth="1"/>
    <col min="10" max="10" width="3.7109375" style="7" customWidth="1"/>
    <col min="11" max="11" width="10.42578125" style="7" customWidth="1"/>
    <col min="12" max="12" width="12.5703125" style="7" customWidth="1"/>
    <col min="13" max="13" width="7.28515625" style="7" customWidth="1"/>
    <col min="14" max="14" width="5.5703125" style="7" customWidth="1"/>
    <col min="15" max="15" width="7.42578125" style="7" customWidth="1"/>
    <col min="16" max="16" width="1" style="7" customWidth="1"/>
    <col min="17" max="17" width="9.140625" style="7" customWidth="1"/>
    <col min="18" max="18" width="18" style="7" customWidth="1"/>
    <col min="19" max="19" width="9.140625" style="7" customWidth="1"/>
    <col min="20" max="20" width="8.5703125" style="7" customWidth="1"/>
    <col min="21" max="21" width="10.85546875" style="7" customWidth="1"/>
    <col min="22" max="22" width="1" style="7" customWidth="1"/>
    <col min="23" max="23" width="9.140625" style="7" customWidth="1"/>
    <col min="24" max="25" width="9.140625" style="7" hidden="1" customWidth="1"/>
    <col min="26" max="26" width="17.140625" style="7" hidden="1" customWidth="1"/>
    <col min="27" max="28" width="22" style="7" hidden="1" customWidth="1"/>
    <col min="29" max="16384" width="9.140625" style="7" hidden="1"/>
  </cols>
  <sheetData>
    <row r="1" spans="1:26" ht="15">
      <c r="A1" s="47"/>
      <c r="B1" s="47"/>
      <c r="C1" s="47"/>
      <c r="D1" s="47"/>
      <c r="E1" s="47"/>
      <c r="F1" s="47"/>
      <c r="G1" s="47"/>
      <c r="H1" s="47"/>
      <c r="I1" s="47"/>
      <c r="J1" s="47"/>
      <c r="K1" s="47"/>
      <c r="L1" s="47"/>
      <c r="M1" s="47"/>
      <c r="N1" s="47"/>
      <c r="O1" s="13"/>
      <c r="P1" s="13"/>
      <c r="Q1" s="13"/>
      <c r="R1" s="13"/>
      <c r="S1" s="13"/>
      <c r="T1" s="13"/>
      <c r="U1" s="13"/>
      <c r="V1" s="13"/>
      <c r="W1" s="13"/>
      <c r="Y1" s="7" t="s">
        <v>14</v>
      </c>
    </row>
    <row r="2" spans="1:26" ht="15">
      <c r="A2" s="47"/>
      <c r="B2" s="47"/>
      <c r="C2" s="47"/>
      <c r="D2" s="47"/>
      <c r="E2" s="47"/>
      <c r="F2" s="47"/>
      <c r="G2" s="47"/>
      <c r="H2" s="47"/>
      <c r="I2" s="47"/>
      <c r="J2" s="47"/>
      <c r="K2" s="47"/>
      <c r="L2" s="47"/>
      <c r="M2" s="47"/>
      <c r="N2" s="47"/>
      <c r="O2" s="13"/>
      <c r="P2" s="13"/>
      <c r="Q2" s="13"/>
      <c r="R2" s="13"/>
      <c r="S2" s="13"/>
      <c r="T2" s="13"/>
      <c r="U2" s="13"/>
      <c r="V2" s="13"/>
      <c r="W2" s="13"/>
    </row>
    <row r="3" spans="1:26" ht="12.75" customHeight="1">
      <c r="A3" s="47"/>
      <c r="B3" s="68"/>
      <c r="C3" s="68"/>
      <c r="D3" s="68"/>
      <c r="E3" s="68"/>
      <c r="F3" s="68"/>
      <c r="G3" s="68"/>
      <c r="H3" s="68"/>
      <c r="I3" s="68"/>
      <c r="J3" s="68"/>
      <c r="K3" s="68"/>
      <c r="L3" s="68"/>
      <c r="M3" s="68"/>
      <c r="N3" s="47"/>
      <c r="O3" s="13"/>
      <c r="P3" s="13"/>
      <c r="Q3" s="13"/>
      <c r="R3" s="13"/>
      <c r="S3" s="13"/>
      <c r="T3" s="13"/>
      <c r="U3" s="13"/>
      <c r="V3" s="13"/>
      <c r="W3" s="13"/>
    </row>
    <row r="4" spans="1:26" ht="15" customHeight="1">
      <c r="A4" s="47"/>
      <c r="B4" s="126"/>
      <c r="C4" s="650" t="str">
        <f>UPPER("PEMERINTAH "&amp;MENU!F13)</f>
        <v>PEMERINTAH ACEH</v>
      </c>
      <c r="D4" s="650"/>
      <c r="E4" s="650"/>
      <c r="F4" s="650"/>
      <c r="G4" s="650"/>
      <c r="H4" s="650"/>
      <c r="I4" s="650"/>
      <c r="J4" s="650"/>
      <c r="K4" s="650"/>
      <c r="L4" s="650"/>
      <c r="M4" s="301"/>
      <c r="N4" s="47"/>
      <c r="O4" s="13"/>
      <c r="P4" s="13"/>
      <c r="Q4" s="13"/>
      <c r="R4" s="13"/>
      <c r="S4" s="13"/>
      <c r="T4" s="13"/>
      <c r="U4" s="13"/>
      <c r="V4" s="13"/>
      <c r="W4" s="13"/>
    </row>
    <row r="5" spans="1:26" ht="16.5" customHeight="1">
      <c r="A5" s="47"/>
      <c r="B5" s="126"/>
      <c r="C5" s="563" t="s">
        <v>79</v>
      </c>
      <c r="D5" s="563"/>
      <c r="E5" s="563"/>
      <c r="F5" s="563"/>
      <c r="G5" s="563"/>
      <c r="H5" s="563"/>
      <c r="I5" s="563"/>
      <c r="J5" s="563"/>
      <c r="K5" s="563"/>
      <c r="L5" s="563"/>
      <c r="M5" s="302"/>
      <c r="N5" s="47"/>
      <c r="O5" s="13"/>
      <c r="P5" s="13"/>
      <c r="Q5" s="13"/>
      <c r="R5" s="13"/>
      <c r="S5" s="13"/>
      <c r="T5" s="13"/>
      <c r="U5" s="13"/>
      <c r="V5" s="13"/>
      <c r="W5" s="13"/>
    </row>
    <row r="6" spans="1:26" ht="18.75" customHeight="1">
      <c r="A6" s="47"/>
      <c r="B6" s="126"/>
      <c r="C6" s="564" t="str">
        <f>UPPER(MENU!F12)</f>
        <v>SMA NEGERI 1 MEUKEK</v>
      </c>
      <c r="D6" s="564"/>
      <c r="E6" s="564"/>
      <c r="F6" s="564"/>
      <c r="G6" s="564"/>
      <c r="H6" s="564"/>
      <c r="I6" s="564"/>
      <c r="J6" s="564"/>
      <c r="K6" s="564"/>
      <c r="L6" s="564"/>
      <c r="M6" s="303"/>
      <c r="N6" s="47"/>
      <c r="O6" s="13"/>
      <c r="P6" s="216"/>
      <c r="Q6" s="13"/>
      <c r="R6" s="13"/>
      <c r="S6" s="13"/>
      <c r="T6" s="13"/>
      <c r="U6" s="13"/>
      <c r="V6" s="13"/>
      <c r="W6" s="13"/>
    </row>
    <row r="7" spans="1:26" ht="12.95" customHeight="1">
      <c r="A7" s="47"/>
      <c r="B7" s="126"/>
      <c r="C7" s="565" t="str">
        <f>MENU!F17</f>
        <v>Jl. Tapaktuan-Blang Pidie Km. 27 Kutabaro Meukek Aceh Selatan Kode Pos 23754</v>
      </c>
      <c r="D7" s="565"/>
      <c r="E7" s="565"/>
      <c r="F7" s="565"/>
      <c r="G7" s="565"/>
      <c r="H7" s="565"/>
      <c r="I7" s="565"/>
      <c r="J7" s="565"/>
      <c r="K7" s="565"/>
      <c r="L7" s="565"/>
      <c r="M7" s="304"/>
      <c r="N7" s="47"/>
      <c r="O7" s="13"/>
      <c r="P7" s="216"/>
      <c r="Q7" s="13"/>
      <c r="R7" s="13"/>
      <c r="S7" s="13"/>
      <c r="T7" s="13"/>
      <c r="U7" s="13"/>
      <c r="V7" s="13"/>
      <c r="W7" s="13"/>
    </row>
    <row r="8" spans="1:26" ht="12.95" customHeight="1">
      <c r="A8" s="47"/>
      <c r="B8" s="126"/>
      <c r="C8" s="565" t="str">
        <f>"Email / Web : "&amp;MENU!F19</f>
        <v>Email / Web : http://sman1meukek.sch.id/. Email : sman_1_meukek@yahoo.com</v>
      </c>
      <c r="D8" s="565"/>
      <c r="E8" s="565"/>
      <c r="F8" s="565"/>
      <c r="G8" s="565"/>
      <c r="H8" s="565"/>
      <c r="I8" s="565"/>
      <c r="J8" s="565"/>
      <c r="K8" s="565"/>
      <c r="L8" s="565"/>
      <c r="M8" s="304"/>
      <c r="N8" s="47"/>
      <c r="O8" s="13"/>
      <c r="P8" s="216"/>
      <c r="Q8" s="13"/>
      <c r="R8" s="13"/>
      <c r="S8" s="13"/>
      <c r="T8" s="13"/>
      <c r="U8" s="13"/>
      <c r="V8" s="13"/>
      <c r="W8" s="13"/>
    </row>
    <row r="9" spans="1:26" ht="23.25" customHeight="1" thickBot="1">
      <c r="A9" s="47"/>
      <c r="B9" s="126"/>
      <c r="C9" s="126"/>
      <c r="D9" s="126"/>
      <c r="E9" s="178"/>
      <c r="F9" s="178"/>
      <c r="G9" s="178"/>
      <c r="H9" s="178"/>
      <c r="I9" s="178"/>
      <c r="J9" s="178"/>
      <c r="K9" s="178"/>
      <c r="L9" s="178"/>
      <c r="M9" s="178"/>
      <c r="N9" s="47"/>
      <c r="O9" s="13"/>
      <c r="P9" s="13"/>
      <c r="Q9" s="13"/>
      <c r="R9" s="13"/>
      <c r="S9" s="13"/>
      <c r="T9" s="13"/>
      <c r="U9" s="13"/>
      <c r="V9" s="13"/>
      <c r="W9" s="13"/>
    </row>
    <row r="10" spans="1:26" ht="18" customHeight="1" thickTop="1">
      <c r="A10" s="47"/>
      <c r="B10" s="126"/>
      <c r="C10" s="660" t="s">
        <v>150</v>
      </c>
      <c r="D10" s="660"/>
      <c r="E10" s="660"/>
      <c r="F10" s="660"/>
      <c r="G10" s="660"/>
      <c r="H10" s="660"/>
      <c r="I10" s="660"/>
      <c r="J10" s="660"/>
      <c r="K10" s="660"/>
      <c r="L10" s="660"/>
      <c r="M10" s="308"/>
      <c r="N10" s="47"/>
      <c r="O10" s="13"/>
      <c r="P10" s="651" t="s">
        <v>57</v>
      </c>
      <c r="Q10" s="652"/>
      <c r="R10" s="652"/>
      <c r="S10" s="652"/>
      <c r="T10" s="652"/>
      <c r="U10" s="652"/>
      <c r="V10" s="653"/>
      <c r="W10" s="13"/>
      <c r="X10" s="68"/>
      <c r="Y10" s="68"/>
      <c r="Z10" s="68"/>
    </row>
    <row r="11" spans="1:26" ht="18" customHeight="1">
      <c r="A11" s="47"/>
      <c r="B11" s="126"/>
      <c r="C11" s="660" t="str">
        <f>UPPER(MENU!F11)</f>
        <v>SEKOLAH MENENGAH ATAS</v>
      </c>
      <c r="D11" s="660"/>
      <c r="E11" s="660"/>
      <c r="F11" s="660"/>
      <c r="G11" s="660"/>
      <c r="H11" s="660"/>
      <c r="I11" s="660"/>
      <c r="J11" s="660"/>
      <c r="K11" s="660"/>
      <c r="L11" s="660"/>
      <c r="M11" s="308"/>
      <c r="N11" s="47"/>
      <c r="O11" s="13"/>
      <c r="P11" s="654"/>
      <c r="Q11" s="655"/>
      <c r="R11" s="655"/>
      <c r="S11" s="655"/>
      <c r="T11" s="655"/>
      <c r="U11" s="655"/>
      <c r="V11" s="656"/>
      <c r="W11" s="13"/>
      <c r="X11" s="68"/>
      <c r="Y11" s="68"/>
      <c r="Z11" s="68"/>
    </row>
    <row r="12" spans="1:26" ht="18" customHeight="1">
      <c r="A12" s="47"/>
      <c r="B12" s="660" t="str">
        <f>UPPER(MENU!F20)</f>
        <v>PEMINATAN MATEMATIKA DAN ILMU PENGETAHUAN ALAM</v>
      </c>
      <c r="C12" s="660"/>
      <c r="D12" s="660"/>
      <c r="E12" s="660"/>
      <c r="F12" s="660"/>
      <c r="G12" s="660"/>
      <c r="H12" s="660"/>
      <c r="I12" s="660"/>
      <c r="J12" s="660"/>
      <c r="K12" s="660"/>
      <c r="L12" s="660"/>
      <c r="M12" s="660"/>
      <c r="N12" s="47"/>
      <c r="O12" s="13"/>
      <c r="P12" s="654"/>
      <c r="Q12" s="655"/>
      <c r="R12" s="655"/>
      <c r="S12" s="655"/>
      <c r="T12" s="655"/>
      <c r="U12" s="655"/>
      <c r="V12" s="656"/>
      <c r="W12" s="13"/>
      <c r="X12" s="68"/>
      <c r="Y12" s="68"/>
      <c r="Z12" s="68"/>
    </row>
    <row r="13" spans="1:26" ht="18" customHeight="1" thickBot="1">
      <c r="A13" s="47"/>
      <c r="B13" s="126"/>
      <c r="C13" s="661" t="str">
        <f>"NO. "&amp;MENU!F26</f>
        <v>NO. 422.7/445/2019</v>
      </c>
      <c r="D13" s="661"/>
      <c r="E13" s="661"/>
      <c r="F13" s="661"/>
      <c r="G13" s="661"/>
      <c r="H13" s="661"/>
      <c r="I13" s="661"/>
      <c r="J13" s="661"/>
      <c r="K13" s="661"/>
      <c r="L13" s="661"/>
      <c r="M13" s="179"/>
      <c r="N13" s="47"/>
      <c r="O13" s="13"/>
      <c r="P13" s="657"/>
      <c r="Q13" s="658"/>
      <c r="R13" s="658"/>
      <c r="S13" s="658"/>
      <c r="T13" s="658"/>
      <c r="U13" s="658"/>
      <c r="V13" s="659"/>
      <c r="W13" s="13"/>
      <c r="X13" s="68"/>
      <c r="Y13" s="68"/>
      <c r="Z13" s="68"/>
    </row>
    <row r="14" spans="1:26" ht="5.0999999999999996" customHeight="1" thickTop="1" thickBot="1">
      <c r="A14" s="47"/>
      <c r="B14" s="126"/>
      <c r="C14" s="126"/>
      <c r="D14" s="126"/>
      <c r="E14" s="126"/>
      <c r="F14" s="126"/>
      <c r="G14" s="126"/>
      <c r="H14" s="126"/>
      <c r="I14" s="126"/>
      <c r="J14" s="126"/>
      <c r="K14" s="126"/>
      <c r="L14" s="126"/>
      <c r="M14" s="126"/>
      <c r="N14" s="47"/>
      <c r="O14" s="13"/>
      <c r="P14" s="13"/>
      <c r="Q14" s="13"/>
      <c r="R14" s="13"/>
      <c r="S14" s="13"/>
      <c r="T14" s="13"/>
      <c r="U14" s="13"/>
      <c r="V14" s="13"/>
      <c r="W14" s="13"/>
      <c r="X14" s="68"/>
      <c r="Y14" s="68"/>
      <c r="Z14" s="68"/>
    </row>
    <row r="15" spans="1:26" ht="20.100000000000001" customHeight="1" thickTop="1">
      <c r="A15" s="47"/>
      <c r="B15" s="648" t="str">
        <f>"Yang Bertanda tangan di bawah ini, Kepala "&amp;MENU!F12&amp;" menerangkan bahwa : "</f>
        <v xml:space="preserve">Yang Bertanda tangan di bawah ini, Kepala SMA Negeri 1 Meukek menerangkan bahwa : </v>
      </c>
      <c r="C15" s="648"/>
      <c r="D15" s="648"/>
      <c r="E15" s="648"/>
      <c r="F15" s="648"/>
      <c r="G15" s="648"/>
      <c r="H15" s="648"/>
      <c r="I15" s="648"/>
      <c r="J15" s="648"/>
      <c r="K15" s="648"/>
      <c r="L15" s="648"/>
      <c r="M15" s="648"/>
      <c r="N15" s="47"/>
      <c r="O15" s="48" t="s">
        <v>58</v>
      </c>
      <c r="P15" s="13"/>
      <c r="Q15" s="358"/>
      <c r="R15" s="626" t="s">
        <v>60</v>
      </c>
      <c r="S15" s="590">
        <v>2</v>
      </c>
      <c r="T15" s="590"/>
      <c r="U15" s="624"/>
      <c r="V15" s="13"/>
      <c r="W15" s="13"/>
      <c r="X15" s="68"/>
      <c r="Y15" s="68"/>
      <c r="Z15" s="68"/>
    </row>
    <row r="16" spans="1:26" ht="12" customHeight="1">
      <c r="A16" s="47"/>
      <c r="B16" s="126"/>
      <c r="C16" s="202"/>
      <c r="D16" s="202"/>
      <c r="E16" s="202"/>
      <c r="F16" s="202"/>
      <c r="G16" s="202"/>
      <c r="H16" s="202"/>
      <c r="I16" s="202"/>
      <c r="J16" s="202"/>
      <c r="K16" s="202"/>
      <c r="L16" s="202"/>
      <c r="M16" s="202"/>
      <c r="N16" s="47"/>
      <c r="O16" s="13"/>
      <c r="P16" s="13"/>
      <c r="Q16" s="359"/>
      <c r="R16" s="588"/>
      <c r="S16" s="591"/>
      <c r="T16" s="591"/>
      <c r="U16" s="625"/>
      <c r="V16" s="13"/>
      <c r="W16" s="13"/>
      <c r="X16" s="68"/>
      <c r="Y16" s="68"/>
      <c r="Z16" s="68"/>
    </row>
    <row r="17" spans="1:26" ht="20.100000000000001" customHeight="1">
      <c r="A17" s="47"/>
      <c r="B17" s="126"/>
      <c r="C17" s="202" t="s">
        <v>59</v>
      </c>
      <c r="D17" s="202"/>
      <c r="E17" s="202"/>
      <c r="F17" s="222" t="s">
        <v>29</v>
      </c>
      <c r="G17" s="662" t="str">
        <f>IF(VLOOKUP(cari,DATABIODATA,5)="","",VLOOKUP(cari,DATABIODATA,5))</f>
        <v/>
      </c>
      <c r="H17" s="662"/>
      <c r="I17" s="662"/>
      <c r="J17" s="662"/>
      <c r="K17" s="662"/>
      <c r="L17" s="662"/>
      <c r="M17" s="313"/>
      <c r="N17" s="47"/>
      <c r="O17" s="13"/>
      <c r="P17" s="13"/>
      <c r="Q17" s="360"/>
      <c r="R17" s="588"/>
      <c r="S17" s="591"/>
      <c r="T17" s="591"/>
      <c r="U17" s="625"/>
      <c r="V17" s="13"/>
      <c r="W17" s="13"/>
      <c r="X17" s="68"/>
      <c r="Y17" s="68"/>
      <c r="Z17" s="68"/>
    </row>
    <row r="18" spans="1:26" ht="20.100000000000001" customHeight="1">
      <c r="A18" s="47"/>
      <c r="B18" s="126"/>
      <c r="C18" s="202" t="s">
        <v>61</v>
      </c>
      <c r="D18" s="202"/>
      <c r="E18" s="202"/>
      <c r="F18" s="222" t="s">
        <v>29</v>
      </c>
      <c r="G18" s="663" t="str">
        <f>PROPER(VLOOKUP(cari,DATABIODATA,9)&amp;", "&amp;TEXT(VLOOKUP(cari,DATABIODATA,10),"dd mmmm yyyy"))</f>
        <v>, 00 Januari 1900</v>
      </c>
      <c r="H18" s="663"/>
      <c r="I18" s="663"/>
      <c r="J18" s="663"/>
      <c r="K18" s="663"/>
      <c r="L18" s="663"/>
      <c r="M18" s="311"/>
      <c r="N18" s="47"/>
      <c r="O18" s="13"/>
      <c r="P18" s="13"/>
      <c r="Q18" s="360"/>
      <c r="R18" s="588"/>
      <c r="S18" s="591"/>
      <c r="T18" s="591"/>
      <c r="U18" s="625"/>
      <c r="V18" s="13"/>
      <c r="W18" s="13"/>
      <c r="X18" s="68"/>
      <c r="Y18" s="68"/>
      <c r="Z18" s="68"/>
    </row>
    <row r="19" spans="1:26" ht="20.100000000000001" customHeight="1">
      <c r="A19" s="47"/>
      <c r="B19" s="126"/>
      <c r="C19" s="202" t="s">
        <v>62</v>
      </c>
      <c r="D19" s="202"/>
      <c r="E19" s="202"/>
      <c r="F19" s="222" t="s">
        <v>29</v>
      </c>
      <c r="G19" s="663" t="str">
        <f>IF(VLOOKUP(cari,DATABIODATA,11)="","",VLOOKUP(cari,DATABIODATA,11))</f>
        <v/>
      </c>
      <c r="H19" s="663"/>
      <c r="I19" s="663"/>
      <c r="J19" s="663"/>
      <c r="K19" s="663"/>
      <c r="L19" s="663"/>
      <c r="M19" s="311"/>
      <c r="N19" s="47"/>
      <c r="O19" s="13"/>
      <c r="P19" s="13"/>
      <c r="Q19" s="360"/>
      <c r="R19" s="666" t="s">
        <v>141</v>
      </c>
      <c r="S19" s="554">
        <f>VLOOKUP(cari,DATABIODATA,4)</f>
        <v>0</v>
      </c>
      <c r="T19" s="555"/>
      <c r="U19" s="627"/>
      <c r="V19" s="13"/>
      <c r="W19" s="13"/>
      <c r="X19" s="68"/>
      <c r="Y19" s="68"/>
      <c r="Z19" s="68"/>
    </row>
    <row r="20" spans="1:26" ht="20.100000000000001" customHeight="1">
      <c r="A20" s="47"/>
      <c r="B20" s="126"/>
      <c r="C20" s="202" t="s">
        <v>63</v>
      </c>
      <c r="D20" s="202"/>
      <c r="E20" s="202"/>
      <c r="F20" s="222" t="s">
        <v>29</v>
      </c>
      <c r="G20" s="664" t="str">
        <f>IF(VLOOKUP(cari,DATABIODATA,2)="","",VLOOKUP(cari,DATABIODATA,2))</f>
        <v/>
      </c>
      <c r="H20" s="664"/>
      <c r="I20" s="664"/>
      <c r="J20" s="664"/>
      <c r="K20" s="664"/>
      <c r="L20" s="664"/>
      <c r="M20" s="312"/>
      <c r="N20" s="47"/>
      <c r="O20" s="13"/>
      <c r="P20" s="13"/>
      <c r="Q20" s="369"/>
      <c r="R20" s="553"/>
      <c r="S20" s="557"/>
      <c r="T20" s="558"/>
      <c r="U20" s="628"/>
      <c r="V20" s="13"/>
      <c r="W20" s="13"/>
      <c r="X20" s="68"/>
      <c r="Y20" s="68"/>
      <c r="Z20" s="68"/>
    </row>
    <row r="21" spans="1:26" ht="20.100000000000001" customHeight="1">
      <c r="A21" s="47"/>
      <c r="B21" s="126"/>
      <c r="C21" s="202" t="s">
        <v>64</v>
      </c>
      <c r="D21" s="202"/>
      <c r="E21" s="202"/>
      <c r="F21" s="222" t="s">
        <v>29</v>
      </c>
      <c r="G21" s="663" t="str">
        <f>IF(VLOOKUP(cari,DATABIODATA,3)="","",VLOOKUP(cari,DATABIODATA,3))</f>
        <v/>
      </c>
      <c r="H21" s="663"/>
      <c r="I21" s="663"/>
      <c r="J21" s="663"/>
      <c r="K21" s="663"/>
      <c r="L21" s="663"/>
      <c r="M21" s="311"/>
      <c r="N21" s="47"/>
      <c r="O21" s="13"/>
      <c r="P21" s="13"/>
      <c r="Q21" s="369"/>
      <c r="R21" s="373" t="s">
        <v>142</v>
      </c>
      <c r="S21" s="665">
        <f>VLOOKUP(cari,DATABIODATA,5)</f>
        <v>0</v>
      </c>
      <c r="T21" s="618"/>
      <c r="U21" s="635"/>
      <c r="V21" s="13"/>
      <c r="W21" s="13"/>
      <c r="X21" s="68"/>
      <c r="Y21" s="68" t="s">
        <v>11</v>
      </c>
      <c r="Z21" s="214" t="e">
        <f>AVERAGE(K29:K36)</f>
        <v>#DIV/0!</v>
      </c>
    </row>
    <row r="22" spans="1:26" ht="20.100000000000001" customHeight="1" thickBot="1">
      <c r="A22" s="47"/>
      <c r="B22" s="126"/>
      <c r="C22" s="202" t="s">
        <v>66</v>
      </c>
      <c r="D22" s="202"/>
      <c r="E22" s="202"/>
      <c r="F22" s="222" t="s">
        <v>29</v>
      </c>
      <c r="G22" s="223" t="str">
        <f>MENU!F12</f>
        <v>SMA Negeri 1 Meukek</v>
      </c>
      <c r="H22" s="224"/>
      <c r="I22" s="224"/>
      <c r="J22" s="224"/>
      <c r="K22" s="224"/>
      <c r="L22" s="225"/>
      <c r="M22" s="225"/>
      <c r="N22" s="47"/>
      <c r="O22" s="13"/>
      <c r="P22" s="13"/>
      <c r="Q22" s="368"/>
      <c r="R22" s="374"/>
      <c r="S22" s="667" t="s">
        <v>143</v>
      </c>
      <c r="T22" s="668"/>
      <c r="U22" s="669"/>
      <c r="V22" s="13"/>
      <c r="W22" s="13"/>
      <c r="X22" s="68"/>
      <c r="Y22" s="68"/>
      <c r="Z22" s="68"/>
    </row>
    <row r="23" spans="1:26" ht="9.75" customHeight="1" thickTop="1">
      <c r="A23" s="47"/>
      <c r="B23" s="126"/>
      <c r="C23" s="202"/>
      <c r="D23" s="202"/>
      <c r="E23" s="202"/>
      <c r="F23" s="202"/>
      <c r="G23" s="202"/>
      <c r="H23" s="202"/>
      <c r="I23" s="202"/>
      <c r="J23" s="202"/>
      <c r="K23" s="202"/>
      <c r="L23" s="202"/>
      <c r="M23" s="202"/>
      <c r="N23" s="47"/>
      <c r="O23" s="13"/>
      <c r="P23" s="13"/>
      <c r="Q23" s="13"/>
      <c r="R23" s="13"/>
      <c r="S23" s="13"/>
      <c r="T23" s="13"/>
      <c r="U23" s="13"/>
      <c r="V23" s="13"/>
      <c r="W23" s="13"/>
      <c r="X23" s="68"/>
      <c r="Y23" s="68"/>
      <c r="Z23" s="68"/>
    </row>
    <row r="24" spans="1:26" ht="12.95" customHeight="1" thickBot="1">
      <c r="A24" s="47"/>
      <c r="B24" s="126"/>
      <c r="C24" s="687" t="s">
        <v>134</v>
      </c>
      <c r="D24" s="687"/>
      <c r="E24" s="687"/>
      <c r="F24" s="687"/>
      <c r="G24" s="687"/>
      <c r="H24" s="687"/>
      <c r="I24" s="687"/>
      <c r="J24" s="687"/>
      <c r="K24" s="687"/>
      <c r="L24" s="687"/>
      <c r="M24" s="687"/>
      <c r="N24" s="47"/>
      <c r="O24" s="123"/>
      <c r="P24" s="171"/>
      <c r="Q24" s="170"/>
      <c r="R24" s="170"/>
      <c r="S24" s="170"/>
      <c r="T24" s="170"/>
      <c r="U24" s="170"/>
      <c r="V24" s="123"/>
      <c r="W24" s="123"/>
      <c r="X24" s="68"/>
      <c r="Y24" s="68"/>
      <c r="Z24" s="68"/>
    </row>
    <row r="25" spans="1:26" ht="56.25" customHeight="1" thickTop="1">
      <c r="A25" s="47"/>
      <c r="B25" s="126"/>
      <c r="C25" s="687"/>
      <c r="D25" s="687"/>
      <c r="E25" s="687"/>
      <c r="F25" s="687"/>
      <c r="G25" s="687"/>
      <c r="H25" s="687"/>
      <c r="I25" s="687"/>
      <c r="J25" s="687"/>
      <c r="K25" s="687"/>
      <c r="L25" s="687"/>
      <c r="M25" s="687"/>
      <c r="N25" s="47"/>
      <c r="O25" s="123"/>
      <c r="P25" s="123"/>
      <c r="Q25" s="592" t="s">
        <v>144</v>
      </c>
      <c r="R25" s="593"/>
      <c r="S25" s="596">
        <f>cari</f>
        <v>2</v>
      </c>
      <c r="T25" s="13"/>
      <c r="U25" s="13"/>
      <c r="V25" s="13"/>
      <c r="W25" s="13"/>
      <c r="X25" s="68"/>
      <c r="Y25" s="68"/>
      <c r="Z25" s="214">
        <f>SUM(K29:K36)/12</f>
        <v>0</v>
      </c>
    </row>
    <row r="26" spans="1:26" ht="12.75" customHeight="1" thickBot="1">
      <c r="A26" s="47"/>
      <c r="B26" s="649" t="str">
        <f>"Dari satuan Pendidikan "&amp;MENU!F12&amp;", Berdasarkan Hasil Ujian Nasional Berbasis Komputer (UNBK) dan Ujian Sekolah  Berstandar Nasional (USBN). Telah memenuhi seluruh kriteria sesuai dengan peraturan perundang-undangan yang berlaku, dengan Rincian Nilai UNBK Tahun Ajaran "&amp;MENU!F25&amp;" Sebagai Berikut: "</f>
        <v xml:space="preserve">Dari satuan Pendidikan SMA Negeri 1 Meukek, Berdasarkan Hasil Ujian Nasional Berbasis Komputer (UNBK) dan Ujian Sekolah  Berstandar Nasional (USBN). Telah memenuhi seluruh kriteria sesuai dengan peraturan perundang-undangan yang berlaku, dengan Rincian Nilai UNBK Tahun Ajaran 2018/2019 Sebagai Berikut: </v>
      </c>
      <c r="C26" s="649"/>
      <c r="D26" s="649"/>
      <c r="E26" s="649"/>
      <c r="F26" s="649"/>
      <c r="G26" s="649"/>
      <c r="H26" s="649"/>
      <c r="I26" s="649"/>
      <c r="J26" s="649"/>
      <c r="K26" s="649"/>
      <c r="L26" s="649"/>
      <c r="M26" s="649"/>
      <c r="N26" s="47"/>
      <c r="O26" s="123"/>
      <c r="P26" s="123"/>
      <c r="Q26" s="594"/>
      <c r="R26" s="595"/>
      <c r="S26" s="597"/>
      <c r="T26" s="13"/>
      <c r="U26" s="13"/>
      <c r="V26" s="13"/>
      <c r="W26" s="13"/>
      <c r="X26" s="68"/>
      <c r="Y26" s="68"/>
      <c r="Z26" s="68"/>
    </row>
    <row r="27" spans="1:26" ht="48.75" customHeight="1" thickTop="1">
      <c r="A27" s="47"/>
      <c r="B27" s="649"/>
      <c r="C27" s="649"/>
      <c r="D27" s="649"/>
      <c r="E27" s="649"/>
      <c r="F27" s="649"/>
      <c r="G27" s="649"/>
      <c r="H27" s="649"/>
      <c r="I27" s="649"/>
      <c r="J27" s="649"/>
      <c r="K27" s="649"/>
      <c r="L27" s="649"/>
      <c r="M27" s="649"/>
      <c r="N27" s="47"/>
      <c r="O27" s="123"/>
      <c r="P27" s="123"/>
      <c r="Q27" s="592" t="s">
        <v>136</v>
      </c>
      <c r="R27" s="593"/>
      <c r="S27" s="598">
        <v>2</v>
      </c>
      <c r="T27" s="13"/>
      <c r="U27" s="13"/>
      <c r="V27" s="13"/>
      <c r="W27" s="13"/>
      <c r="X27" s="68"/>
      <c r="Y27" s="68"/>
      <c r="Z27" s="68"/>
    </row>
    <row r="28" spans="1:26" s="176" customFormat="1" ht="23.25" customHeight="1" thickBot="1">
      <c r="A28" s="174"/>
      <c r="B28" s="184"/>
      <c r="C28" s="226"/>
      <c r="D28" s="226"/>
      <c r="E28" s="226"/>
      <c r="F28" s="226"/>
      <c r="G28" s="226"/>
      <c r="H28" s="226"/>
      <c r="I28" s="226"/>
      <c r="J28" s="226"/>
      <c r="K28" s="227"/>
      <c r="L28" s="227"/>
      <c r="M28" s="185"/>
      <c r="N28" s="174"/>
      <c r="O28" s="175"/>
      <c r="P28" s="175"/>
      <c r="Q28" s="594"/>
      <c r="R28" s="595"/>
      <c r="S28" s="599"/>
      <c r="T28" s="175"/>
      <c r="U28" s="175"/>
      <c r="V28" s="175"/>
      <c r="W28" s="175"/>
      <c r="X28" s="215"/>
      <c r="Y28" s="215"/>
      <c r="Z28" s="215"/>
    </row>
    <row r="29" spans="1:26" ht="20.100000000000001" customHeight="1">
      <c r="A29" s="47"/>
      <c r="B29" s="126"/>
      <c r="C29" s="691" t="s">
        <v>75</v>
      </c>
      <c r="D29" s="691"/>
      <c r="E29" s="691"/>
      <c r="F29" s="691"/>
      <c r="G29" s="691"/>
      <c r="H29" s="691"/>
      <c r="I29" s="693" t="s">
        <v>69</v>
      </c>
      <c r="J29" s="695" t="s">
        <v>70</v>
      </c>
      <c r="K29" s="696"/>
      <c r="L29" s="697"/>
      <c r="M29" s="187"/>
      <c r="N29" s="47"/>
      <c r="O29" s="13"/>
      <c r="P29" s="13"/>
      <c r="Q29" s="13"/>
      <c r="R29" s="13"/>
      <c r="S29" s="13"/>
      <c r="T29" s="13"/>
      <c r="U29" s="13"/>
      <c r="V29" s="13"/>
      <c r="W29" s="13"/>
    </row>
    <row r="30" spans="1:26" ht="20.100000000000001" customHeight="1" thickBot="1">
      <c r="A30" s="47"/>
      <c r="B30" s="126"/>
      <c r="C30" s="692"/>
      <c r="D30" s="692"/>
      <c r="E30" s="692"/>
      <c r="F30" s="692"/>
      <c r="G30" s="692"/>
      <c r="H30" s="692"/>
      <c r="I30" s="694"/>
      <c r="J30" s="698"/>
      <c r="K30" s="699"/>
      <c r="L30" s="700"/>
      <c r="M30" s="189"/>
      <c r="N30" s="47"/>
      <c r="O30" s="13"/>
      <c r="P30" s="13"/>
      <c r="Q30" s="13"/>
      <c r="R30" s="13"/>
      <c r="S30" s="13"/>
      <c r="T30" s="13"/>
      <c r="U30" s="13"/>
      <c r="V30" s="13"/>
      <c r="W30" s="13"/>
    </row>
    <row r="31" spans="1:26" ht="20.100000000000001" customHeight="1">
      <c r="A31" s="47"/>
      <c r="B31" s="126"/>
      <c r="C31" s="688" t="s">
        <v>71</v>
      </c>
      <c r="D31" s="689"/>
      <c r="E31" s="689"/>
      <c r="F31" s="689"/>
      <c r="G31" s="689"/>
      <c r="H31" s="690"/>
      <c r="I31" s="228" t="str">
        <f>IF(VLOOKUP(cari,DATAUN,5)="","",VLOOKUP(cari,DATAUN,5))</f>
        <v/>
      </c>
      <c r="J31" s="684" t="str">
        <f>VLOOKUP(cari,DATAUN,10)</f>
        <v/>
      </c>
      <c r="K31" s="685"/>
      <c r="L31" s="686"/>
      <c r="M31" s="189"/>
      <c r="N31" s="47"/>
      <c r="O31" s="13"/>
      <c r="P31" s="13"/>
      <c r="Q31" s="623"/>
      <c r="R31" s="13"/>
      <c r="S31" s="13"/>
      <c r="T31" s="13"/>
      <c r="U31" s="13"/>
      <c r="V31" s="13"/>
      <c r="W31" s="13"/>
    </row>
    <row r="32" spans="1:26" ht="20.100000000000001" customHeight="1">
      <c r="A32" s="47"/>
      <c r="B32" s="126"/>
      <c r="C32" s="670" t="s">
        <v>72</v>
      </c>
      <c r="D32" s="671"/>
      <c r="E32" s="671"/>
      <c r="F32" s="671"/>
      <c r="G32" s="671"/>
      <c r="H32" s="672"/>
      <c r="I32" s="228" t="str">
        <f>IF(VLOOKUP(cari,DATAUN,6)="","",VLOOKUP(cari,DATAUN,6))</f>
        <v/>
      </c>
      <c r="J32" s="684" t="str">
        <f>VLOOKUP(cari,DATAUN,11)</f>
        <v/>
      </c>
      <c r="K32" s="685"/>
      <c r="L32" s="686"/>
      <c r="M32" s="189"/>
      <c r="N32" s="47"/>
      <c r="O32" s="13"/>
      <c r="P32" s="13"/>
      <c r="Q32" s="623"/>
      <c r="R32" s="13"/>
      <c r="S32" s="13"/>
      <c r="T32" s="13"/>
      <c r="U32" s="13"/>
      <c r="V32" s="13"/>
      <c r="W32" s="13"/>
    </row>
    <row r="33" spans="1:23" ht="20.100000000000001" customHeight="1">
      <c r="A33" s="47"/>
      <c r="B33" s="126"/>
      <c r="C33" s="670" t="s">
        <v>73</v>
      </c>
      <c r="D33" s="671"/>
      <c r="E33" s="671"/>
      <c r="F33" s="671"/>
      <c r="G33" s="671"/>
      <c r="H33" s="672"/>
      <c r="I33" s="228" t="str">
        <f>IF(VLOOKUP(cari,DATAUN,7)="","",VLOOKUP(cari,DATAUN,7))</f>
        <v/>
      </c>
      <c r="J33" s="684" t="str">
        <f>VLOOKUP(cari,DATAUN,12)</f>
        <v/>
      </c>
      <c r="K33" s="685"/>
      <c r="L33" s="686"/>
      <c r="M33" s="189"/>
      <c r="N33" s="47"/>
      <c r="O33" s="13"/>
      <c r="P33" s="13"/>
      <c r="Q33" s="623"/>
      <c r="R33" s="13"/>
      <c r="S33" s="13"/>
      <c r="T33" s="13"/>
      <c r="U33" s="13"/>
      <c r="V33" s="13"/>
      <c r="W33" s="13"/>
    </row>
    <row r="34" spans="1:23" ht="20.100000000000001" customHeight="1">
      <c r="A34" s="47"/>
      <c r="B34" s="126"/>
      <c r="C34" s="673" t="s">
        <v>74</v>
      </c>
      <c r="D34" s="674"/>
      <c r="E34" s="674"/>
      <c r="F34" s="674"/>
      <c r="G34" s="674"/>
      <c r="H34" s="674"/>
      <c r="I34" s="674"/>
      <c r="J34" s="674"/>
      <c r="K34" s="674"/>
      <c r="L34" s="675"/>
      <c r="M34" s="189"/>
      <c r="N34" s="47"/>
      <c r="O34" s="13"/>
      <c r="P34" s="13"/>
      <c r="Q34" s="623"/>
      <c r="R34" s="13"/>
      <c r="S34" s="13"/>
      <c r="T34" s="13"/>
      <c r="U34" s="13"/>
      <c r="V34" s="13"/>
      <c r="W34" s="13"/>
    </row>
    <row r="35" spans="1:23" ht="20.100000000000001" customHeight="1" thickBot="1">
      <c r="A35" s="47"/>
      <c r="B35" s="126"/>
      <c r="C35" s="229"/>
      <c r="D35" s="676" t="str">
        <f>VLOOKUP(cari,DATAUN,4)</f>
        <v/>
      </c>
      <c r="E35" s="676"/>
      <c r="F35" s="676"/>
      <c r="G35" s="676"/>
      <c r="H35" s="677"/>
      <c r="I35" s="230" t="str">
        <f>IF(VLOOKUP(cari,DATAUN,8)="","",VLOOKUP(cari,DATAUN,8))</f>
        <v/>
      </c>
      <c r="J35" s="678" t="str">
        <f>VLOOKUP(cari,DATAUN,13)</f>
        <v/>
      </c>
      <c r="K35" s="679"/>
      <c r="L35" s="680"/>
      <c r="M35" s="189"/>
      <c r="N35" s="47"/>
      <c r="O35" s="13"/>
      <c r="P35" s="13"/>
      <c r="Q35" s="623"/>
      <c r="R35" s="13"/>
      <c r="S35" s="13"/>
      <c r="T35" s="13"/>
      <c r="U35" s="13"/>
      <c r="V35" s="13"/>
      <c r="W35" s="13"/>
    </row>
    <row r="36" spans="1:23" ht="20.100000000000001" customHeight="1" thickBot="1">
      <c r="A36" s="47"/>
      <c r="B36" s="126"/>
      <c r="C36" s="681" t="s">
        <v>35</v>
      </c>
      <c r="D36" s="682"/>
      <c r="E36" s="682"/>
      <c r="F36" s="682"/>
      <c r="G36" s="682"/>
      <c r="H36" s="683"/>
      <c r="I36" s="231">
        <f>IF(VLOOKUP(cari,DATAUN,9)="","",VLOOKUP(cari,DATAUN,9))</f>
        <v>0</v>
      </c>
      <c r="J36" s="232"/>
      <c r="K36" s="233"/>
      <c r="L36" s="234"/>
      <c r="M36" s="187"/>
      <c r="N36" s="47"/>
      <c r="O36" s="13"/>
      <c r="P36" s="13"/>
      <c r="Q36" s="623"/>
      <c r="R36" s="13"/>
      <c r="S36" s="13"/>
      <c r="T36" s="13"/>
      <c r="U36" s="13"/>
      <c r="V36" s="13"/>
      <c r="W36" s="13"/>
    </row>
    <row r="37" spans="1:23" ht="6" customHeight="1">
      <c r="A37" s="47"/>
      <c r="B37" s="126"/>
      <c r="C37" s="200"/>
      <c r="D37" s="200"/>
      <c r="E37" s="200"/>
      <c r="F37" s="200"/>
      <c r="G37" s="200"/>
      <c r="H37" s="200"/>
      <c r="I37" s="201"/>
      <c r="J37" s="143"/>
      <c r="K37" s="143"/>
      <c r="L37" s="143"/>
      <c r="M37" s="143"/>
      <c r="N37" s="47"/>
      <c r="O37" s="13"/>
      <c r="P37" s="13"/>
      <c r="Q37" s="13"/>
      <c r="R37" s="13"/>
      <c r="S37" s="13"/>
      <c r="T37" s="13"/>
      <c r="U37" s="13"/>
      <c r="V37" s="13"/>
      <c r="W37" s="13"/>
    </row>
    <row r="38" spans="1:23" ht="12" customHeight="1">
      <c r="A38" s="47"/>
      <c r="B38" s="649" t="s">
        <v>151</v>
      </c>
      <c r="C38" s="649"/>
      <c r="D38" s="649"/>
      <c r="E38" s="649"/>
      <c r="F38" s="649"/>
      <c r="G38" s="649"/>
      <c r="H38" s="649"/>
      <c r="I38" s="649"/>
      <c r="J38" s="649"/>
      <c r="K38" s="649"/>
      <c r="L38" s="649"/>
      <c r="M38" s="649"/>
      <c r="N38" s="117"/>
      <c r="O38" s="13"/>
      <c r="P38" s="13"/>
      <c r="Q38" s="13"/>
      <c r="R38" s="13"/>
      <c r="S38" s="13"/>
      <c r="T38" s="13"/>
      <c r="U38" s="13"/>
      <c r="V38" s="13"/>
      <c r="W38" s="13"/>
    </row>
    <row r="39" spans="1:23" ht="12" customHeight="1">
      <c r="A39" s="47"/>
      <c r="B39" s="649"/>
      <c r="C39" s="649"/>
      <c r="D39" s="649"/>
      <c r="E39" s="649"/>
      <c r="F39" s="649"/>
      <c r="G39" s="649"/>
      <c r="H39" s="649"/>
      <c r="I39" s="649"/>
      <c r="J39" s="649"/>
      <c r="K39" s="649"/>
      <c r="L39" s="649"/>
      <c r="M39" s="649"/>
      <c r="N39" s="47"/>
      <c r="O39" s="13"/>
      <c r="P39" s="13"/>
      <c r="Q39" s="13"/>
      <c r="R39" s="13"/>
      <c r="S39" s="13"/>
      <c r="T39" s="13"/>
      <c r="U39" s="13"/>
      <c r="V39" s="13"/>
      <c r="W39" s="13"/>
    </row>
    <row r="40" spans="1:23" ht="12" customHeight="1">
      <c r="A40" s="47"/>
      <c r="B40" s="649"/>
      <c r="C40" s="649"/>
      <c r="D40" s="649"/>
      <c r="E40" s="649"/>
      <c r="F40" s="649"/>
      <c r="G40" s="649"/>
      <c r="H40" s="649"/>
      <c r="I40" s="649"/>
      <c r="J40" s="649"/>
      <c r="K40" s="649"/>
      <c r="L40" s="649"/>
      <c r="M40" s="649"/>
      <c r="N40" s="47"/>
      <c r="O40" s="13"/>
      <c r="P40" s="13"/>
      <c r="Q40" s="13"/>
      <c r="R40" s="13"/>
      <c r="S40" s="13"/>
      <c r="T40" s="13"/>
      <c r="U40" s="13"/>
      <c r="V40" s="13"/>
      <c r="W40" s="13"/>
    </row>
    <row r="41" spans="1:23" ht="8.25" customHeight="1">
      <c r="A41" s="47"/>
      <c r="B41" s="126"/>
      <c r="C41" s="126"/>
      <c r="D41" s="126"/>
      <c r="E41" s="126"/>
      <c r="F41" s="126"/>
      <c r="G41" s="126"/>
      <c r="H41" s="126"/>
      <c r="I41" s="126"/>
      <c r="J41" s="126"/>
      <c r="K41" s="126"/>
      <c r="L41" s="126"/>
      <c r="M41" s="126"/>
      <c r="N41" s="47"/>
      <c r="O41" s="13"/>
      <c r="P41" s="13"/>
      <c r="Q41" s="13"/>
      <c r="R41" s="13"/>
      <c r="S41" s="13"/>
      <c r="T41" s="13"/>
      <c r="U41" s="13"/>
      <c r="V41" s="13"/>
      <c r="W41" s="13"/>
    </row>
    <row r="42" spans="1:23" ht="12" customHeight="1">
      <c r="A42" s="47"/>
      <c r="B42" s="126"/>
      <c r="C42" s="126"/>
      <c r="D42" s="126"/>
      <c r="E42" s="126"/>
      <c r="F42" s="126"/>
      <c r="G42" s="126"/>
      <c r="H42" s="126"/>
      <c r="I42" s="126"/>
      <c r="J42" s="236"/>
      <c r="K42" s="126"/>
      <c r="L42" s="126"/>
      <c r="M42" s="126"/>
      <c r="N42" s="47"/>
      <c r="O42" s="13"/>
      <c r="P42" s="13"/>
      <c r="Q42" s="13"/>
      <c r="R42" s="13"/>
      <c r="S42" s="13"/>
      <c r="T42" s="13"/>
      <c r="U42" s="13"/>
      <c r="V42" s="13"/>
      <c r="W42" s="13"/>
    </row>
    <row r="43" spans="1:23" ht="18" customHeight="1">
      <c r="A43" s="47"/>
      <c r="B43" s="126"/>
      <c r="C43" s="126"/>
      <c r="D43" s="126"/>
      <c r="E43" s="126"/>
      <c r="F43" s="126"/>
      <c r="G43" s="126"/>
      <c r="H43" s="126"/>
      <c r="I43" s="126"/>
      <c r="J43" s="202" t="str">
        <f>"Dikeluarkan di : "&amp;MENU!F23</f>
        <v>Dikeluarkan di : Meukek</v>
      </c>
      <c r="K43" s="126"/>
      <c r="L43" s="126"/>
      <c r="M43" s="126"/>
      <c r="N43" s="47"/>
      <c r="O43" s="13"/>
      <c r="P43" s="13"/>
      <c r="Q43" s="13"/>
      <c r="R43" s="13"/>
      <c r="S43" s="13"/>
      <c r="T43" s="13"/>
      <c r="U43" s="13"/>
      <c r="V43" s="13"/>
      <c r="W43" s="13"/>
    </row>
    <row r="44" spans="1:23" ht="18" customHeight="1">
      <c r="A44" s="47"/>
      <c r="B44" s="126"/>
      <c r="C44" s="126"/>
      <c r="D44" s="126"/>
      <c r="E44" s="126"/>
      <c r="F44" s="126"/>
      <c r="G44" s="126"/>
      <c r="H44" s="126"/>
      <c r="I44" s="126"/>
      <c r="J44" s="202" t="str">
        <f>"Pada Tanggal : "&amp;TEXT(MENU!F24,"dd mmmm yyyy")</f>
        <v>Pada Tanggal : 23 Mei 2019</v>
      </c>
      <c r="K44" s="126"/>
      <c r="L44" s="126"/>
      <c r="M44" s="126"/>
      <c r="N44" s="47"/>
      <c r="O44" s="13"/>
      <c r="P44" s="13"/>
      <c r="Q44" s="13"/>
      <c r="R44" s="13"/>
      <c r="S44" s="13"/>
      <c r="T44" s="13"/>
      <c r="U44" s="13"/>
      <c r="V44" s="13"/>
      <c r="W44" s="13"/>
    </row>
    <row r="45" spans="1:23" ht="18" customHeight="1">
      <c r="A45" s="47"/>
      <c r="B45" s="126"/>
      <c r="C45" s="126"/>
      <c r="D45" s="126"/>
      <c r="E45" s="126"/>
      <c r="F45" s="126"/>
      <c r="G45" s="126"/>
      <c r="H45" s="126"/>
      <c r="I45" s="126"/>
      <c r="J45" s="202" t="str">
        <f>Cetak!$J$69</f>
        <v>Kepala Sekolah,</v>
      </c>
      <c r="K45" s="126"/>
      <c r="L45" s="126"/>
      <c r="M45" s="126"/>
      <c r="N45" s="47"/>
      <c r="O45" s="13"/>
      <c r="P45" s="13"/>
      <c r="Q45" s="13"/>
      <c r="R45" s="13"/>
      <c r="S45" s="13"/>
      <c r="T45" s="13"/>
      <c r="U45" s="13"/>
      <c r="V45" s="13"/>
      <c r="W45" s="13"/>
    </row>
    <row r="46" spans="1:23" ht="27.75" customHeight="1">
      <c r="A46" s="47"/>
      <c r="B46" s="126"/>
      <c r="C46" s="126"/>
      <c r="D46" s="126"/>
      <c r="E46" s="126"/>
      <c r="F46" s="126"/>
      <c r="G46" s="126"/>
      <c r="H46" s="126"/>
      <c r="I46" s="126"/>
      <c r="J46" s="202"/>
      <c r="K46" s="126"/>
      <c r="L46" s="126"/>
      <c r="M46" s="126"/>
      <c r="N46" s="47"/>
      <c r="O46" s="13"/>
      <c r="P46" s="13"/>
      <c r="Q46" s="13"/>
      <c r="R46" s="13"/>
      <c r="S46" s="13"/>
      <c r="T46" s="13"/>
      <c r="U46" s="13"/>
      <c r="V46" s="13"/>
      <c r="W46" s="13"/>
    </row>
    <row r="47" spans="1:23" ht="18" customHeight="1">
      <c r="A47" s="47"/>
      <c r="B47" s="126"/>
      <c r="C47" s="126"/>
      <c r="D47" s="126"/>
      <c r="E47" s="126"/>
      <c r="F47" s="126"/>
      <c r="G47" s="126"/>
      <c r="H47" s="126"/>
      <c r="I47" s="126"/>
      <c r="J47" s="202"/>
      <c r="K47" s="126"/>
      <c r="L47" s="126"/>
      <c r="M47" s="126"/>
      <c r="N47" s="47"/>
      <c r="O47" s="13"/>
      <c r="P47" s="13"/>
      <c r="Q47" s="13"/>
      <c r="R47" s="13"/>
      <c r="S47" s="13"/>
      <c r="T47" s="13"/>
      <c r="U47" s="13"/>
      <c r="V47" s="13"/>
      <c r="W47" s="13"/>
    </row>
    <row r="48" spans="1:23" ht="18" customHeight="1">
      <c r="A48" s="47"/>
      <c r="B48" s="126"/>
      <c r="C48" s="126"/>
      <c r="D48" s="126"/>
      <c r="E48" s="126"/>
      <c r="F48" s="126"/>
      <c r="G48" s="126"/>
      <c r="H48" s="126"/>
      <c r="I48" s="126"/>
      <c r="J48" s="202"/>
      <c r="K48" s="126"/>
      <c r="L48" s="126"/>
      <c r="M48" s="126"/>
      <c r="N48" s="47"/>
      <c r="O48" s="13"/>
      <c r="P48" s="13"/>
      <c r="Q48" s="13"/>
      <c r="R48" s="13"/>
      <c r="S48" s="13"/>
      <c r="T48" s="13"/>
      <c r="U48" s="13"/>
      <c r="V48" s="13"/>
      <c r="W48" s="13"/>
    </row>
    <row r="49" spans="1:23" ht="18" customHeight="1">
      <c r="A49" s="47"/>
      <c r="B49" s="126"/>
      <c r="C49" s="126"/>
      <c r="D49" s="126"/>
      <c r="E49" s="126"/>
      <c r="F49" s="126"/>
      <c r="G49" s="126"/>
      <c r="H49" s="126"/>
      <c r="I49" s="126"/>
      <c r="J49" s="235" t="str">
        <f>MENU!F21</f>
        <v>Drs. IRWADI</v>
      </c>
      <c r="K49" s="126"/>
      <c r="L49" s="126"/>
      <c r="M49" s="126"/>
      <c r="N49" s="47"/>
      <c r="O49" s="13"/>
      <c r="P49" s="13"/>
      <c r="Q49" s="13"/>
      <c r="R49" s="13"/>
      <c r="S49" s="13"/>
      <c r="T49" s="13"/>
      <c r="U49" s="13"/>
      <c r="V49" s="13"/>
      <c r="W49" s="13"/>
    </row>
    <row r="50" spans="1:23" ht="18" customHeight="1">
      <c r="A50" s="47"/>
      <c r="B50" s="126"/>
      <c r="C50" s="126"/>
      <c r="D50" s="126"/>
      <c r="E50" s="126"/>
      <c r="F50" s="126"/>
      <c r="G50" s="126"/>
      <c r="H50" s="126"/>
      <c r="I50" s="126"/>
      <c r="J50" s="202" t="str">
        <f>"NIP." &amp;MENU!F22</f>
        <v>NIP.19681012 199702 1 004</v>
      </c>
      <c r="K50" s="126"/>
      <c r="L50" s="126"/>
      <c r="M50" s="126"/>
      <c r="N50" s="47"/>
      <c r="O50" s="13"/>
      <c r="P50" s="13"/>
      <c r="Q50" s="13"/>
      <c r="R50" s="13"/>
      <c r="S50" s="13"/>
      <c r="T50" s="13"/>
      <c r="U50" s="13"/>
      <c r="V50" s="13"/>
      <c r="W50" s="13"/>
    </row>
    <row r="51" spans="1:23" ht="9.75" customHeight="1">
      <c r="A51" s="47"/>
      <c r="B51" s="68"/>
      <c r="C51" s="68"/>
      <c r="D51" s="68"/>
      <c r="E51" s="68"/>
      <c r="F51" s="68"/>
      <c r="G51" s="68"/>
      <c r="H51" s="68"/>
      <c r="I51" s="68"/>
      <c r="J51" s="68"/>
      <c r="K51" s="68"/>
      <c r="L51" s="68"/>
      <c r="M51" s="68"/>
      <c r="N51" s="47"/>
      <c r="O51" s="13"/>
      <c r="P51" s="13"/>
      <c r="Q51" s="13"/>
      <c r="R51" s="13"/>
      <c r="S51" s="13"/>
      <c r="T51" s="13"/>
      <c r="U51" s="13"/>
      <c r="V51" s="13"/>
      <c r="W51" s="13"/>
    </row>
    <row r="52" spans="1:23" ht="12.95" customHeight="1">
      <c r="A52" s="47"/>
      <c r="B52" s="68"/>
      <c r="C52" s="68"/>
      <c r="D52" s="68"/>
      <c r="E52" s="68"/>
      <c r="F52" s="68"/>
      <c r="G52" s="68"/>
      <c r="H52" s="68"/>
      <c r="I52" s="68"/>
      <c r="J52" s="68"/>
      <c r="K52" s="68"/>
      <c r="L52" s="68"/>
      <c r="M52" s="68"/>
      <c r="N52" s="47"/>
      <c r="O52" s="13"/>
      <c r="P52" s="13"/>
      <c r="Q52" s="13"/>
      <c r="R52" s="13"/>
      <c r="S52" s="13"/>
      <c r="T52" s="13"/>
      <c r="U52" s="13"/>
      <c r="V52" s="13"/>
      <c r="W52" s="13"/>
    </row>
    <row r="53" spans="1:23" ht="12.95" customHeight="1">
      <c r="A53" s="47"/>
      <c r="B53" s="68"/>
      <c r="C53" s="68"/>
      <c r="D53" s="68"/>
      <c r="E53" s="68"/>
      <c r="F53" s="68"/>
      <c r="G53" s="68"/>
      <c r="H53" s="68"/>
      <c r="I53" s="68"/>
      <c r="J53" s="68"/>
      <c r="K53" s="68"/>
      <c r="L53" s="68"/>
      <c r="M53" s="68"/>
      <c r="N53" s="47"/>
      <c r="O53" s="13"/>
      <c r="P53" s="48"/>
      <c r="Q53" s="13"/>
      <c r="R53" s="13"/>
      <c r="S53" s="13"/>
      <c r="T53" s="13"/>
      <c r="U53" s="13"/>
      <c r="V53" s="13"/>
      <c r="W53" s="13"/>
    </row>
    <row r="54" spans="1:23" ht="19.5" customHeight="1">
      <c r="A54" s="68"/>
      <c r="B54" s="68"/>
      <c r="C54" s="68"/>
      <c r="D54" s="68"/>
      <c r="E54" s="68"/>
      <c r="F54" s="68"/>
      <c r="G54" s="68"/>
      <c r="H54" s="68"/>
      <c r="I54" s="68"/>
      <c r="J54" s="68"/>
      <c r="K54" s="68"/>
      <c r="L54" s="68"/>
      <c r="M54" s="68"/>
      <c r="N54" s="68"/>
      <c r="O54" s="13"/>
      <c r="P54" s="13"/>
      <c r="Q54" s="13"/>
      <c r="R54" s="13"/>
      <c r="S54" s="13"/>
      <c r="T54" s="13"/>
      <c r="U54" s="13"/>
      <c r="V54" s="13"/>
      <c r="W54" s="13"/>
    </row>
    <row r="55" spans="1:23" s="13" customFormat="1" ht="18.75" customHeight="1"/>
    <row r="56" spans="1:23" ht="15">
      <c r="A56" s="13"/>
      <c r="B56" s="48" t="s">
        <v>58</v>
      </c>
      <c r="C56" s="13"/>
      <c r="D56" s="13"/>
      <c r="E56" s="13"/>
      <c r="F56" s="13"/>
      <c r="G56" s="13"/>
      <c r="H56" s="13"/>
      <c r="I56" s="13"/>
      <c r="J56" s="13"/>
      <c r="K56" s="13"/>
      <c r="L56" s="13"/>
      <c r="M56" s="13"/>
      <c r="N56" s="13"/>
      <c r="O56" s="13"/>
      <c r="P56" s="13"/>
      <c r="Q56" s="13"/>
      <c r="R56" s="13"/>
      <c r="S56" s="13"/>
      <c r="T56" s="13"/>
      <c r="U56" s="13"/>
      <c r="V56" s="13"/>
      <c r="W56" s="13"/>
    </row>
    <row r="57" spans="1:23" ht="15">
      <c r="A57" s="13"/>
      <c r="B57" s="13"/>
      <c r="C57" s="13"/>
      <c r="D57" s="13"/>
      <c r="E57" s="13"/>
      <c r="F57" s="13"/>
      <c r="G57" s="13"/>
      <c r="H57" s="13"/>
      <c r="I57" s="13"/>
      <c r="J57" s="13"/>
      <c r="K57" s="13"/>
      <c r="L57" s="13"/>
      <c r="M57" s="13"/>
      <c r="N57" s="13"/>
      <c r="O57" s="13"/>
      <c r="P57" s="13"/>
      <c r="Q57" s="13"/>
      <c r="R57" s="13"/>
      <c r="S57" s="13"/>
      <c r="T57" s="13"/>
      <c r="U57" s="13"/>
      <c r="V57" s="13"/>
      <c r="W57" s="13"/>
    </row>
    <row r="58" spans="1:23" ht="15">
      <c r="A58" s="13"/>
      <c r="B58" s="13"/>
      <c r="C58" s="13"/>
      <c r="D58" s="13"/>
      <c r="E58" s="13"/>
      <c r="F58" s="13"/>
      <c r="G58" s="13"/>
      <c r="H58" s="13"/>
      <c r="I58" s="13"/>
      <c r="J58" s="13"/>
      <c r="K58" s="13"/>
      <c r="L58" s="13"/>
      <c r="M58" s="13"/>
      <c r="N58" s="13"/>
      <c r="O58" s="13"/>
      <c r="P58" s="13"/>
      <c r="Q58" s="13"/>
      <c r="R58" s="13"/>
      <c r="S58" s="13"/>
      <c r="T58" s="13"/>
      <c r="U58" s="13"/>
      <c r="V58" s="13"/>
      <c r="W58" s="13"/>
    </row>
    <row r="59" spans="1:23" ht="15" hidden="1">
      <c r="B59" s="47"/>
      <c r="C59" s="47"/>
      <c r="D59" s="47"/>
      <c r="E59" s="47"/>
      <c r="F59" s="47"/>
      <c r="G59" s="47"/>
      <c r="H59" s="47"/>
      <c r="I59" s="47"/>
      <c r="J59" s="47"/>
      <c r="K59" s="47"/>
      <c r="L59" s="47"/>
      <c r="M59" s="47"/>
      <c r="N59" s="47"/>
      <c r="O59" s="47"/>
      <c r="P59" s="47"/>
    </row>
    <row r="60" spans="1:23" ht="15" hidden="1">
      <c r="B60" s="47"/>
      <c r="C60" s="47"/>
      <c r="D60" s="47"/>
      <c r="E60" s="47"/>
      <c r="F60" s="47"/>
      <c r="G60" s="47"/>
      <c r="H60" s="47"/>
      <c r="I60" s="47"/>
      <c r="J60" s="47"/>
      <c r="K60" s="47"/>
      <c r="L60" s="47"/>
      <c r="M60" s="47"/>
      <c r="N60" s="47"/>
      <c r="O60" s="47"/>
      <c r="P60" s="47"/>
    </row>
    <row r="61" spans="1:23" ht="15" hidden="1">
      <c r="B61" s="47"/>
      <c r="C61" s="47"/>
      <c r="D61" s="47"/>
      <c r="E61" s="47"/>
      <c r="F61" s="47"/>
      <c r="G61" s="47"/>
      <c r="H61" s="47"/>
      <c r="I61" s="47"/>
      <c r="J61" s="47"/>
      <c r="K61" s="47"/>
      <c r="L61" s="47"/>
      <c r="M61" s="47"/>
      <c r="N61" s="47"/>
      <c r="O61" s="47"/>
      <c r="P61" s="47"/>
    </row>
    <row r="62" spans="1:23" ht="15" hidden="1">
      <c r="B62" s="47"/>
      <c r="C62" s="47"/>
      <c r="D62" s="47"/>
      <c r="E62" s="47"/>
      <c r="F62" s="47"/>
      <c r="G62" s="47"/>
      <c r="H62" s="47"/>
      <c r="I62" s="47"/>
      <c r="J62" s="47"/>
      <c r="K62" s="47"/>
      <c r="L62" s="47"/>
      <c r="M62" s="47"/>
      <c r="N62" s="47"/>
      <c r="O62" s="47"/>
      <c r="P62" s="47"/>
    </row>
    <row r="63" spans="1:23" ht="15" hidden="1">
      <c r="B63" s="47"/>
      <c r="C63" s="47"/>
      <c r="D63" s="47"/>
      <c r="E63" s="47"/>
      <c r="F63" s="47"/>
      <c r="G63" s="47"/>
      <c r="H63" s="47"/>
      <c r="I63" s="47"/>
      <c r="J63" s="47"/>
      <c r="K63" s="47"/>
      <c r="L63" s="47"/>
      <c r="M63" s="47"/>
      <c r="N63" s="47"/>
      <c r="O63" s="47"/>
      <c r="P63" s="47"/>
    </row>
    <row r="64" spans="1:23" ht="15" hidden="1">
      <c r="B64" s="47"/>
      <c r="C64" s="47"/>
      <c r="D64" s="47"/>
      <c r="E64" s="47"/>
      <c r="F64" s="47"/>
      <c r="G64" s="47"/>
      <c r="H64" s="47"/>
      <c r="I64" s="47"/>
      <c r="J64" s="47"/>
      <c r="K64" s="47"/>
      <c r="L64" s="47"/>
      <c r="M64" s="47"/>
      <c r="N64" s="47"/>
      <c r="O64" s="47"/>
      <c r="P64" s="47"/>
    </row>
    <row r="65" spans="2:16" ht="15" hidden="1">
      <c r="B65" s="47"/>
      <c r="C65" s="47"/>
      <c r="D65" s="47"/>
      <c r="E65" s="47"/>
      <c r="F65" s="47"/>
      <c r="G65" s="47"/>
      <c r="H65" s="47"/>
      <c r="I65" s="47"/>
      <c r="J65" s="47"/>
      <c r="K65" s="47"/>
      <c r="L65" s="47"/>
      <c r="M65" s="47"/>
      <c r="N65" s="47"/>
      <c r="O65" s="47"/>
      <c r="P65" s="47"/>
    </row>
    <row r="66" spans="2:16" ht="15" hidden="1">
      <c r="B66" s="47"/>
      <c r="C66" s="47"/>
      <c r="D66" s="47"/>
      <c r="E66" s="47"/>
      <c r="F66" s="47"/>
      <c r="G66" s="47"/>
      <c r="H66" s="47"/>
      <c r="I66" s="47"/>
      <c r="J66" s="47"/>
      <c r="K66" s="47"/>
      <c r="L66" s="47"/>
      <c r="M66" s="47"/>
      <c r="N66" s="47"/>
      <c r="O66" s="47"/>
      <c r="P66" s="47"/>
    </row>
    <row r="67" spans="2:16" ht="15" hidden="1">
      <c r="B67" s="47"/>
      <c r="C67" s="47"/>
      <c r="D67" s="47"/>
      <c r="E67" s="47"/>
      <c r="F67" s="47"/>
      <c r="G67" s="47"/>
      <c r="H67" s="47"/>
      <c r="I67" s="47"/>
      <c r="J67" s="47"/>
      <c r="K67" s="47"/>
      <c r="L67" s="47"/>
      <c r="M67" s="47"/>
      <c r="N67" s="47"/>
      <c r="O67" s="47"/>
      <c r="P67" s="47"/>
    </row>
    <row r="68" spans="2:16" ht="15" hidden="1">
      <c r="B68" s="47"/>
      <c r="C68" s="47"/>
      <c r="D68" s="47"/>
      <c r="E68" s="47"/>
      <c r="F68" s="47"/>
      <c r="G68" s="47"/>
      <c r="H68" s="47"/>
      <c r="I68" s="47"/>
      <c r="J68" s="47"/>
      <c r="K68" s="47"/>
      <c r="L68" s="47"/>
      <c r="M68" s="47"/>
      <c r="N68" s="47"/>
      <c r="O68" s="47"/>
      <c r="P68" s="47"/>
    </row>
    <row r="69" spans="2:16" ht="15" hidden="1">
      <c r="B69" s="47"/>
      <c r="C69" s="47"/>
      <c r="D69" s="47"/>
      <c r="E69" s="47"/>
      <c r="F69" s="47"/>
      <c r="G69" s="47"/>
      <c r="H69" s="47"/>
      <c r="I69" s="47"/>
      <c r="J69" s="47"/>
      <c r="K69" s="47"/>
      <c r="L69" s="47"/>
      <c r="M69" s="47"/>
      <c r="N69" s="47"/>
      <c r="O69" s="47"/>
      <c r="P69" s="47"/>
    </row>
    <row r="70" spans="2:16" ht="15" hidden="1">
      <c r="B70" s="47"/>
      <c r="C70" s="47"/>
      <c r="D70" s="47"/>
      <c r="E70" s="47"/>
      <c r="F70" s="47"/>
      <c r="G70" s="47"/>
      <c r="H70" s="47"/>
      <c r="I70" s="47"/>
      <c r="J70" s="47"/>
      <c r="K70" s="47"/>
      <c r="L70" s="47"/>
      <c r="M70" s="47"/>
      <c r="N70" s="47"/>
      <c r="O70" s="47"/>
      <c r="P70" s="47"/>
    </row>
    <row r="71" spans="2:16" ht="15" hidden="1">
      <c r="B71" s="47"/>
      <c r="C71" s="47"/>
      <c r="D71" s="47"/>
      <c r="E71" s="47"/>
      <c r="F71" s="47"/>
      <c r="G71" s="47"/>
      <c r="H71" s="47"/>
      <c r="I71" s="47"/>
      <c r="J71" s="47"/>
      <c r="K71" s="47"/>
      <c r="L71" s="47"/>
      <c r="M71" s="47"/>
      <c r="N71" s="47"/>
      <c r="O71" s="47"/>
      <c r="P71" s="47"/>
    </row>
    <row r="72" spans="2:16" ht="15" hidden="1">
      <c r="B72" s="47"/>
      <c r="C72" s="47"/>
      <c r="D72" s="47"/>
      <c r="E72" s="47"/>
      <c r="F72" s="47"/>
      <c r="G72" s="47"/>
      <c r="H72" s="47"/>
      <c r="I72" s="47"/>
      <c r="J72" s="47"/>
      <c r="K72" s="47"/>
      <c r="L72" s="47"/>
      <c r="M72" s="47"/>
      <c r="N72" s="47"/>
      <c r="O72" s="47"/>
      <c r="P72" s="47"/>
    </row>
    <row r="73" spans="2:16" ht="15" hidden="1">
      <c r="B73" s="47"/>
      <c r="C73" s="47"/>
      <c r="D73" s="47"/>
      <c r="E73" s="47"/>
      <c r="F73" s="47"/>
      <c r="G73" s="47"/>
      <c r="H73" s="47"/>
      <c r="I73" s="47"/>
      <c r="J73" s="47"/>
      <c r="K73" s="47"/>
      <c r="L73" s="47"/>
      <c r="M73" s="47"/>
      <c r="N73" s="47"/>
      <c r="O73" s="47"/>
      <c r="P73" s="47"/>
    </row>
    <row r="74" spans="2:16" ht="15" hidden="1">
      <c r="B74" s="47"/>
      <c r="C74" s="47"/>
      <c r="D74" s="47"/>
      <c r="E74" s="47"/>
      <c r="F74" s="47"/>
      <c r="G74" s="47"/>
      <c r="H74" s="47"/>
      <c r="I74" s="47"/>
      <c r="J74" s="47"/>
      <c r="K74" s="47"/>
      <c r="L74" s="47"/>
      <c r="M74" s="47"/>
      <c r="N74" s="47"/>
      <c r="O74" s="47"/>
      <c r="P74" s="47"/>
    </row>
    <row r="75" spans="2:16" ht="15" hidden="1">
      <c r="B75" s="47"/>
      <c r="C75" s="47"/>
      <c r="D75" s="47"/>
      <c r="E75" s="47"/>
      <c r="F75" s="47"/>
      <c r="G75" s="47"/>
      <c r="H75" s="47"/>
      <c r="I75" s="47"/>
      <c r="J75" s="47"/>
      <c r="K75" s="47"/>
      <c r="L75" s="47"/>
      <c r="M75" s="47"/>
      <c r="N75" s="47"/>
      <c r="O75" s="47"/>
      <c r="P75" s="47"/>
    </row>
    <row r="76" spans="2:16" ht="15" hidden="1">
      <c r="B76" s="47"/>
      <c r="C76" s="47"/>
      <c r="D76" s="47"/>
      <c r="E76" s="47"/>
      <c r="F76" s="47"/>
      <c r="G76" s="47"/>
      <c r="H76" s="47"/>
      <c r="I76" s="47"/>
      <c r="J76" s="47"/>
      <c r="K76" s="47"/>
      <c r="L76" s="47"/>
      <c r="M76" s="47"/>
      <c r="N76" s="47"/>
      <c r="O76" s="47"/>
      <c r="P76" s="47"/>
    </row>
    <row r="77" spans="2:16" ht="15" hidden="1">
      <c r="B77" s="47"/>
      <c r="C77" s="47"/>
      <c r="D77" s="47"/>
      <c r="E77" s="47"/>
      <c r="F77" s="47"/>
      <c r="G77" s="47"/>
      <c r="H77" s="47"/>
      <c r="I77" s="47"/>
      <c r="J77" s="47"/>
      <c r="K77" s="47"/>
      <c r="L77" s="47"/>
      <c r="M77" s="47"/>
      <c r="N77" s="47"/>
      <c r="O77" s="47"/>
      <c r="P77" s="47"/>
    </row>
    <row r="78" spans="2:16" ht="15" hidden="1">
      <c r="B78" s="47"/>
      <c r="C78" s="47"/>
      <c r="D78" s="47"/>
      <c r="E78" s="47"/>
      <c r="F78" s="47"/>
      <c r="G78" s="47"/>
      <c r="H78" s="47"/>
      <c r="I78" s="47"/>
      <c r="J78" s="47"/>
      <c r="K78" s="47"/>
      <c r="L78" s="47"/>
      <c r="M78" s="47"/>
      <c r="N78" s="47"/>
      <c r="O78" s="47"/>
      <c r="P78" s="47"/>
    </row>
    <row r="79" spans="2:16" ht="15" hidden="1">
      <c r="B79" s="47"/>
      <c r="C79" s="47"/>
      <c r="D79" s="47"/>
      <c r="E79" s="47"/>
      <c r="F79" s="47"/>
      <c r="G79" s="47"/>
      <c r="H79" s="47"/>
      <c r="I79" s="47"/>
      <c r="J79" s="47"/>
      <c r="K79" s="47"/>
      <c r="L79" s="47"/>
      <c r="M79" s="47"/>
      <c r="N79" s="47"/>
      <c r="O79" s="47"/>
      <c r="P79" s="47"/>
    </row>
    <row r="80" spans="2:16" ht="15" hidden="1">
      <c r="B80" s="47"/>
      <c r="C80" s="47"/>
      <c r="D80" s="47"/>
      <c r="E80" s="47"/>
      <c r="F80" s="47"/>
      <c r="G80" s="47"/>
      <c r="H80" s="47"/>
      <c r="I80" s="47"/>
      <c r="J80" s="47"/>
      <c r="K80" s="47"/>
      <c r="L80" s="47"/>
      <c r="M80" s="47"/>
      <c r="N80" s="47"/>
      <c r="O80" s="47"/>
      <c r="P80" s="47"/>
    </row>
    <row r="81" spans="2:16" ht="15" hidden="1">
      <c r="B81" s="47"/>
      <c r="C81" s="47"/>
      <c r="D81" s="47"/>
      <c r="E81" s="47"/>
      <c r="F81" s="47"/>
      <c r="G81" s="47"/>
      <c r="H81" s="47"/>
      <c r="I81" s="47"/>
      <c r="J81" s="47"/>
      <c r="K81" s="47"/>
      <c r="L81" s="47"/>
      <c r="M81" s="47"/>
      <c r="N81" s="47"/>
      <c r="O81" s="47"/>
      <c r="P81" s="47"/>
    </row>
    <row r="82" spans="2:16" ht="15" hidden="1">
      <c r="B82" s="47"/>
      <c r="C82" s="47"/>
      <c r="D82" s="47"/>
      <c r="E82" s="47"/>
      <c r="F82" s="47"/>
      <c r="G82" s="47"/>
      <c r="H82" s="47"/>
      <c r="I82" s="47"/>
      <c r="J82" s="47"/>
      <c r="K82" s="47"/>
      <c r="L82" s="47"/>
      <c r="M82" s="47"/>
      <c r="N82" s="47"/>
      <c r="O82" s="47"/>
      <c r="P82" s="47"/>
    </row>
    <row r="83" spans="2:16" ht="15" hidden="1">
      <c r="B83" s="47"/>
      <c r="C83" s="47"/>
      <c r="D83" s="47"/>
      <c r="E83" s="47"/>
      <c r="F83" s="47"/>
      <c r="G83" s="47"/>
      <c r="H83" s="47"/>
      <c r="I83" s="47"/>
      <c r="J83" s="47"/>
      <c r="K83" s="47"/>
      <c r="L83" s="47"/>
      <c r="M83" s="47"/>
      <c r="N83" s="47"/>
      <c r="O83" s="47"/>
      <c r="P83" s="47"/>
    </row>
    <row r="84" spans="2:16" ht="15" hidden="1">
      <c r="B84" s="47"/>
      <c r="C84" s="47"/>
      <c r="D84" s="47"/>
      <c r="E84" s="47"/>
      <c r="F84" s="47"/>
      <c r="G84" s="47"/>
      <c r="H84" s="47"/>
      <c r="I84" s="47"/>
      <c r="J84" s="47"/>
      <c r="K84" s="47"/>
      <c r="L84" s="47"/>
      <c r="M84" s="47"/>
      <c r="N84" s="47"/>
      <c r="O84" s="47"/>
      <c r="P84" s="47"/>
    </row>
    <row r="85" spans="2:16" ht="15" hidden="1">
      <c r="B85" s="47"/>
      <c r="C85" s="47"/>
      <c r="D85" s="47"/>
      <c r="E85" s="47"/>
      <c r="F85" s="47"/>
      <c r="G85" s="47"/>
      <c r="H85" s="47"/>
      <c r="I85" s="47"/>
      <c r="J85" s="47"/>
      <c r="K85" s="47"/>
      <c r="L85" s="47"/>
      <c r="M85" s="47"/>
      <c r="N85" s="47"/>
      <c r="O85" s="47"/>
      <c r="P85" s="47"/>
    </row>
    <row r="86" spans="2:16" ht="15" hidden="1">
      <c r="B86" s="47"/>
      <c r="C86" s="47"/>
      <c r="D86" s="47"/>
      <c r="E86" s="47"/>
      <c r="F86" s="47"/>
      <c r="G86" s="47"/>
      <c r="H86" s="47"/>
      <c r="I86" s="47"/>
      <c r="J86" s="47"/>
      <c r="K86" s="47"/>
      <c r="L86" s="47"/>
      <c r="M86" s="47"/>
      <c r="N86" s="47"/>
      <c r="O86" s="47"/>
      <c r="P86" s="47"/>
    </row>
    <row r="87" spans="2:16" ht="15" hidden="1">
      <c r="B87" s="47"/>
      <c r="C87" s="47"/>
      <c r="D87" s="47"/>
      <c r="E87" s="47"/>
      <c r="F87" s="47"/>
      <c r="G87" s="47"/>
      <c r="H87" s="47"/>
      <c r="I87" s="47"/>
      <c r="J87" s="47"/>
      <c r="K87" s="47"/>
      <c r="L87" s="47"/>
      <c r="M87" s="47"/>
      <c r="N87" s="47"/>
      <c r="O87" s="47"/>
      <c r="P87" s="47"/>
    </row>
    <row r="88" spans="2:16" ht="15" hidden="1">
      <c r="B88" s="47"/>
      <c r="C88" s="47"/>
      <c r="D88" s="47"/>
      <c r="E88" s="47"/>
      <c r="F88" s="47"/>
      <c r="G88" s="47"/>
      <c r="H88" s="47"/>
      <c r="I88" s="47"/>
      <c r="J88" s="47"/>
      <c r="K88" s="47"/>
      <c r="L88" s="47"/>
      <c r="M88" s="47"/>
      <c r="N88" s="47"/>
      <c r="O88" s="47"/>
      <c r="P88" s="47"/>
    </row>
    <row r="89" spans="2:16" ht="15" hidden="1">
      <c r="B89" s="47"/>
      <c r="C89" s="47"/>
      <c r="D89" s="47"/>
      <c r="E89" s="47"/>
      <c r="F89" s="47"/>
      <c r="G89" s="47"/>
      <c r="H89" s="47"/>
      <c r="I89" s="47"/>
      <c r="J89" s="47"/>
      <c r="K89" s="47"/>
      <c r="L89" s="47"/>
      <c r="M89" s="47"/>
      <c r="N89" s="47"/>
      <c r="O89" s="47"/>
      <c r="P89" s="47"/>
    </row>
    <row r="90" spans="2:16" ht="15" hidden="1">
      <c r="B90" s="47"/>
      <c r="C90" s="47"/>
      <c r="D90" s="47"/>
      <c r="E90" s="47"/>
      <c r="F90" s="47"/>
      <c r="G90" s="47"/>
      <c r="H90" s="47"/>
      <c r="I90" s="47"/>
      <c r="J90" s="47"/>
      <c r="K90" s="47"/>
      <c r="L90" s="47"/>
      <c r="M90" s="47"/>
      <c r="N90" s="47"/>
      <c r="O90" s="47"/>
      <c r="P90" s="47"/>
    </row>
    <row r="91" spans="2:16" ht="15" hidden="1">
      <c r="B91" s="47"/>
      <c r="C91" s="47"/>
      <c r="D91" s="47"/>
      <c r="E91" s="47"/>
      <c r="F91" s="47"/>
      <c r="G91" s="47"/>
      <c r="H91" s="47"/>
      <c r="I91" s="47"/>
      <c r="J91" s="47"/>
      <c r="K91" s="47"/>
      <c r="L91" s="47"/>
      <c r="M91" s="47"/>
      <c r="N91" s="47"/>
      <c r="O91" s="47"/>
      <c r="P91" s="47"/>
    </row>
    <row r="92" spans="2:16" ht="15" hidden="1">
      <c r="B92" s="47"/>
      <c r="C92" s="47"/>
      <c r="D92" s="47"/>
      <c r="E92" s="47"/>
      <c r="F92" s="47"/>
      <c r="G92" s="47"/>
      <c r="H92" s="47"/>
      <c r="I92" s="47"/>
      <c r="J92" s="47"/>
      <c r="K92" s="47"/>
      <c r="L92" s="47"/>
      <c r="M92" s="47"/>
      <c r="N92" s="47"/>
      <c r="O92" s="47"/>
      <c r="P92" s="47"/>
    </row>
    <row r="93" spans="2:16" ht="15" hidden="1">
      <c r="B93" s="47"/>
      <c r="C93" s="47"/>
      <c r="D93" s="47"/>
      <c r="E93" s="47"/>
      <c r="F93" s="47"/>
      <c r="G93" s="47"/>
      <c r="H93" s="47"/>
      <c r="I93" s="47"/>
      <c r="J93" s="47"/>
      <c r="K93" s="47"/>
      <c r="L93" s="47"/>
      <c r="M93" s="47"/>
      <c r="N93" s="47"/>
      <c r="O93" s="47"/>
      <c r="P93" s="47"/>
    </row>
    <row r="94" spans="2:16" ht="15" hidden="1">
      <c r="B94" s="47"/>
      <c r="C94" s="47"/>
      <c r="D94" s="47"/>
      <c r="E94" s="47"/>
      <c r="F94" s="47"/>
      <c r="G94" s="47"/>
      <c r="H94" s="47"/>
      <c r="I94" s="47"/>
      <c r="J94" s="47"/>
      <c r="K94" s="47"/>
      <c r="L94" s="47"/>
      <c r="M94" s="47"/>
      <c r="N94" s="47"/>
      <c r="O94" s="47"/>
      <c r="P94" s="47"/>
    </row>
    <row r="95" spans="2:16" ht="15" hidden="1">
      <c r="B95" s="47"/>
      <c r="C95" s="47"/>
      <c r="D95" s="47"/>
      <c r="E95" s="47"/>
      <c r="F95" s="47"/>
      <c r="G95" s="47"/>
      <c r="H95" s="47"/>
      <c r="I95" s="47"/>
      <c r="J95" s="47"/>
      <c r="K95" s="47"/>
      <c r="L95" s="47"/>
      <c r="M95" s="47"/>
      <c r="N95" s="47"/>
      <c r="O95" s="47"/>
      <c r="P95" s="47"/>
    </row>
    <row r="96" spans="2:16" ht="15" hidden="1">
      <c r="B96" s="47"/>
      <c r="C96" s="47"/>
      <c r="D96" s="47"/>
      <c r="E96" s="47"/>
      <c r="F96" s="47"/>
      <c r="G96" s="47"/>
      <c r="H96" s="47"/>
      <c r="I96" s="47"/>
      <c r="J96" s="47"/>
      <c r="K96" s="47"/>
      <c r="L96" s="47"/>
      <c r="M96" s="47"/>
      <c r="N96" s="47"/>
      <c r="O96" s="47"/>
      <c r="P96" s="47"/>
    </row>
    <row r="97" spans="2:16" ht="15" hidden="1">
      <c r="B97" s="47"/>
      <c r="C97" s="47"/>
      <c r="D97" s="47"/>
      <c r="E97" s="47"/>
      <c r="F97" s="47"/>
      <c r="G97" s="47"/>
      <c r="H97" s="47"/>
      <c r="I97" s="47"/>
      <c r="J97" s="47"/>
      <c r="K97" s="47"/>
      <c r="L97" s="47"/>
      <c r="M97" s="47"/>
      <c r="N97" s="47"/>
      <c r="O97" s="47"/>
      <c r="P97" s="47"/>
    </row>
    <row r="98" spans="2:16" ht="15" hidden="1">
      <c r="B98" s="47"/>
      <c r="C98" s="47"/>
      <c r="D98" s="47"/>
      <c r="E98" s="47"/>
      <c r="F98" s="47"/>
      <c r="G98" s="47"/>
      <c r="H98" s="47"/>
      <c r="I98" s="47"/>
      <c r="J98" s="47"/>
      <c r="K98" s="47"/>
      <c r="L98" s="47"/>
      <c r="M98" s="47"/>
      <c r="N98" s="47"/>
      <c r="O98" s="47"/>
      <c r="P98" s="47"/>
    </row>
    <row r="99" spans="2:16" ht="15" hidden="1">
      <c r="B99" s="47"/>
      <c r="C99" s="47"/>
      <c r="D99" s="47"/>
      <c r="E99" s="47"/>
      <c r="F99" s="47"/>
      <c r="G99" s="47"/>
      <c r="H99" s="47"/>
      <c r="I99" s="47"/>
      <c r="J99" s="47"/>
      <c r="K99" s="47"/>
      <c r="L99" s="47"/>
      <c r="M99" s="47"/>
      <c r="N99" s="47"/>
      <c r="O99" s="47"/>
      <c r="P99" s="47"/>
    </row>
    <row r="100" spans="2:16" ht="15" hidden="1">
      <c r="B100" s="47"/>
      <c r="C100" s="47"/>
      <c r="D100" s="47"/>
      <c r="E100" s="47"/>
      <c r="F100" s="47"/>
      <c r="G100" s="47"/>
      <c r="H100" s="47"/>
      <c r="I100" s="47"/>
      <c r="J100" s="47"/>
      <c r="K100" s="47"/>
      <c r="L100" s="47"/>
      <c r="M100" s="47"/>
      <c r="N100" s="47"/>
      <c r="O100" s="47"/>
      <c r="P100" s="47"/>
    </row>
    <row r="101" spans="2:16" ht="15" hidden="1">
      <c r="B101" s="47"/>
      <c r="C101" s="47"/>
      <c r="D101" s="47"/>
      <c r="E101" s="47"/>
      <c r="F101" s="47"/>
      <c r="G101" s="47"/>
      <c r="H101" s="47"/>
      <c r="I101" s="47"/>
      <c r="J101" s="47"/>
      <c r="K101" s="47"/>
      <c r="L101" s="47"/>
      <c r="M101" s="47"/>
      <c r="N101" s="47"/>
      <c r="O101" s="47"/>
      <c r="P101" s="47"/>
    </row>
    <row r="102" spans="2:16" ht="15" hidden="1">
      <c r="B102" s="47"/>
      <c r="C102" s="47"/>
      <c r="D102" s="47"/>
      <c r="E102" s="47"/>
      <c r="F102" s="47"/>
      <c r="G102" s="47"/>
      <c r="H102" s="47"/>
      <c r="I102" s="47"/>
      <c r="J102" s="47"/>
      <c r="K102" s="47"/>
      <c r="L102" s="47"/>
      <c r="M102" s="47"/>
      <c r="N102" s="47"/>
      <c r="O102" s="47"/>
      <c r="P102" s="47"/>
    </row>
    <row r="103" spans="2:16" ht="15" hidden="1">
      <c r="B103" s="47"/>
      <c r="C103" s="47"/>
      <c r="D103" s="47"/>
      <c r="E103" s="47"/>
      <c r="F103" s="47"/>
      <c r="G103" s="47"/>
      <c r="H103" s="47"/>
      <c r="I103" s="47"/>
      <c r="J103" s="47"/>
      <c r="K103" s="47"/>
      <c r="L103" s="47"/>
      <c r="M103" s="47"/>
      <c r="N103" s="47"/>
      <c r="O103" s="47"/>
      <c r="P103" s="47"/>
    </row>
    <row r="104" spans="2:16" ht="15" hidden="1">
      <c r="B104" s="47"/>
      <c r="C104" s="47"/>
      <c r="D104" s="47"/>
      <c r="E104" s="47"/>
      <c r="F104" s="47"/>
      <c r="G104" s="47"/>
      <c r="H104" s="47"/>
      <c r="I104" s="47"/>
      <c r="J104" s="47"/>
      <c r="K104" s="47"/>
      <c r="L104" s="47"/>
      <c r="M104" s="47"/>
      <c r="N104" s="47"/>
      <c r="O104" s="47"/>
      <c r="P104" s="47"/>
    </row>
    <row r="105" spans="2:16" ht="15" hidden="1">
      <c r="B105" s="47"/>
      <c r="C105" s="47"/>
      <c r="D105" s="47"/>
      <c r="E105" s="47"/>
      <c r="F105" s="47"/>
      <c r="G105" s="47"/>
      <c r="H105" s="47"/>
      <c r="I105" s="47"/>
      <c r="J105" s="47"/>
      <c r="K105" s="47"/>
      <c r="L105" s="47"/>
      <c r="M105" s="47"/>
      <c r="N105" s="47"/>
      <c r="O105" s="47"/>
      <c r="P105" s="47"/>
    </row>
    <row r="106" spans="2:16" ht="15" hidden="1" customHeight="1"/>
    <row r="107" spans="2:16" s="13" customFormat="1" ht="15" customHeight="1"/>
  </sheetData>
  <sheetProtection algorithmName="SHA-512" hashValue="+blM1nQsQ1GdUuXL/svDTexYkkl+QbtZTjM8xc74X3U2N/ItIEt6ay4FpxNi9CiIZiwAFkokyVBlnu79nScSrw==" saltValue="4luhYz1/hUoUBlxlqNPCfw==" spinCount="100000" sheet="1" objects="1" scenarios="1" selectLockedCells="1"/>
  <mergeCells count="43">
    <mergeCell ref="C32:H32"/>
    <mergeCell ref="G19:L19"/>
    <mergeCell ref="B38:M40"/>
    <mergeCell ref="C34:L34"/>
    <mergeCell ref="D35:H35"/>
    <mergeCell ref="J35:L35"/>
    <mergeCell ref="C36:H36"/>
    <mergeCell ref="J32:L32"/>
    <mergeCell ref="C33:H33"/>
    <mergeCell ref="J33:L33"/>
    <mergeCell ref="C24:M25"/>
    <mergeCell ref="C31:H31"/>
    <mergeCell ref="J31:L31"/>
    <mergeCell ref="C29:H30"/>
    <mergeCell ref="I29:I30"/>
    <mergeCell ref="J29:L30"/>
    <mergeCell ref="S21:U21"/>
    <mergeCell ref="S27:S28"/>
    <mergeCell ref="B26:M27"/>
    <mergeCell ref="Q27:R28"/>
    <mergeCell ref="R19:R20"/>
    <mergeCell ref="S22:U22"/>
    <mergeCell ref="Q31:Q36"/>
    <mergeCell ref="Q25:R26"/>
    <mergeCell ref="S25:S26"/>
    <mergeCell ref="P10:V13"/>
    <mergeCell ref="C11:L11"/>
    <mergeCell ref="C13:L13"/>
    <mergeCell ref="R15:R18"/>
    <mergeCell ref="S15:U18"/>
    <mergeCell ref="G17:L17"/>
    <mergeCell ref="G18:L18"/>
    <mergeCell ref="C10:L10"/>
    <mergeCell ref="B12:M12"/>
    <mergeCell ref="B15:M15"/>
    <mergeCell ref="S19:U20"/>
    <mergeCell ref="G20:L20"/>
    <mergeCell ref="G21:L21"/>
    <mergeCell ref="C4:L4"/>
    <mergeCell ref="C5:L5"/>
    <mergeCell ref="C6:L6"/>
    <mergeCell ref="C7:L7"/>
    <mergeCell ref="C8:L8"/>
  </mergeCells>
  <pageMargins left="0.35" right="0.28999999999999998" top="0.39" bottom="0.22" header="0.18" footer="0.2"/>
  <pageSetup paperSize="5" orientation="portrait" horizontalDpi="4294967293" r:id="rId1"/>
  <drawing r:id="rId2"/>
  <legacyDrawing r:id="rId3"/>
  <controls>
    <mc:AlternateContent xmlns:mc="http://schemas.openxmlformats.org/markup-compatibility/2006">
      <mc:Choice Requires="x14">
        <control shapeId="117822" r:id="rId4" name="Image1">
          <controlPr locked="0" defaultSize="0" print="0" autoLine="0" r:id="rId5">
            <anchor moveWithCells="1">
              <from>
                <xdr:col>14</xdr:col>
                <xdr:colOff>180975</xdr:colOff>
                <xdr:row>9</xdr:row>
                <xdr:rowOff>0</xdr:rowOff>
              </from>
              <to>
                <xdr:col>14</xdr:col>
                <xdr:colOff>466725</xdr:colOff>
                <xdr:row>10</xdr:row>
                <xdr:rowOff>28575</xdr:rowOff>
              </to>
            </anchor>
          </controlPr>
        </control>
      </mc:Choice>
      <mc:Fallback>
        <control shapeId="117822" r:id="rId4" name="Image1"/>
      </mc:Fallback>
    </mc:AlternateContent>
    <mc:AlternateContent xmlns:mc="http://schemas.openxmlformats.org/markup-compatibility/2006">
      <mc:Choice Requires="x14">
        <control shapeId="117768" r:id="rId6" name="Group Box 8">
          <controlPr defaultSize="0" autoFill="0" autoPict="0">
            <anchor moveWithCells="1">
              <from>
                <xdr:col>19</xdr:col>
                <xdr:colOff>47625</xdr:colOff>
                <xdr:row>24</xdr:row>
                <xdr:rowOff>0</xdr:rowOff>
              </from>
              <to>
                <xdr:col>20</xdr:col>
                <xdr:colOff>285750</xdr:colOff>
                <xdr:row>25</xdr:row>
                <xdr:rowOff>19050</xdr:rowOff>
              </to>
            </anchor>
          </controlPr>
        </control>
      </mc:Choice>
    </mc:AlternateContent>
    <mc:AlternateContent xmlns:mc="http://schemas.openxmlformats.org/markup-compatibility/2006">
      <mc:Choice Requires="x14">
        <control shapeId="118031" r:id="rId7" name="List Box 271">
          <controlPr defaultSize="0" autoLine="0" autoPict="0">
            <anchor moveWithCells="1">
              <from>
                <xdr:col>16</xdr:col>
                <xdr:colOff>19050</xdr:colOff>
                <xdr:row>14</xdr:row>
                <xdr:rowOff>19050</xdr:rowOff>
              </from>
              <to>
                <xdr:col>18</xdr:col>
                <xdr:colOff>9525</xdr:colOff>
                <xdr:row>21</xdr:row>
                <xdr:rowOff>238125</xdr:rowOff>
              </to>
            </anchor>
          </controlPr>
        </control>
      </mc:Choice>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XFA126"/>
  <sheetViews>
    <sheetView showGridLines="0" showRowColHeaders="0" workbookViewId="0">
      <selection activeCell="M10" sqref="M10:N14"/>
    </sheetView>
  </sheetViews>
  <sheetFormatPr defaultColWidth="0" defaultRowHeight="15" zeroHeight="1"/>
  <cols>
    <col min="1" max="1" width="8.7109375" style="7" customWidth="1"/>
    <col min="2" max="2" width="11" style="7" customWidth="1"/>
    <col min="3" max="3" width="33" style="7" customWidth="1"/>
    <col min="4" max="4" width="1.7109375" style="7" customWidth="1"/>
    <col min="5" max="5" width="16.5703125" style="7" bestFit="1" customWidth="1"/>
    <col min="6" max="6" width="8" style="7" customWidth="1"/>
    <col min="7" max="7" width="22.42578125" style="7" customWidth="1"/>
    <col min="8" max="8" width="7.7109375" style="7" customWidth="1"/>
    <col min="9" max="9" width="6.7109375" style="7" customWidth="1"/>
    <col min="10" max="10" width="20.28515625" style="7" customWidth="1"/>
    <col min="11" max="11" width="9.140625" style="7" customWidth="1"/>
    <col min="12" max="12" width="6.28515625" style="7" customWidth="1"/>
    <col min="13" max="13" width="5.28515625" style="7" customWidth="1"/>
    <col min="14" max="16" width="9.140625" style="7" customWidth="1"/>
    <col min="17" max="16381" width="0" style="7" hidden="1"/>
    <col min="16382" max="16384" width="9.140625" style="7" hidden="1"/>
  </cols>
  <sheetData>
    <row r="1" spans="1:16381">
      <c r="A1" s="13"/>
      <c r="B1" s="13"/>
      <c r="C1" s="13"/>
      <c r="D1" s="13"/>
      <c r="E1" s="13"/>
      <c r="F1" s="13"/>
      <c r="G1" s="13"/>
      <c r="H1" s="13"/>
      <c r="I1" s="13"/>
      <c r="J1" s="13"/>
      <c r="K1" s="13"/>
      <c r="L1" s="13"/>
      <c r="M1" s="13"/>
      <c r="N1" s="13"/>
      <c r="O1" s="13"/>
      <c r="P1" s="13"/>
      <c r="Q1" s="13"/>
      <c r="R1" s="13"/>
      <c r="S1" s="13"/>
      <c r="T1" s="13"/>
      <c r="U1" s="13"/>
      <c r="V1" s="13"/>
    </row>
    <row r="2" spans="1:16381" ht="49.5" customHeight="1">
      <c r="A2" s="119"/>
      <c r="B2" s="148"/>
      <c r="C2" s="148"/>
      <c r="D2" s="148"/>
      <c r="E2" s="148"/>
      <c r="F2" s="148"/>
      <c r="G2" s="148"/>
      <c r="H2" s="148"/>
      <c r="I2" s="119"/>
      <c r="J2" s="119"/>
      <c r="K2" s="13"/>
      <c r="L2" s="13"/>
      <c r="M2" s="13"/>
      <c r="N2" s="13"/>
      <c r="O2" s="13"/>
      <c r="P2" s="13"/>
    </row>
    <row r="3" spans="1:16381" ht="15" customHeight="1">
      <c r="A3" s="119"/>
      <c r="B3" s="148"/>
      <c r="C3" s="148"/>
      <c r="D3" s="148"/>
      <c r="E3" s="148"/>
      <c r="F3" s="148"/>
      <c r="G3" s="148"/>
      <c r="H3" s="148"/>
      <c r="I3" s="119"/>
      <c r="J3" s="119"/>
      <c r="K3" s="13"/>
      <c r="L3" s="13"/>
      <c r="M3" s="13"/>
      <c r="N3" s="13"/>
      <c r="O3" s="13"/>
      <c r="P3" s="13"/>
    </row>
    <row r="4" spans="1:16381" ht="21" customHeight="1">
      <c r="A4" s="119"/>
      <c r="B4" s="709" t="s">
        <v>115</v>
      </c>
      <c r="C4" s="709"/>
      <c r="D4" s="709"/>
      <c r="E4" s="709"/>
      <c r="F4" s="709"/>
      <c r="G4" s="709"/>
      <c r="H4" s="709"/>
      <c r="I4" s="119"/>
      <c r="J4" s="119"/>
      <c r="K4" s="13"/>
      <c r="L4" s="13"/>
      <c r="M4" s="13"/>
      <c r="N4" s="13"/>
      <c r="O4" s="13"/>
      <c r="P4" s="13"/>
    </row>
    <row r="5" spans="1:16381" ht="20.25" customHeight="1">
      <c r="A5" s="119"/>
      <c r="B5" s="709" t="s">
        <v>116</v>
      </c>
      <c r="C5" s="709"/>
      <c r="D5" s="709"/>
      <c r="E5" s="709"/>
      <c r="F5" s="709"/>
      <c r="G5" s="709"/>
      <c r="H5" s="709"/>
      <c r="I5" s="119"/>
      <c r="J5" s="119"/>
      <c r="K5" s="13"/>
      <c r="L5" s="13"/>
      <c r="M5" s="13"/>
      <c r="N5" s="13"/>
      <c r="O5" s="13"/>
      <c r="P5" s="13"/>
    </row>
    <row r="6" spans="1:16381" ht="15" customHeight="1">
      <c r="A6" s="119"/>
      <c r="B6" s="149"/>
      <c r="C6" s="150"/>
      <c r="D6" s="150"/>
      <c r="E6" s="150"/>
      <c r="F6" s="150"/>
      <c r="G6" s="150"/>
      <c r="H6" s="148"/>
      <c r="I6" s="119"/>
      <c r="J6" s="119"/>
      <c r="K6" s="13"/>
      <c r="L6" s="13"/>
      <c r="M6" s="13"/>
      <c r="N6" s="13"/>
      <c r="O6" s="13"/>
      <c r="P6" s="13"/>
    </row>
    <row r="7" spans="1:16381" ht="20.25">
      <c r="A7" s="119"/>
      <c r="B7" s="710" t="s">
        <v>117</v>
      </c>
      <c r="C7" s="710"/>
      <c r="D7" s="710"/>
      <c r="E7" s="710"/>
      <c r="F7" s="710"/>
      <c r="G7" s="710"/>
      <c r="H7" s="710"/>
      <c r="I7" s="119"/>
      <c r="J7" s="316"/>
      <c r="K7" s="714"/>
      <c r="L7" s="714"/>
      <c r="M7" s="173"/>
      <c r="N7" s="13"/>
      <c r="O7" s="13"/>
      <c r="P7" s="13"/>
      <c r="XFA7" s="8"/>
    </row>
    <row r="8" spans="1:16381" ht="15" customHeight="1">
      <c r="A8" s="119"/>
      <c r="B8" s="149"/>
      <c r="C8" s="314"/>
      <c r="D8" s="314"/>
      <c r="E8" s="314"/>
      <c r="F8" s="314"/>
      <c r="G8" s="314"/>
      <c r="H8" s="148"/>
      <c r="I8" s="119"/>
      <c r="J8" s="173"/>
      <c r="K8" s="173"/>
      <c r="L8" s="173"/>
      <c r="M8" s="173"/>
      <c r="N8" s="13"/>
      <c r="O8" s="13"/>
      <c r="P8" s="13"/>
      <c r="XFA8" s="8"/>
    </row>
    <row r="9" spans="1:16381" ht="18.75" customHeight="1" thickBot="1">
      <c r="A9" s="119"/>
      <c r="B9" s="711" t="str">
        <f>UPPER(MENU!F11)</f>
        <v>SEKOLAH MENENGAH ATAS</v>
      </c>
      <c r="C9" s="711"/>
      <c r="D9" s="711"/>
      <c r="E9" s="711"/>
      <c r="F9" s="711"/>
      <c r="G9" s="711"/>
      <c r="H9" s="711"/>
      <c r="I9" s="119"/>
      <c r="J9" s="13"/>
      <c r="K9" s="13"/>
      <c r="L9" s="13"/>
      <c r="M9" s="13"/>
      <c r="N9" s="13"/>
      <c r="O9" s="13"/>
      <c r="P9" s="13"/>
      <c r="XFA9" s="8"/>
    </row>
    <row r="10" spans="1:16381" ht="18" customHeight="1" thickTop="1">
      <c r="A10" s="119"/>
      <c r="B10" s="711" t="str">
        <f>UPPER(MENU!F20)</f>
        <v>PEMINATAN MATEMATIKA DAN ILMU PENGETAHUAN ALAM</v>
      </c>
      <c r="C10" s="711"/>
      <c r="D10" s="711"/>
      <c r="E10" s="711"/>
      <c r="F10" s="711"/>
      <c r="G10" s="711"/>
      <c r="H10" s="711"/>
      <c r="I10" s="119"/>
      <c r="J10" s="13"/>
      <c r="K10" s="13"/>
      <c r="L10" s="354"/>
      <c r="M10" s="703">
        <v>2</v>
      </c>
      <c r="N10" s="704"/>
      <c r="O10" s="13"/>
      <c r="P10" s="13"/>
      <c r="XFA10" s="8"/>
    </row>
    <row r="11" spans="1:16381" ht="18.75" customHeight="1">
      <c r="A11" s="119"/>
      <c r="B11" s="711" t="str">
        <f>"TAHUN PELAJARAN "&amp;MENU!F25</f>
        <v>TAHUN PELAJARAN 2018/2019</v>
      </c>
      <c r="C11" s="711"/>
      <c r="D11" s="711"/>
      <c r="E11" s="711"/>
      <c r="F11" s="711"/>
      <c r="G11" s="711"/>
      <c r="H11" s="711"/>
      <c r="I11" s="119"/>
      <c r="J11" s="13"/>
      <c r="K11" s="13"/>
      <c r="L11" s="354"/>
      <c r="M11" s="705"/>
      <c r="N11" s="706"/>
      <c r="O11" s="13"/>
      <c r="P11" s="13"/>
      <c r="XFA11" s="8"/>
    </row>
    <row r="12" spans="1:16381" ht="25.5" customHeight="1">
      <c r="A12" s="119"/>
      <c r="B12" s="712" t="s">
        <v>118</v>
      </c>
      <c r="C12" s="712"/>
      <c r="D12" s="712"/>
      <c r="E12" s="712"/>
      <c r="F12" s="712"/>
      <c r="G12" s="712"/>
      <c r="H12" s="712"/>
      <c r="I12" s="119"/>
      <c r="J12" s="13"/>
      <c r="K12" s="13"/>
      <c r="L12" s="354"/>
      <c r="M12" s="705"/>
      <c r="N12" s="706"/>
      <c r="O12" s="13"/>
      <c r="P12" s="13"/>
      <c r="XFA12" s="8"/>
    </row>
    <row r="13" spans="1:16381" ht="15" customHeight="1">
      <c r="A13" s="119"/>
      <c r="B13" s="148"/>
      <c r="C13" s="315"/>
      <c r="D13" s="713"/>
      <c r="E13" s="713"/>
      <c r="F13" s="713"/>
      <c r="G13" s="713"/>
      <c r="H13" s="148"/>
      <c r="I13" s="119"/>
      <c r="J13" s="13"/>
      <c r="K13" s="13"/>
      <c r="L13" s="354"/>
      <c r="M13" s="705"/>
      <c r="N13" s="706"/>
      <c r="O13" s="13"/>
      <c r="P13" s="13"/>
      <c r="XFA13" s="8"/>
    </row>
    <row r="14" spans="1:16381" ht="15" customHeight="1" thickBot="1">
      <c r="A14" s="119"/>
      <c r="B14" s="148"/>
      <c r="C14" s="720" t="str">
        <f>"Yang bertanda tangan di bawah ini, Kepala "&amp;MENU!F11&amp; " "&amp;MENU!F12</f>
        <v>Yang bertanda tangan di bawah ini, Kepala Sekolah Menengah Atas SMA Negeri 1 Meukek</v>
      </c>
      <c r="D14" s="720"/>
      <c r="E14" s="720"/>
      <c r="F14" s="720"/>
      <c r="G14" s="720"/>
      <c r="H14" s="148"/>
      <c r="I14" s="119"/>
      <c r="J14" s="13"/>
      <c r="K14" s="13"/>
      <c r="L14" s="13"/>
      <c r="M14" s="707"/>
      <c r="N14" s="708"/>
      <c r="O14" s="13"/>
      <c r="P14" s="13"/>
      <c r="XFA14" s="8"/>
    </row>
    <row r="15" spans="1:16381" ht="24" customHeight="1" thickTop="1" thickBot="1">
      <c r="A15" s="119"/>
      <c r="B15" s="148"/>
      <c r="C15" s="720"/>
      <c r="D15" s="720"/>
      <c r="E15" s="720"/>
      <c r="F15" s="720"/>
      <c r="G15" s="720"/>
      <c r="H15" s="148"/>
      <c r="I15" s="119"/>
      <c r="J15" s="13"/>
      <c r="K15" s="13"/>
      <c r="L15" s="13"/>
      <c r="M15" s="13"/>
      <c r="N15" s="13"/>
      <c r="O15" s="13"/>
      <c r="P15" s="13"/>
      <c r="XFA15" s="8"/>
    </row>
    <row r="16" spans="1:16381" ht="21.95" customHeight="1" thickTop="1" thickBot="1">
      <c r="A16" s="119"/>
      <c r="B16" s="148"/>
      <c r="C16" s="151" t="s">
        <v>119</v>
      </c>
      <c r="D16" s="152" t="s">
        <v>29</v>
      </c>
      <c r="E16" s="153">
        <f>MENU!F15</f>
        <v>10102770</v>
      </c>
      <c r="F16" s="154"/>
      <c r="G16" s="154"/>
      <c r="H16" s="148"/>
      <c r="I16" s="119"/>
      <c r="J16" s="701" t="s">
        <v>135</v>
      </c>
      <c r="K16" s="715">
        <f>CARIIJAZAH</f>
        <v>2</v>
      </c>
      <c r="L16" s="13"/>
      <c r="M16" s="13"/>
      <c r="N16" s="13"/>
      <c r="O16" s="13"/>
      <c r="P16" s="13"/>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c r="IW16" s="8"/>
      <c r="IX16" s="8"/>
      <c r="IY16" s="8"/>
      <c r="IZ16" s="8"/>
      <c r="JA16" s="8"/>
      <c r="JB16" s="8"/>
      <c r="JC16" s="8"/>
      <c r="JD16" s="8"/>
      <c r="JE16" s="8"/>
      <c r="JF16" s="8"/>
      <c r="JG16" s="8"/>
      <c r="JH16" s="8"/>
      <c r="JI16" s="8"/>
      <c r="JJ16" s="8"/>
      <c r="JK16" s="8"/>
      <c r="JL16" s="8"/>
      <c r="JM16" s="8"/>
      <c r="JN16" s="8"/>
      <c r="JO16" s="8"/>
      <c r="JP16" s="8"/>
      <c r="JQ16" s="8"/>
      <c r="JR16" s="8"/>
      <c r="JS16" s="8"/>
      <c r="JT16" s="8"/>
      <c r="JU16" s="8"/>
      <c r="JV16" s="8"/>
      <c r="JW16" s="8"/>
      <c r="JX16" s="8"/>
      <c r="JY16" s="8"/>
      <c r="JZ16" s="8"/>
      <c r="KA16" s="8"/>
      <c r="KB16" s="8"/>
      <c r="KC16" s="8"/>
      <c r="KD16" s="8"/>
      <c r="KE16" s="8"/>
      <c r="KF16" s="8"/>
      <c r="KG16" s="8"/>
      <c r="KH16" s="8"/>
      <c r="KI16" s="8"/>
      <c r="KJ16" s="8"/>
      <c r="KK16" s="8"/>
      <c r="KL16" s="8"/>
      <c r="KM16" s="8"/>
      <c r="KN16" s="8"/>
      <c r="KO16" s="8"/>
      <c r="KP16" s="8"/>
      <c r="KQ16" s="8"/>
      <c r="KR16" s="8"/>
      <c r="KS16" s="8"/>
      <c r="KT16" s="8"/>
      <c r="KU16" s="8"/>
      <c r="KV16" s="8"/>
      <c r="KW16" s="8"/>
      <c r="KX16" s="8"/>
      <c r="KY16" s="8"/>
      <c r="KZ16" s="8"/>
      <c r="LA16" s="8"/>
      <c r="LB16" s="8"/>
      <c r="LC16" s="8"/>
      <c r="LD16" s="8"/>
      <c r="LE16" s="8"/>
      <c r="LF16" s="8"/>
      <c r="LG16" s="8"/>
      <c r="LH16" s="8"/>
      <c r="LI16" s="8"/>
      <c r="LJ16" s="8"/>
      <c r="LK16" s="8"/>
      <c r="LL16" s="8"/>
      <c r="LM16" s="8"/>
      <c r="LN16" s="8"/>
      <c r="LO16" s="8"/>
      <c r="LP16" s="8"/>
      <c r="LQ16" s="8"/>
      <c r="LR16" s="8"/>
      <c r="LS16" s="8"/>
      <c r="LT16" s="8"/>
      <c r="LU16" s="8"/>
      <c r="LV16" s="8"/>
      <c r="LW16" s="8"/>
      <c r="LX16" s="8"/>
      <c r="LY16" s="8"/>
      <c r="LZ16" s="8"/>
      <c r="MA16" s="8"/>
      <c r="MB16" s="8"/>
      <c r="MC16" s="8"/>
      <c r="MD16" s="8"/>
      <c r="ME16" s="8"/>
      <c r="MF16" s="8"/>
      <c r="MG16" s="8"/>
      <c r="MH16" s="8"/>
      <c r="MI16" s="8"/>
      <c r="MJ16" s="8"/>
      <c r="MK16" s="8"/>
      <c r="ML16" s="8"/>
      <c r="MM16" s="8"/>
      <c r="MN16" s="8"/>
      <c r="MO16" s="8"/>
      <c r="MP16" s="8"/>
      <c r="MQ16" s="8"/>
      <c r="MR16" s="8"/>
      <c r="MS16" s="8"/>
      <c r="MT16" s="8"/>
      <c r="MU16" s="8"/>
      <c r="MV16" s="8"/>
      <c r="MW16" s="8"/>
      <c r="MX16" s="8"/>
      <c r="MY16" s="8"/>
      <c r="MZ16" s="8"/>
      <c r="NA16" s="8"/>
      <c r="NB16" s="8"/>
      <c r="NC16" s="8"/>
      <c r="ND16" s="8"/>
      <c r="NE16" s="8"/>
      <c r="NF16" s="8"/>
      <c r="NG16" s="8"/>
      <c r="NH16" s="8"/>
      <c r="NI16" s="8"/>
      <c r="NJ16" s="8"/>
      <c r="NK16" s="8"/>
      <c r="NL16" s="8"/>
      <c r="NM16" s="8"/>
      <c r="NN16" s="8"/>
      <c r="NO16" s="8"/>
      <c r="NP16" s="8"/>
      <c r="NQ16" s="8"/>
      <c r="NR16" s="8"/>
      <c r="NS16" s="8"/>
      <c r="NT16" s="8"/>
      <c r="NU16" s="8"/>
      <c r="NV16" s="8"/>
      <c r="NW16" s="8"/>
      <c r="NX16" s="8"/>
      <c r="NY16" s="8"/>
      <c r="NZ16" s="8"/>
      <c r="OA16" s="8"/>
      <c r="OB16" s="8"/>
      <c r="OC16" s="8"/>
      <c r="OD16" s="8"/>
      <c r="OE16" s="8"/>
      <c r="OF16" s="8"/>
      <c r="OG16" s="8"/>
      <c r="OH16" s="8"/>
      <c r="OI16" s="8"/>
      <c r="OJ16" s="8"/>
      <c r="OK16" s="8"/>
      <c r="OL16" s="8"/>
      <c r="OM16" s="8"/>
      <c r="ON16" s="8"/>
      <c r="OO16" s="8"/>
      <c r="OP16" s="8"/>
      <c r="OQ16" s="8"/>
      <c r="OR16" s="8"/>
      <c r="OS16" s="8"/>
      <c r="OT16" s="8"/>
      <c r="OU16" s="8"/>
      <c r="OV16" s="8"/>
      <c r="OW16" s="8"/>
      <c r="OX16" s="8"/>
      <c r="OY16" s="8"/>
      <c r="OZ16" s="8"/>
      <c r="PA16" s="8"/>
      <c r="PB16" s="8"/>
      <c r="PC16" s="8"/>
      <c r="PD16" s="8"/>
      <c r="PE16" s="8"/>
      <c r="PF16" s="8"/>
      <c r="PG16" s="8"/>
      <c r="PH16" s="8"/>
      <c r="PI16" s="8"/>
      <c r="PJ16" s="8"/>
      <c r="PK16" s="8"/>
      <c r="PL16" s="8"/>
      <c r="PM16" s="8"/>
      <c r="PN16" s="8"/>
      <c r="PO16" s="8"/>
      <c r="PP16" s="8"/>
      <c r="PQ16" s="8"/>
      <c r="PR16" s="8"/>
      <c r="PS16" s="8"/>
      <c r="PT16" s="8"/>
      <c r="PU16" s="8"/>
      <c r="PV16" s="8"/>
      <c r="PW16" s="8"/>
      <c r="PX16" s="8"/>
      <c r="PY16" s="8"/>
      <c r="PZ16" s="8"/>
      <c r="QA16" s="8"/>
      <c r="QB16" s="8"/>
      <c r="QC16" s="8"/>
      <c r="QD16" s="8"/>
      <c r="QE16" s="8"/>
      <c r="QF16" s="8"/>
      <c r="QG16" s="8"/>
      <c r="QH16" s="8"/>
      <c r="QI16" s="8"/>
      <c r="QJ16" s="8"/>
      <c r="QK16" s="8"/>
      <c r="QL16" s="8"/>
      <c r="QM16" s="8"/>
      <c r="QN16" s="8"/>
      <c r="QO16" s="8"/>
      <c r="QP16" s="8"/>
      <c r="QQ16" s="8"/>
      <c r="QR16" s="8"/>
      <c r="QS16" s="8"/>
      <c r="QT16" s="8"/>
      <c r="QU16" s="8"/>
      <c r="QV16" s="8"/>
      <c r="QW16" s="8"/>
      <c r="QX16" s="8"/>
      <c r="QY16" s="8"/>
      <c r="QZ16" s="8"/>
      <c r="RA16" s="8"/>
      <c r="RB16" s="8"/>
      <c r="RC16" s="8"/>
      <c r="RD16" s="8"/>
      <c r="RE16" s="8"/>
      <c r="RF16" s="8"/>
      <c r="RG16" s="8"/>
      <c r="RH16" s="8"/>
      <c r="RI16" s="8"/>
      <c r="RJ16" s="8"/>
      <c r="RK16" s="8"/>
      <c r="RL16" s="8"/>
      <c r="RM16" s="8"/>
      <c r="RN16" s="8"/>
      <c r="RO16" s="8"/>
      <c r="RP16" s="8"/>
      <c r="RQ16" s="8"/>
      <c r="RR16" s="8"/>
      <c r="RS16" s="8"/>
      <c r="RT16" s="8"/>
      <c r="RU16" s="8"/>
      <c r="RV16" s="8"/>
      <c r="RW16" s="8"/>
      <c r="RX16" s="8"/>
      <c r="RY16" s="8"/>
      <c r="RZ16" s="8"/>
      <c r="SA16" s="8"/>
      <c r="SB16" s="8"/>
      <c r="SC16" s="8"/>
      <c r="SD16" s="8"/>
      <c r="SE16" s="8"/>
      <c r="SF16" s="8"/>
      <c r="SG16" s="8"/>
      <c r="SH16" s="8"/>
      <c r="SI16" s="8"/>
      <c r="SJ16" s="8"/>
      <c r="SK16" s="8"/>
      <c r="SL16" s="8"/>
      <c r="SM16" s="8"/>
      <c r="SN16" s="8"/>
      <c r="SO16" s="8"/>
      <c r="SP16" s="8"/>
      <c r="SQ16" s="8"/>
      <c r="SR16" s="8"/>
      <c r="SS16" s="8"/>
      <c r="ST16" s="8"/>
      <c r="SU16" s="8"/>
      <c r="SV16" s="8"/>
      <c r="SW16" s="8"/>
      <c r="SX16" s="8"/>
      <c r="SY16" s="8"/>
      <c r="SZ16" s="8"/>
      <c r="TA16" s="8"/>
      <c r="TB16" s="8"/>
      <c r="TC16" s="8"/>
      <c r="TD16" s="8"/>
      <c r="TE16" s="8"/>
      <c r="TF16" s="8"/>
      <c r="TG16" s="8"/>
      <c r="TH16" s="8"/>
      <c r="TI16" s="8"/>
      <c r="TJ16" s="8"/>
      <c r="TK16" s="8"/>
      <c r="TL16" s="8"/>
      <c r="TM16" s="8"/>
      <c r="TN16" s="8"/>
      <c r="TO16" s="8"/>
      <c r="TP16" s="8"/>
      <c r="TQ16" s="8"/>
      <c r="TR16" s="8"/>
      <c r="TS16" s="8"/>
      <c r="TT16" s="8"/>
      <c r="TU16" s="8"/>
      <c r="TV16" s="8"/>
      <c r="TW16" s="8"/>
      <c r="TX16" s="8"/>
      <c r="TY16" s="8"/>
      <c r="TZ16" s="8"/>
      <c r="UA16" s="8"/>
      <c r="UB16" s="8"/>
      <c r="UC16" s="8"/>
      <c r="UD16" s="8"/>
      <c r="UE16" s="8"/>
      <c r="UF16" s="8"/>
      <c r="UG16" s="8"/>
      <c r="UH16" s="8"/>
      <c r="UI16" s="8"/>
      <c r="UJ16" s="8"/>
      <c r="UK16" s="8"/>
      <c r="UL16" s="8"/>
      <c r="UM16" s="8"/>
      <c r="UN16" s="8"/>
      <c r="UO16" s="8"/>
      <c r="UP16" s="8"/>
      <c r="UQ16" s="8"/>
      <c r="UR16" s="8"/>
      <c r="US16" s="8"/>
      <c r="UT16" s="8"/>
      <c r="UU16" s="8"/>
      <c r="UV16" s="8"/>
      <c r="UW16" s="8"/>
      <c r="UX16" s="8"/>
      <c r="UY16" s="8"/>
      <c r="UZ16" s="8"/>
      <c r="VA16" s="8"/>
      <c r="VB16" s="8"/>
      <c r="VC16" s="8"/>
      <c r="VD16" s="8"/>
      <c r="VE16" s="8"/>
      <c r="VF16" s="8"/>
      <c r="VG16" s="8"/>
      <c r="VH16" s="8"/>
      <c r="VI16" s="8"/>
      <c r="VJ16" s="8"/>
      <c r="VK16" s="8"/>
      <c r="VL16" s="8"/>
      <c r="VM16" s="8"/>
      <c r="VN16" s="8"/>
      <c r="VO16" s="8"/>
      <c r="VP16" s="8"/>
      <c r="VQ16" s="8"/>
      <c r="VR16" s="8"/>
      <c r="VS16" s="8"/>
      <c r="VT16" s="8"/>
      <c r="VU16" s="8"/>
      <c r="VV16" s="8"/>
      <c r="VW16" s="8"/>
      <c r="VX16" s="8"/>
      <c r="VY16" s="8"/>
      <c r="VZ16" s="8"/>
      <c r="WA16" s="8"/>
      <c r="WB16" s="8"/>
      <c r="WC16" s="8"/>
      <c r="WD16" s="8"/>
      <c r="WE16" s="8"/>
      <c r="WF16" s="8"/>
      <c r="WG16" s="8"/>
      <c r="WH16" s="8"/>
      <c r="WI16" s="8"/>
      <c r="WJ16" s="8"/>
      <c r="WK16" s="8"/>
      <c r="WL16" s="8"/>
      <c r="WM16" s="8"/>
      <c r="WN16" s="8"/>
      <c r="WO16" s="8"/>
      <c r="WP16" s="8"/>
      <c r="WQ16" s="8"/>
      <c r="WR16" s="8"/>
      <c r="WS16" s="8"/>
      <c r="WT16" s="8"/>
      <c r="WU16" s="8"/>
      <c r="WV16" s="8"/>
      <c r="WW16" s="8"/>
      <c r="WX16" s="8"/>
      <c r="WY16" s="8"/>
      <c r="WZ16" s="8"/>
      <c r="XA16" s="8"/>
      <c r="XB16" s="8"/>
      <c r="XC16" s="8"/>
      <c r="XD16" s="8"/>
      <c r="XE16" s="8"/>
      <c r="XF16" s="8"/>
      <c r="XG16" s="8"/>
      <c r="XH16" s="8"/>
      <c r="XI16" s="8"/>
      <c r="XJ16" s="8"/>
      <c r="XK16" s="8"/>
      <c r="XL16" s="8"/>
      <c r="XM16" s="8"/>
      <c r="XN16" s="8"/>
      <c r="XO16" s="8"/>
      <c r="XP16" s="8"/>
      <c r="XQ16" s="8"/>
      <c r="XR16" s="8"/>
      <c r="XS16" s="8"/>
      <c r="XT16" s="8"/>
      <c r="XU16" s="8"/>
      <c r="XV16" s="8"/>
      <c r="XW16" s="8"/>
      <c r="XX16" s="8"/>
      <c r="XY16" s="8"/>
      <c r="XZ16" s="8"/>
      <c r="YA16" s="8"/>
      <c r="YB16" s="8"/>
      <c r="YC16" s="8"/>
      <c r="YD16" s="8"/>
      <c r="YE16" s="8"/>
      <c r="YF16" s="8"/>
      <c r="YG16" s="8"/>
      <c r="YH16" s="8"/>
      <c r="YI16" s="8"/>
      <c r="YJ16" s="8"/>
      <c r="YK16" s="8"/>
      <c r="YL16" s="8"/>
      <c r="YM16" s="8"/>
      <c r="YN16" s="8"/>
      <c r="YO16" s="8"/>
      <c r="YP16" s="8"/>
      <c r="YQ16" s="8"/>
      <c r="YR16" s="8"/>
      <c r="YS16" s="8"/>
      <c r="YT16" s="8"/>
      <c r="YU16" s="8"/>
      <c r="YV16" s="8"/>
      <c r="YW16" s="8"/>
      <c r="YX16" s="8"/>
      <c r="YY16" s="8"/>
      <c r="YZ16" s="8"/>
      <c r="ZA16" s="8"/>
      <c r="ZB16" s="8"/>
      <c r="ZC16" s="8"/>
      <c r="ZD16" s="8"/>
      <c r="ZE16" s="8"/>
      <c r="ZF16" s="8"/>
      <c r="ZG16" s="8"/>
      <c r="ZH16" s="8"/>
      <c r="ZI16" s="8"/>
      <c r="ZJ16" s="8"/>
      <c r="ZK16" s="8"/>
      <c r="ZL16" s="8"/>
      <c r="ZM16" s="8"/>
      <c r="ZN16" s="8"/>
      <c r="ZO16" s="8"/>
      <c r="ZP16" s="8"/>
      <c r="ZQ16" s="8"/>
      <c r="ZR16" s="8"/>
      <c r="ZS16" s="8"/>
      <c r="ZT16" s="8"/>
      <c r="ZU16" s="8"/>
      <c r="ZV16" s="8"/>
      <c r="ZW16" s="8"/>
      <c r="ZX16" s="8"/>
      <c r="ZY16" s="8"/>
      <c r="ZZ16" s="8"/>
      <c r="AAA16" s="8"/>
      <c r="AAB16" s="8"/>
      <c r="AAC16" s="8"/>
      <c r="AAD16" s="8"/>
      <c r="AAE16" s="8"/>
      <c r="AAF16" s="8"/>
      <c r="AAG16" s="8"/>
      <c r="AAH16" s="8"/>
      <c r="AAI16" s="8"/>
      <c r="AAJ16" s="8"/>
      <c r="AAK16" s="8"/>
      <c r="AAL16" s="8"/>
      <c r="AAM16" s="8"/>
      <c r="AAN16" s="8"/>
      <c r="AAO16" s="8"/>
      <c r="AAP16" s="8"/>
      <c r="AAQ16" s="8"/>
      <c r="AAR16" s="8"/>
      <c r="AAS16" s="8"/>
      <c r="AAT16" s="8"/>
      <c r="AAU16" s="8"/>
      <c r="AAV16" s="8"/>
      <c r="AAW16" s="8"/>
      <c r="AAX16" s="8"/>
      <c r="AAY16" s="8"/>
      <c r="AAZ16" s="8"/>
      <c r="ABA16" s="8"/>
      <c r="ABB16" s="8"/>
      <c r="ABC16" s="8"/>
      <c r="ABD16" s="8"/>
      <c r="ABE16" s="8"/>
      <c r="ABF16" s="8"/>
      <c r="ABG16" s="8"/>
      <c r="ABH16" s="8"/>
      <c r="ABI16" s="8"/>
      <c r="ABJ16" s="8"/>
      <c r="ABK16" s="8"/>
      <c r="ABL16" s="8"/>
      <c r="ABM16" s="8"/>
      <c r="ABN16" s="8"/>
      <c r="ABO16" s="8"/>
      <c r="ABP16" s="8"/>
      <c r="ABQ16" s="8"/>
      <c r="ABR16" s="8"/>
      <c r="ABS16" s="8"/>
      <c r="ABT16" s="8"/>
      <c r="ABU16" s="8"/>
      <c r="ABV16" s="8"/>
      <c r="ABW16" s="8"/>
      <c r="ABX16" s="8"/>
      <c r="ABY16" s="8"/>
      <c r="ABZ16" s="8"/>
      <c r="ACA16" s="8"/>
      <c r="ACB16" s="8"/>
      <c r="ACC16" s="8"/>
      <c r="ACD16" s="8"/>
      <c r="ACE16" s="8"/>
      <c r="ACF16" s="8"/>
      <c r="ACG16" s="8"/>
      <c r="ACH16" s="8"/>
      <c r="ACI16" s="8"/>
      <c r="ACJ16" s="8"/>
      <c r="ACK16" s="8"/>
      <c r="ACL16" s="8"/>
      <c r="ACM16" s="8"/>
      <c r="ACN16" s="8"/>
      <c r="ACO16" s="8"/>
      <c r="ACP16" s="8"/>
      <c r="ACQ16" s="8"/>
      <c r="ACR16" s="8"/>
      <c r="ACS16" s="8"/>
      <c r="ACT16" s="8"/>
      <c r="ACU16" s="8"/>
      <c r="ACV16" s="8"/>
      <c r="ACW16" s="8"/>
      <c r="ACX16" s="8"/>
      <c r="ACY16" s="8"/>
      <c r="ACZ16" s="8"/>
      <c r="ADA16" s="8"/>
      <c r="ADB16" s="8"/>
      <c r="ADC16" s="8"/>
      <c r="ADD16" s="8"/>
      <c r="ADE16" s="8"/>
      <c r="ADF16" s="8"/>
      <c r="ADG16" s="8"/>
      <c r="ADH16" s="8"/>
      <c r="ADI16" s="8"/>
      <c r="ADJ16" s="8"/>
      <c r="ADK16" s="8"/>
      <c r="ADL16" s="8"/>
      <c r="ADM16" s="8"/>
      <c r="ADN16" s="8"/>
      <c r="ADO16" s="8"/>
      <c r="ADP16" s="8"/>
      <c r="ADQ16" s="8"/>
      <c r="ADR16" s="8"/>
      <c r="ADS16" s="8"/>
      <c r="ADT16" s="8"/>
      <c r="ADU16" s="8"/>
      <c r="ADV16" s="8"/>
      <c r="ADW16" s="8"/>
      <c r="ADX16" s="8"/>
      <c r="ADY16" s="8"/>
      <c r="ADZ16" s="8"/>
      <c r="AEA16" s="8"/>
      <c r="AEB16" s="8"/>
      <c r="AEC16" s="8"/>
      <c r="AED16" s="8"/>
      <c r="AEE16" s="8"/>
      <c r="AEF16" s="8"/>
      <c r="AEG16" s="8"/>
      <c r="AEH16" s="8"/>
      <c r="AEI16" s="8"/>
      <c r="AEJ16" s="8"/>
      <c r="AEK16" s="8"/>
      <c r="AEL16" s="8"/>
      <c r="AEM16" s="8"/>
      <c r="AEN16" s="8"/>
      <c r="AEO16" s="8"/>
      <c r="AEP16" s="8"/>
      <c r="AEQ16" s="8"/>
      <c r="AER16" s="8"/>
      <c r="AES16" s="8"/>
      <c r="AET16" s="8"/>
      <c r="AEU16" s="8"/>
      <c r="AEV16" s="8"/>
      <c r="AEW16" s="8"/>
      <c r="AEX16" s="8"/>
      <c r="AEY16" s="8"/>
      <c r="AEZ16" s="8"/>
      <c r="AFA16" s="8"/>
      <c r="AFB16" s="8"/>
      <c r="AFC16" s="8"/>
      <c r="AFD16" s="8"/>
      <c r="AFE16" s="8"/>
      <c r="AFF16" s="8"/>
      <c r="AFG16" s="8"/>
      <c r="AFH16" s="8"/>
      <c r="AFI16" s="8"/>
      <c r="AFJ16" s="8"/>
      <c r="AFK16" s="8"/>
      <c r="AFL16" s="8"/>
      <c r="AFM16" s="8"/>
      <c r="AFN16" s="8"/>
      <c r="AFO16" s="8"/>
      <c r="AFP16" s="8"/>
      <c r="AFQ16" s="8"/>
      <c r="AFR16" s="8"/>
      <c r="AFS16" s="8"/>
      <c r="AFT16" s="8"/>
      <c r="AFU16" s="8"/>
      <c r="AFV16" s="8"/>
      <c r="AFW16" s="8"/>
      <c r="AFX16" s="8"/>
      <c r="AFY16" s="8"/>
      <c r="AFZ16" s="8"/>
      <c r="AGA16" s="8"/>
      <c r="AGB16" s="8"/>
      <c r="AGC16" s="8"/>
      <c r="AGD16" s="8"/>
      <c r="AGE16" s="8"/>
      <c r="AGF16" s="8"/>
      <c r="AGG16" s="8"/>
      <c r="AGH16" s="8"/>
      <c r="AGI16" s="8"/>
      <c r="AGJ16" s="8"/>
      <c r="AGK16" s="8"/>
      <c r="AGL16" s="8"/>
      <c r="AGM16" s="8"/>
      <c r="AGN16" s="8"/>
      <c r="AGO16" s="8"/>
      <c r="AGP16" s="8"/>
      <c r="AGQ16" s="8"/>
      <c r="AGR16" s="8"/>
      <c r="AGS16" s="8"/>
      <c r="AGT16" s="8"/>
      <c r="AGU16" s="8"/>
      <c r="AGV16" s="8"/>
      <c r="AGW16" s="8"/>
      <c r="AGX16" s="8"/>
      <c r="AGY16" s="8"/>
      <c r="AGZ16" s="8"/>
      <c r="AHA16" s="8"/>
      <c r="AHB16" s="8"/>
      <c r="AHC16" s="8"/>
      <c r="AHD16" s="8"/>
      <c r="AHE16" s="8"/>
      <c r="AHF16" s="8"/>
      <c r="AHG16" s="8"/>
      <c r="AHH16" s="8"/>
      <c r="AHI16" s="8"/>
      <c r="AHJ16" s="8"/>
      <c r="AHK16" s="8"/>
      <c r="AHL16" s="8"/>
      <c r="AHM16" s="8"/>
      <c r="AHN16" s="8"/>
      <c r="AHO16" s="8"/>
      <c r="AHP16" s="8"/>
      <c r="AHQ16" s="8"/>
      <c r="AHR16" s="8"/>
      <c r="AHS16" s="8"/>
      <c r="AHT16" s="8"/>
      <c r="AHU16" s="8"/>
      <c r="AHV16" s="8"/>
      <c r="AHW16" s="8"/>
      <c r="AHX16" s="8"/>
      <c r="AHY16" s="8"/>
      <c r="AHZ16" s="8"/>
      <c r="AIA16" s="8"/>
      <c r="AIB16" s="8"/>
      <c r="AIC16" s="8"/>
      <c r="AID16" s="8"/>
      <c r="AIE16" s="8"/>
      <c r="AIF16" s="8"/>
      <c r="AIG16" s="8"/>
      <c r="AIH16" s="8"/>
      <c r="AII16" s="8"/>
      <c r="AIJ16" s="8"/>
      <c r="AIK16" s="8"/>
      <c r="AIL16" s="8"/>
      <c r="AIM16" s="8"/>
      <c r="AIN16" s="8"/>
      <c r="AIO16" s="8"/>
      <c r="AIP16" s="8"/>
      <c r="AIQ16" s="8"/>
      <c r="AIR16" s="8"/>
      <c r="AIS16" s="8"/>
      <c r="AIT16" s="8"/>
      <c r="AIU16" s="8"/>
      <c r="AIV16" s="8"/>
      <c r="AIW16" s="8"/>
      <c r="AIX16" s="8"/>
      <c r="AIY16" s="8"/>
      <c r="AIZ16" s="8"/>
      <c r="AJA16" s="8"/>
      <c r="AJB16" s="8"/>
      <c r="AJC16" s="8"/>
      <c r="AJD16" s="8"/>
      <c r="AJE16" s="8"/>
      <c r="AJF16" s="8"/>
      <c r="AJG16" s="8"/>
      <c r="AJH16" s="8"/>
      <c r="AJI16" s="8"/>
      <c r="AJJ16" s="8"/>
      <c r="AJK16" s="8"/>
      <c r="AJL16" s="8"/>
      <c r="AJM16" s="8"/>
      <c r="AJN16" s="8"/>
      <c r="AJO16" s="8"/>
      <c r="AJP16" s="8"/>
      <c r="AJQ16" s="8"/>
      <c r="AJR16" s="8"/>
      <c r="AJS16" s="8"/>
      <c r="AJT16" s="8"/>
      <c r="AJU16" s="8"/>
      <c r="AJV16" s="8"/>
      <c r="AJW16" s="8"/>
      <c r="AJX16" s="8"/>
      <c r="AJY16" s="8"/>
      <c r="AJZ16" s="8"/>
      <c r="AKA16" s="8"/>
      <c r="AKB16" s="8"/>
      <c r="AKC16" s="8"/>
      <c r="AKD16" s="8"/>
      <c r="AKE16" s="8"/>
      <c r="AKF16" s="8"/>
      <c r="AKG16" s="8"/>
      <c r="AKH16" s="8"/>
      <c r="AKI16" s="8"/>
      <c r="AKJ16" s="8"/>
      <c r="AKK16" s="8"/>
      <c r="AKL16" s="8"/>
      <c r="AKM16" s="8"/>
      <c r="AKN16" s="8"/>
      <c r="AKO16" s="8"/>
      <c r="AKP16" s="8"/>
      <c r="AKQ16" s="8"/>
      <c r="AKR16" s="8"/>
      <c r="AKS16" s="8"/>
      <c r="AKT16" s="8"/>
      <c r="AKU16" s="8"/>
      <c r="AKV16" s="8"/>
      <c r="AKW16" s="8"/>
      <c r="AKX16" s="8"/>
      <c r="AKY16" s="8"/>
      <c r="AKZ16" s="8"/>
      <c r="ALA16" s="8"/>
      <c r="ALB16" s="8"/>
      <c r="ALC16" s="8"/>
      <c r="ALD16" s="8"/>
      <c r="ALE16" s="8"/>
      <c r="ALF16" s="8"/>
      <c r="ALG16" s="8"/>
      <c r="ALH16" s="8"/>
      <c r="ALI16" s="8"/>
      <c r="ALJ16" s="8"/>
      <c r="ALK16" s="8"/>
      <c r="ALL16" s="8"/>
      <c r="ALM16" s="8"/>
      <c r="ALN16" s="8"/>
      <c r="ALO16" s="8"/>
      <c r="ALP16" s="8"/>
      <c r="ALQ16" s="8"/>
      <c r="ALR16" s="8"/>
      <c r="ALS16" s="8"/>
      <c r="ALT16" s="8"/>
      <c r="ALU16" s="8"/>
      <c r="ALV16" s="8"/>
      <c r="ALW16" s="8"/>
      <c r="ALX16" s="8"/>
      <c r="ALY16" s="8"/>
      <c r="ALZ16" s="8"/>
      <c r="AMA16" s="8"/>
      <c r="AMB16" s="8"/>
      <c r="AMC16" s="8"/>
      <c r="AMD16" s="8"/>
      <c r="AME16" s="8"/>
      <c r="AMF16" s="8"/>
      <c r="AMG16" s="8"/>
      <c r="AMH16" s="8"/>
      <c r="AMI16" s="8"/>
      <c r="AMJ16" s="8"/>
      <c r="AMK16" s="8"/>
      <c r="AML16" s="8"/>
      <c r="AMM16" s="8"/>
      <c r="AMN16" s="8"/>
      <c r="AMO16" s="8"/>
      <c r="AMP16" s="8"/>
      <c r="AMQ16" s="8"/>
      <c r="AMR16" s="8"/>
      <c r="AMS16" s="8"/>
      <c r="AMT16" s="8"/>
      <c r="AMU16" s="8"/>
      <c r="AMV16" s="8"/>
      <c r="AMW16" s="8"/>
      <c r="AMX16" s="8"/>
      <c r="AMY16" s="8"/>
      <c r="AMZ16" s="8"/>
      <c r="ANA16" s="8"/>
      <c r="ANB16" s="8"/>
      <c r="ANC16" s="8"/>
      <c r="AND16" s="8"/>
      <c r="ANE16" s="8"/>
      <c r="ANF16" s="8"/>
      <c r="ANG16" s="8"/>
      <c r="ANH16" s="8"/>
      <c r="ANI16" s="8"/>
      <c r="ANJ16" s="8"/>
      <c r="ANK16" s="8"/>
      <c r="ANL16" s="8"/>
      <c r="ANM16" s="8"/>
      <c r="ANN16" s="8"/>
      <c r="ANO16" s="8"/>
      <c r="ANP16" s="8"/>
      <c r="ANQ16" s="8"/>
      <c r="ANR16" s="8"/>
      <c r="ANS16" s="8"/>
      <c r="ANT16" s="8"/>
      <c r="ANU16" s="8"/>
      <c r="ANV16" s="8"/>
      <c r="ANW16" s="8"/>
      <c r="ANX16" s="8"/>
      <c r="ANY16" s="8"/>
      <c r="ANZ16" s="8"/>
      <c r="AOA16" s="8"/>
      <c r="AOB16" s="8"/>
      <c r="AOC16" s="8"/>
      <c r="AOD16" s="8"/>
      <c r="AOE16" s="8"/>
      <c r="AOF16" s="8"/>
      <c r="AOG16" s="8"/>
      <c r="AOH16" s="8"/>
      <c r="AOI16" s="8"/>
      <c r="AOJ16" s="8"/>
      <c r="AOK16" s="8"/>
      <c r="AOL16" s="8"/>
      <c r="AOM16" s="8"/>
      <c r="AON16" s="8"/>
      <c r="AOO16" s="8"/>
      <c r="AOP16" s="8"/>
      <c r="AOQ16" s="8"/>
      <c r="AOR16" s="8"/>
      <c r="AOS16" s="8"/>
      <c r="AOT16" s="8"/>
      <c r="AOU16" s="8"/>
      <c r="AOV16" s="8"/>
      <c r="AOW16" s="8"/>
      <c r="AOX16" s="8"/>
      <c r="AOY16" s="8"/>
      <c r="AOZ16" s="8"/>
      <c r="APA16" s="8"/>
      <c r="APB16" s="8"/>
      <c r="APC16" s="8"/>
      <c r="APD16" s="8"/>
      <c r="APE16" s="8"/>
      <c r="APF16" s="8"/>
      <c r="APG16" s="8"/>
      <c r="APH16" s="8"/>
      <c r="API16" s="8"/>
      <c r="APJ16" s="8"/>
      <c r="APK16" s="8"/>
      <c r="APL16" s="8"/>
      <c r="APM16" s="8"/>
      <c r="APN16" s="8"/>
      <c r="APO16" s="8"/>
      <c r="APP16" s="8"/>
      <c r="APQ16" s="8"/>
      <c r="APR16" s="8"/>
      <c r="APS16" s="8"/>
      <c r="APT16" s="8"/>
      <c r="APU16" s="8"/>
      <c r="APV16" s="8"/>
      <c r="APW16" s="8"/>
      <c r="APX16" s="8"/>
      <c r="APY16" s="8"/>
      <c r="APZ16" s="8"/>
      <c r="AQA16" s="8"/>
      <c r="AQB16" s="8"/>
      <c r="AQC16" s="8"/>
      <c r="AQD16" s="8"/>
      <c r="AQE16" s="8"/>
      <c r="AQF16" s="8"/>
      <c r="AQG16" s="8"/>
      <c r="AQH16" s="8"/>
      <c r="AQI16" s="8"/>
      <c r="AQJ16" s="8"/>
      <c r="AQK16" s="8"/>
      <c r="AQL16" s="8"/>
      <c r="AQM16" s="8"/>
      <c r="AQN16" s="8"/>
      <c r="AQO16" s="8"/>
      <c r="AQP16" s="8"/>
      <c r="AQQ16" s="8"/>
      <c r="AQR16" s="8"/>
      <c r="AQS16" s="8"/>
      <c r="AQT16" s="8"/>
      <c r="AQU16" s="8"/>
      <c r="AQV16" s="8"/>
      <c r="AQW16" s="8"/>
      <c r="AQX16" s="8"/>
      <c r="AQY16" s="8"/>
      <c r="AQZ16" s="8"/>
      <c r="ARA16" s="8"/>
      <c r="ARB16" s="8"/>
      <c r="ARC16" s="8"/>
      <c r="ARD16" s="8"/>
      <c r="ARE16" s="8"/>
      <c r="ARF16" s="8"/>
      <c r="ARG16" s="8"/>
      <c r="ARH16" s="8"/>
      <c r="ARI16" s="8"/>
      <c r="ARJ16" s="8"/>
      <c r="ARK16" s="8"/>
      <c r="ARL16" s="8"/>
      <c r="ARM16" s="8"/>
      <c r="ARN16" s="8"/>
      <c r="ARO16" s="8"/>
      <c r="ARP16" s="8"/>
      <c r="ARQ16" s="8"/>
      <c r="ARR16" s="8"/>
      <c r="ARS16" s="8"/>
      <c r="ART16" s="8"/>
      <c r="ARU16" s="8"/>
      <c r="ARV16" s="8"/>
      <c r="ARW16" s="8"/>
      <c r="ARX16" s="8"/>
      <c r="ARY16" s="8"/>
      <c r="ARZ16" s="8"/>
      <c r="ASA16" s="8"/>
      <c r="ASB16" s="8"/>
      <c r="ASC16" s="8"/>
      <c r="ASD16" s="8"/>
      <c r="ASE16" s="8"/>
      <c r="ASF16" s="8"/>
      <c r="ASG16" s="8"/>
      <c r="ASH16" s="8"/>
      <c r="ASI16" s="8"/>
      <c r="ASJ16" s="8"/>
      <c r="ASK16" s="8"/>
      <c r="ASL16" s="8"/>
      <c r="ASM16" s="8"/>
      <c r="ASN16" s="8"/>
      <c r="ASO16" s="8"/>
      <c r="ASP16" s="8"/>
      <c r="ASQ16" s="8"/>
      <c r="ASR16" s="8"/>
      <c r="ASS16" s="8"/>
      <c r="AST16" s="8"/>
      <c r="ASU16" s="8"/>
      <c r="ASV16" s="8"/>
      <c r="ASW16" s="8"/>
      <c r="ASX16" s="8"/>
      <c r="ASY16" s="8"/>
      <c r="ASZ16" s="8"/>
      <c r="ATA16" s="8"/>
      <c r="ATB16" s="8"/>
      <c r="ATC16" s="8"/>
      <c r="ATD16" s="8"/>
      <c r="ATE16" s="8"/>
      <c r="ATF16" s="8"/>
      <c r="ATG16" s="8"/>
      <c r="ATH16" s="8"/>
      <c r="ATI16" s="8"/>
      <c r="ATJ16" s="8"/>
      <c r="ATK16" s="8"/>
      <c r="ATL16" s="8"/>
      <c r="ATM16" s="8"/>
      <c r="ATN16" s="8"/>
      <c r="ATO16" s="8"/>
      <c r="ATP16" s="8"/>
      <c r="ATQ16" s="8"/>
      <c r="ATR16" s="8"/>
      <c r="ATS16" s="8"/>
      <c r="ATT16" s="8"/>
      <c r="ATU16" s="8"/>
      <c r="ATV16" s="8"/>
      <c r="ATW16" s="8"/>
      <c r="ATX16" s="8"/>
      <c r="ATY16" s="8"/>
      <c r="ATZ16" s="8"/>
      <c r="AUA16" s="8"/>
      <c r="AUB16" s="8"/>
      <c r="AUC16" s="8"/>
      <c r="AUD16" s="8"/>
      <c r="AUE16" s="8"/>
      <c r="AUF16" s="8"/>
      <c r="AUG16" s="8"/>
      <c r="AUH16" s="8"/>
      <c r="AUI16" s="8"/>
      <c r="AUJ16" s="8"/>
      <c r="AUK16" s="8"/>
      <c r="AUL16" s="8"/>
      <c r="AUM16" s="8"/>
      <c r="AUN16" s="8"/>
      <c r="AUO16" s="8"/>
      <c r="AUP16" s="8"/>
      <c r="AUQ16" s="8"/>
      <c r="AUR16" s="8"/>
      <c r="AUS16" s="8"/>
      <c r="AUT16" s="8"/>
      <c r="AUU16" s="8"/>
      <c r="AUV16" s="8"/>
      <c r="AUW16" s="8"/>
      <c r="AUX16" s="8"/>
      <c r="AUY16" s="8"/>
      <c r="AUZ16" s="8"/>
      <c r="AVA16" s="8"/>
      <c r="AVB16" s="8"/>
      <c r="AVC16" s="8"/>
      <c r="AVD16" s="8"/>
      <c r="AVE16" s="8"/>
      <c r="AVF16" s="8"/>
      <c r="AVG16" s="8"/>
      <c r="AVH16" s="8"/>
      <c r="AVI16" s="8"/>
      <c r="AVJ16" s="8"/>
      <c r="AVK16" s="8"/>
      <c r="AVL16" s="8"/>
      <c r="AVM16" s="8"/>
      <c r="AVN16" s="8"/>
      <c r="AVO16" s="8"/>
      <c r="AVP16" s="8"/>
      <c r="AVQ16" s="8"/>
      <c r="AVR16" s="8"/>
      <c r="AVS16" s="8"/>
      <c r="AVT16" s="8"/>
      <c r="AVU16" s="8"/>
      <c r="AVV16" s="8"/>
      <c r="AVW16" s="8"/>
      <c r="AVX16" s="8"/>
      <c r="AVY16" s="8"/>
      <c r="AVZ16" s="8"/>
      <c r="AWA16" s="8"/>
      <c r="AWB16" s="8"/>
      <c r="AWC16" s="8"/>
      <c r="AWD16" s="8"/>
      <c r="AWE16" s="8"/>
      <c r="AWF16" s="8"/>
      <c r="AWG16" s="8"/>
      <c r="AWH16" s="8"/>
      <c r="AWI16" s="8"/>
      <c r="AWJ16" s="8"/>
      <c r="AWK16" s="8"/>
      <c r="AWL16" s="8"/>
      <c r="AWM16" s="8"/>
      <c r="AWN16" s="8"/>
      <c r="AWO16" s="8"/>
      <c r="AWP16" s="8"/>
      <c r="AWQ16" s="8"/>
      <c r="AWR16" s="8"/>
      <c r="AWS16" s="8"/>
      <c r="AWT16" s="8"/>
      <c r="AWU16" s="8"/>
      <c r="AWV16" s="8"/>
      <c r="AWW16" s="8"/>
      <c r="AWX16" s="8"/>
      <c r="AWY16" s="8"/>
      <c r="AWZ16" s="8"/>
      <c r="AXA16" s="8"/>
      <c r="AXB16" s="8"/>
      <c r="AXC16" s="8"/>
      <c r="AXD16" s="8"/>
      <c r="AXE16" s="8"/>
      <c r="AXF16" s="8"/>
      <c r="AXG16" s="8"/>
      <c r="AXH16" s="8"/>
      <c r="AXI16" s="8"/>
      <c r="AXJ16" s="8"/>
      <c r="AXK16" s="8"/>
      <c r="AXL16" s="8"/>
      <c r="AXM16" s="8"/>
      <c r="AXN16" s="8"/>
      <c r="AXO16" s="8"/>
      <c r="AXP16" s="8"/>
      <c r="AXQ16" s="8"/>
      <c r="AXR16" s="8"/>
      <c r="AXS16" s="8"/>
      <c r="AXT16" s="8"/>
      <c r="AXU16" s="8"/>
      <c r="AXV16" s="8"/>
      <c r="AXW16" s="8"/>
      <c r="AXX16" s="8"/>
      <c r="AXY16" s="8"/>
      <c r="AXZ16" s="8"/>
      <c r="AYA16" s="8"/>
      <c r="AYB16" s="8"/>
      <c r="AYC16" s="8"/>
      <c r="AYD16" s="8"/>
      <c r="AYE16" s="8"/>
      <c r="AYF16" s="8"/>
      <c r="AYG16" s="8"/>
      <c r="AYH16" s="8"/>
      <c r="AYI16" s="8"/>
      <c r="AYJ16" s="8"/>
      <c r="AYK16" s="8"/>
      <c r="AYL16" s="8"/>
      <c r="AYM16" s="8"/>
      <c r="AYN16" s="8"/>
      <c r="AYO16" s="8"/>
      <c r="AYP16" s="8"/>
      <c r="AYQ16" s="8"/>
      <c r="AYR16" s="8"/>
      <c r="AYS16" s="8"/>
      <c r="AYT16" s="8"/>
      <c r="AYU16" s="8"/>
      <c r="AYV16" s="8"/>
      <c r="AYW16" s="8"/>
      <c r="AYX16" s="8"/>
      <c r="AYY16" s="8"/>
      <c r="AYZ16" s="8"/>
      <c r="AZA16" s="8"/>
      <c r="AZB16" s="8"/>
      <c r="AZC16" s="8"/>
      <c r="AZD16" s="8"/>
      <c r="AZE16" s="8"/>
      <c r="AZF16" s="8"/>
      <c r="AZG16" s="8"/>
      <c r="AZH16" s="8"/>
      <c r="AZI16" s="8"/>
      <c r="AZJ16" s="8"/>
      <c r="AZK16" s="8"/>
      <c r="AZL16" s="8"/>
      <c r="AZM16" s="8"/>
      <c r="AZN16" s="8"/>
      <c r="AZO16" s="8"/>
      <c r="AZP16" s="8"/>
      <c r="AZQ16" s="8"/>
      <c r="AZR16" s="8"/>
      <c r="AZS16" s="8"/>
      <c r="AZT16" s="8"/>
      <c r="AZU16" s="8"/>
      <c r="AZV16" s="8"/>
      <c r="AZW16" s="8"/>
      <c r="AZX16" s="8"/>
      <c r="AZY16" s="8"/>
      <c r="AZZ16" s="8"/>
      <c r="BAA16" s="8"/>
      <c r="BAB16" s="8"/>
      <c r="BAC16" s="8"/>
      <c r="BAD16" s="8"/>
      <c r="BAE16" s="8"/>
      <c r="BAF16" s="8"/>
      <c r="BAG16" s="8"/>
      <c r="BAH16" s="8"/>
      <c r="BAI16" s="8"/>
      <c r="BAJ16" s="8"/>
      <c r="BAK16" s="8"/>
      <c r="BAL16" s="8"/>
      <c r="BAM16" s="8"/>
      <c r="BAN16" s="8"/>
      <c r="BAO16" s="8"/>
      <c r="BAP16" s="8"/>
      <c r="BAQ16" s="8"/>
      <c r="BAR16" s="8"/>
      <c r="BAS16" s="8"/>
      <c r="BAT16" s="8"/>
      <c r="BAU16" s="8"/>
      <c r="BAV16" s="8"/>
      <c r="BAW16" s="8"/>
      <c r="BAX16" s="8"/>
      <c r="BAY16" s="8"/>
      <c r="BAZ16" s="8"/>
      <c r="BBA16" s="8"/>
      <c r="BBB16" s="8"/>
      <c r="BBC16" s="8"/>
      <c r="BBD16" s="8"/>
      <c r="BBE16" s="8"/>
      <c r="BBF16" s="8"/>
      <c r="BBG16" s="8"/>
      <c r="BBH16" s="8"/>
      <c r="BBI16" s="8"/>
      <c r="BBJ16" s="8"/>
      <c r="BBK16" s="8"/>
      <c r="BBL16" s="8"/>
      <c r="BBM16" s="8"/>
      <c r="BBN16" s="8"/>
      <c r="BBO16" s="8"/>
      <c r="BBP16" s="8"/>
      <c r="BBQ16" s="8"/>
      <c r="BBR16" s="8"/>
      <c r="BBS16" s="8"/>
      <c r="BBT16" s="8"/>
      <c r="BBU16" s="8"/>
      <c r="BBV16" s="8"/>
      <c r="BBW16" s="8"/>
      <c r="BBX16" s="8"/>
      <c r="BBY16" s="8"/>
      <c r="BBZ16" s="8"/>
      <c r="BCA16" s="8"/>
      <c r="BCB16" s="8"/>
      <c r="BCC16" s="8"/>
      <c r="BCD16" s="8"/>
      <c r="BCE16" s="8"/>
      <c r="BCF16" s="8"/>
      <c r="BCG16" s="8"/>
      <c r="BCH16" s="8"/>
      <c r="BCI16" s="8"/>
      <c r="BCJ16" s="8"/>
      <c r="BCK16" s="8"/>
      <c r="BCL16" s="8"/>
      <c r="BCM16" s="8"/>
      <c r="BCN16" s="8"/>
      <c r="BCO16" s="8"/>
      <c r="BCP16" s="8"/>
      <c r="BCQ16" s="8"/>
      <c r="BCR16" s="8"/>
      <c r="BCS16" s="8"/>
      <c r="BCT16" s="8"/>
      <c r="BCU16" s="8"/>
      <c r="BCV16" s="8"/>
      <c r="BCW16" s="8"/>
      <c r="BCX16" s="8"/>
      <c r="BCY16" s="8"/>
      <c r="BCZ16" s="8"/>
      <c r="BDA16" s="8"/>
      <c r="BDB16" s="8"/>
      <c r="BDC16" s="8"/>
      <c r="BDD16" s="8"/>
      <c r="BDE16" s="8"/>
      <c r="BDF16" s="8"/>
      <c r="BDG16" s="8"/>
      <c r="BDH16" s="8"/>
      <c r="BDI16" s="8"/>
      <c r="BDJ16" s="8"/>
      <c r="BDK16" s="8"/>
      <c r="BDL16" s="8"/>
      <c r="BDM16" s="8"/>
      <c r="BDN16" s="8"/>
      <c r="BDO16" s="8"/>
      <c r="BDP16" s="8"/>
      <c r="BDQ16" s="8"/>
      <c r="BDR16" s="8"/>
      <c r="BDS16" s="8"/>
      <c r="BDT16" s="8"/>
      <c r="BDU16" s="8"/>
      <c r="BDV16" s="8"/>
      <c r="BDW16" s="8"/>
      <c r="BDX16" s="8"/>
      <c r="BDY16" s="8"/>
      <c r="BDZ16" s="8"/>
      <c r="BEA16" s="8"/>
      <c r="BEB16" s="8"/>
      <c r="BEC16" s="8"/>
      <c r="BED16" s="8"/>
      <c r="BEE16" s="8"/>
      <c r="BEF16" s="8"/>
      <c r="BEG16" s="8"/>
      <c r="BEH16" s="8"/>
      <c r="BEI16" s="8"/>
      <c r="BEJ16" s="8"/>
      <c r="BEK16" s="8"/>
      <c r="BEL16" s="8"/>
      <c r="BEM16" s="8"/>
      <c r="BEN16" s="8"/>
      <c r="BEO16" s="8"/>
      <c r="BEP16" s="8"/>
      <c r="BEQ16" s="8"/>
      <c r="BER16" s="8"/>
      <c r="BES16" s="8"/>
      <c r="BET16" s="8"/>
      <c r="BEU16" s="8"/>
      <c r="BEV16" s="8"/>
      <c r="BEW16" s="8"/>
      <c r="BEX16" s="8"/>
      <c r="BEY16" s="8"/>
      <c r="BEZ16" s="8"/>
      <c r="BFA16" s="8"/>
      <c r="BFB16" s="8"/>
      <c r="BFC16" s="8"/>
      <c r="BFD16" s="8"/>
      <c r="BFE16" s="8"/>
      <c r="BFF16" s="8"/>
      <c r="BFG16" s="8"/>
      <c r="BFH16" s="8"/>
      <c r="BFI16" s="8"/>
      <c r="BFJ16" s="8"/>
      <c r="BFK16" s="8"/>
      <c r="BFL16" s="8"/>
      <c r="BFM16" s="8"/>
      <c r="BFN16" s="8"/>
      <c r="BFO16" s="8"/>
      <c r="BFP16" s="8"/>
      <c r="BFQ16" s="8"/>
      <c r="BFR16" s="8"/>
      <c r="BFS16" s="8"/>
      <c r="BFT16" s="8"/>
      <c r="BFU16" s="8"/>
      <c r="BFV16" s="8"/>
      <c r="BFW16" s="8"/>
      <c r="BFX16" s="8"/>
      <c r="BFY16" s="8"/>
      <c r="BFZ16" s="8"/>
      <c r="BGA16" s="8"/>
      <c r="BGB16" s="8"/>
      <c r="BGC16" s="8"/>
      <c r="BGD16" s="8"/>
      <c r="BGE16" s="8"/>
      <c r="BGF16" s="8"/>
      <c r="BGG16" s="8"/>
      <c r="BGH16" s="8"/>
      <c r="BGI16" s="8"/>
      <c r="BGJ16" s="8"/>
      <c r="BGK16" s="8"/>
      <c r="BGL16" s="8"/>
      <c r="BGM16" s="8"/>
      <c r="BGN16" s="8"/>
      <c r="BGO16" s="8"/>
      <c r="BGP16" s="8"/>
      <c r="BGQ16" s="8"/>
      <c r="BGR16" s="8"/>
      <c r="BGS16" s="8"/>
      <c r="BGT16" s="8"/>
      <c r="BGU16" s="8"/>
      <c r="BGV16" s="8"/>
      <c r="BGW16" s="8"/>
      <c r="BGX16" s="8"/>
      <c r="BGY16" s="8"/>
      <c r="BGZ16" s="8"/>
      <c r="BHA16" s="8"/>
      <c r="BHB16" s="8"/>
      <c r="BHC16" s="8"/>
      <c r="BHD16" s="8"/>
      <c r="BHE16" s="8"/>
      <c r="BHF16" s="8"/>
      <c r="BHG16" s="8"/>
      <c r="BHH16" s="8"/>
      <c r="BHI16" s="8"/>
      <c r="BHJ16" s="8"/>
      <c r="BHK16" s="8"/>
      <c r="BHL16" s="8"/>
      <c r="BHM16" s="8"/>
      <c r="BHN16" s="8"/>
      <c r="BHO16" s="8"/>
      <c r="BHP16" s="8"/>
      <c r="BHQ16" s="8"/>
      <c r="BHR16" s="8"/>
      <c r="BHS16" s="8"/>
      <c r="BHT16" s="8"/>
      <c r="BHU16" s="8"/>
      <c r="BHV16" s="8"/>
      <c r="BHW16" s="8"/>
      <c r="BHX16" s="8"/>
      <c r="BHY16" s="8"/>
      <c r="BHZ16" s="8"/>
      <c r="BIA16" s="8"/>
      <c r="BIB16" s="8"/>
      <c r="BIC16" s="8"/>
      <c r="BID16" s="8"/>
      <c r="BIE16" s="8"/>
      <c r="BIF16" s="8"/>
      <c r="BIG16" s="8"/>
      <c r="BIH16" s="8"/>
      <c r="BII16" s="8"/>
      <c r="BIJ16" s="8"/>
      <c r="BIK16" s="8"/>
      <c r="BIL16" s="8"/>
      <c r="BIM16" s="8"/>
      <c r="BIN16" s="8"/>
      <c r="BIO16" s="8"/>
      <c r="BIP16" s="8"/>
      <c r="BIQ16" s="8"/>
      <c r="BIR16" s="8"/>
      <c r="BIS16" s="8"/>
      <c r="BIT16" s="8"/>
      <c r="BIU16" s="8"/>
      <c r="BIV16" s="8"/>
      <c r="BIW16" s="8"/>
      <c r="BIX16" s="8"/>
      <c r="BIY16" s="8"/>
      <c r="BIZ16" s="8"/>
      <c r="BJA16" s="8"/>
      <c r="BJB16" s="8"/>
      <c r="BJC16" s="8"/>
      <c r="BJD16" s="8"/>
      <c r="BJE16" s="8"/>
      <c r="BJF16" s="8"/>
      <c r="BJG16" s="8"/>
      <c r="BJH16" s="8"/>
      <c r="BJI16" s="8"/>
      <c r="BJJ16" s="8"/>
      <c r="BJK16" s="8"/>
      <c r="BJL16" s="8"/>
      <c r="BJM16" s="8"/>
      <c r="BJN16" s="8"/>
      <c r="BJO16" s="8"/>
      <c r="BJP16" s="8"/>
      <c r="BJQ16" s="8"/>
      <c r="BJR16" s="8"/>
      <c r="BJS16" s="8"/>
      <c r="BJT16" s="8"/>
      <c r="BJU16" s="8"/>
      <c r="BJV16" s="8"/>
      <c r="BJW16" s="8"/>
      <c r="BJX16" s="8"/>
      <c r="BJY16" s="8"/>
      <c r="BJZ16" s="8"/>
      <c r="BKA16" s="8"/>
      <c r="BKB16" s="8"/>
      <c r="BKC16" s="8"/>
      <c r="BKD16" s="8"/>
      <c r="BKE16" s="8"/>
      <c r="BKF16" s="8"/>
      <c r="BKG16" s="8"/>
      <c r="BKH16" s="8"/>
      <c r="BKI16" s="8"/>
      <c r="BKJ16" s="8"/>
      <c r="BKK16" s="8"/>
      <c r="BKL16" s="8"/>
      <c r="BKM16" s="8"/>
      <c r="BKN16" s="8"/>
      <c r="BKO16" s="8"/>
      <c r="BKP16" s="8"/>
      <c r="BKQ16" s="8"/>
      <c r="BKR16" s="8"/>
      <c r="BKS16" s="8"/>
      <c r="BKT16" s="8"/>
      <c r="BKU16" s="8"/>
      <c r="BKV16" s="8"/>
      <c r="BKW16" s="8"/>
      <c r="BKX16" s="8"/>
      <c r="BKY16" s="8"/>
      <c r="BKZ16" s="8"/>
      <c r="BLA16" s="8"/>
      <c r="BLB16" s="8"/>
      <c r="BLC16" s="8"/>
      <c r="BLD16" s="8"/>
      <c r="BLE16" s="8"/>
      <c r="BLF16" s="8"/>
      <c r="BLG16" s="8"/>
      <c r="BLH16" s="8"/>
      <c r="BLI16" s="8"/>
      <c r="BLJ16" s="8"/>
      <c r="BLK16" s="8"/>
      <c r="BLL16" s="8"/>
      <c r="BLM16" s="8"/>
      <c r="BLN16" s="8"/>
      <c r="BLO16" s="8"/>
      <c r="BLP16" s="8"/>
      <c r="BLQ16" s="8"/>
      <c r="BLR16" s="8"/>
      <c r="BLS16" s="8"/>
      <c r="BLT16" s="8"/>
      <c r="BLU16" s="8"/>
      <c r="BLV16" s="8"/>
      <c r="BLW16" s="8"/>
      <c r="BLX16" s="8"/>
      <c r="BLY16" s="8"/>
      <c r="BLZ16" s="8"/>
      <c r="BMA16" s="8"/>
      <c r="BMB16" s="8"/>
      <c r="BMC16" s="8"/>
      <c r="BMD16" s="8"/>
      <c r="BME16" s="8"/>
      <c r="BMF16" s="8"/>
      <c r="BMG16" s="8"/>
      <c r="BMH16" s="8"/>
      <c r="BMI16" s="8"/>
      <c r="BMJ16" s="8"/>
      <c r="BMK16" s="8"/>
      <c r="BML16" s="8"/>
      <c r="BMM16" s="8"/>
      <c r="BMN16" s="8"/>
      <c r="BMO16" s="8"/>
      <c r="BMP16" s="8"/>
      <c r="BMQ16" s="8"/>
      <c r="BMR16" s="8"/>
      <c r="BMS16" s="8"/>
      <c r="BMT16" s="8"/>
      <c r="BMU16" s="8"/>
      <c r="BMV16" s="8"/>
      <c r="BMW16" s="8"/>
      <c r="BMX16" s="8"/>
      <c r="BMY16" s="8"/>
      <c r="BMZ16" s="8"/>
      <c r="BNA16" s="8"/>
      <c r="BNB16" s="8"/>
      <c r="BNC16" s="8"/>
      <c r="BND16" s="8"/>
      <c r="BNE16" s="8"/>
      <c r="BNF16" s="8"/>
      <c r="BNG16" s="8"/>
      <c r="BNH16" s="8"/>
      <c r="BNI16" s="8"/>
      <c r="BNJ16" s="8"/>
      <c r="BNK16" s="8"/>
      <c r="BNL16" s="8"/>
      <c r="BNM16" s="8"/>
      <c r="BNN16" s="8"/>
      <c r="BNO16" s="8"/>
      <c r="BNP16" s="8"/>
      <c r="BNQ16" s="8"/>
      <c r="BNR16" s="8"/>
      <c r="BNS16" s="8"/>
      <c r="BNT16" s="8"/>
      <c r="BNU16" s="8"/>
      <c r="BNV16" s="8"/>
      <c r="BNW16" s="8"/>
      <c r="BNX16" s="8"/>
      <c r="BNY16" s="8"/>
      <c r="BNZ16" s="8"/>
      <c r="BOA16" s="8"/>
      <c r="BOB16" s="8"/>
      <c r="BOC16" s="8"/>
      <c r="BOD16" s="8"/>
      <c r="BOE16" s="8"/>
      <c r="BOF16" s="8"/>
      <c r="BOG16" s="8"/>
      <c r="BOH16" s="8"/>
      <c r="BOI16" s="8"/>
      <c r="BOJ16" s="8"/>
      <c r="BOK16" s="8"/>
      <c r="BOL16" s="8"/>
      <c r="BOM16" s="8"/>
      <c r="BON16" s="8"/>
      <c r="BOO16" s="8"/>
      <c r="BOP16" s="8"/>
      <c r="BOQ16" s="8"/>
      <c r="BOR16" s="8"/>
      <c r="BOS16" s="8"/>
      <c r="BOT16" s="8"/>
      <c r="BOU16" s="8"/>
      <c r="BOV16" s="8"/>
      <c r="BOW16" s="8"/>
      <c r="BOX16" s="8"/>
      <c r="BOY16" s="8"/>
      <c r="BOZ16" s="8"/>
      <c r="BPA16" s="8"/>
      <c r="BPB16" s="8"/>
      <c r="BPC16" s="8"/>
      <c r="BPD16" s="8"/>
      <c r="BPE16" s="8"/>
      <c r="BPF16" s="8"/>
      <c r="BPG16" s="8"/>
      <c r="BPH16" s="8"/>
      <c r="BPI16" s="8"/>
      <c r="BPJ16" s="8"/>
      <c r="BPK16" s="8"/>
      <c r="BPL16" s="8"/>
      <c r="BPM16" s="8"/>
      <c r="BPN16" s="8"/>
      <c r="BPO16" s="8"/>
      <c r="BPP16" s="8"/>
      <c r="BPQ16" s="8"/>
      <c r="BPR16" s="8"/>
      <c r="BPS16" s="8"/>
      <c r="BPT16" s="8"/>
      <c r="BPU16" s="8"/>
      <c r="BPV16" s="8"/>
      <c r="BPW16" s="8"/>
      <c r="BPX16" s="8"/>
      <c r="BPY16" s="8"/>
      <c r="BPZ16" s="8"/>
      <c r="BQA16" s="8"/>
      <c r="BQB16" s="8"/>
      <c r="BQC16" s="8"/>
      <c r="BQD16" s="8"/>
      <c r="BQE16" s="8"/>
      <c r="BQF16" s="8"/>
      <c r="BQG16" s="8"/>
      <c r="BQH16" s="8"/>
      <c r="BQI16" s="8"/>
      <c r="BQJ16" s="8"/>
      <c r="BQK16" s="8"/>
      <c r="BQL16" s="8"/>
      <c r="BQM16" s="8"/>
      <c r="BQN16" s="8"/>
      <c r="BQO16" s="8"/>
      <c r="BQP16" s="8"/>
      <c r="BQQ16" s="8"/>
      <c r="BQR16" s="8"/>
      <c r="BQS16" s="8"/>
      <c r="BQT16" s="8"/>
      <c r="BQU16" s="8"/>
      <c r="BQV16" s="8"/>
      <c r="BQW16" s="8"/>
      <c r="BQX16" s="8"/>
      <c r="BQY16" s="8"/>
      <c r="BQZ16" s="8"/>
      <c r="BRA16" s="8"/>
      <c r="BRB16" s="8"/>
      <c r="BRC16" s="8"/>
      <c r="BRD16" s="8"/>
      <c r="BRE16" s="8"/>
      <c r="BRF16" s="8"/>
      <c r="BRG16" s="8"/>
      <c r="BRH16" s="8"/>
      <c r="BRI16" s="8"/>
      <c r="BRJ16" s="8"/>
      <c r="BRK16" s="8"/>
      <c r="BRL16" s="8"/>
      <c r="BRM16" s="8"/>
      <c r="BRN16" s="8"/>
      <c r="BRO16" s="8"/>
      <c r="BRP16" s="8"/>
      <c r="BRQ16" s="8"/>
      <c r="BRR16" s="8"/>
      <c r="BRS16" s="8"/>
      <c r="BRT16" s="8"/>
      <c r="BRU16" s="8"/>
      <c r="BRV16" s="8"/>
      <c r="BRW16" s="8"/>
      <c r="BRX16" s="8"/>
      <c r="BRY16" s="8"/>
      <c r="BRZ16" s="8"/>
      <c r="BSA16" s="8"/>
      <c r="BSB16" s="8"/>
      <c r="BSC16" s="8"/>
      <c r="BSD16" s="8"/>
      <c r="BSE16" s="8"/>
      <c r="BSF16" s="8"/>
      <c r="BSG16" s="8"/>
      <c r="BSH16" s="8"/>
      <c r="BSI16" s="8"/>
      <c r="BSJ16" s="8"/>
      <c r="BSK16" s="8"/>
      <c r="BSL16" s="8"/>
      <c r="BSM16" s="8"/>
      <c r="BSN16" s="8"/>
      <c r="BSO16" s="8"/>
      <c r="BSP16" s="8"/>
      <c r="BSQ16" s="8"/>
      <c r="BSR16" s="8"/>
      <c r="BSS16" s="8"/>
      <c r="BST16" s="8"/>
      <c r="BSU16" s="8"/>
      <c r="BSV16" s="8"/>
      <c r="BSW16" s="8"/>
      <c r="BSX16" s="8"/>
      <c r="BSY16" s="8"/>
      <c r="BSZ16" s="8"/>
      <c r="BTA16" s="8"/>
      <c r="BTB16" s="8"/>
      <c r="BTC16" s="8"/>
      <c r="BTD16" s="8"/>
      <c r="BTE16" s="8"/>
      <c r="BTF16" s="8"/>
      <c r="BTG16" s="8"/>
      <c r="BTH16" s="8"/>
      <c r="BTI16" s="8"/>
      <c r="BTJ16" s="8"/>
      <c r="BTK16" s="8"/>
      <c r="BTL16" s="8"/>
      <c r="BTM16" s="8"/>
      <c r="BTN16" s="8"/>
      <c r="BTO16" s="8"/>
      <c r="BTP16" s="8"/>
      <c r="BTQ16" s="8"/>
      <c r="BTR16" s="8"/>
      <c r="BTS16" s="8"/>
      <c r="BTT16" s="8"/>
      <c r="BTU16" s="8"/>
      <c r="BTV16" s="8"/>
      <c r="BTW16" s="8"/>
      <c r="BTX16" s="8"/>
      <c r="BTY16" s="8"/>
      <c r="BTZ16" s="8"/>
      <c r="BUA16" s="8"/>
      <c r="BUB16" s="8"/>
      <c r="BUC16" s="8"/>
      <c r="BUD16" s="8"/>
      <c r="BUE16" s="8"/>
      <c r="BUF16" s="8"/>
      <c r="BUG16" s="8"/>
      <c r="BUH16" s="8"/>
      <c r="BUI16" s="8"/>
      <c r="BUJ16" s="8"/>
      <c r="BUK16" s="8"/>
      <c r="BUL16" s="8"/>
      <c r="BUM16" s="8"/>
      <c r="BUN16" s="8"/>
      <c r="BUO16" s="8"/>
      <c r="BUP16" s="8"/>
      <c r="BUQ16" s="8"/>
      <c r="BUR16" s="8"/>
      <c r="BUS16" s="8"/>
      <c r="BUT16" s="8"/>
      <c r="BUU16" s="8"/>
      <c r="BUV16" s="8"/>
      <c r="BUW16" s="8"/>
      <c r="BUX16" s="8"/>
      <c r="BUY16" s="8"/>
      <c r="BUZ16" s="8"/>
      <c r="BVA16" s="8"/>
      <c r="BVB16" s="8"/>
      <c r="BVC16" s="8"/>
      <c r="BVD16" s="8"/>
      <c r="BVE16" s="8"/>
      <c r="BVF16" s="8"/>
      <c r="BVG16" s="8"/>
      <c r="BVH16" s="8"/>
      <c r="BVI16" s="8"/>
      <c r="BVJ16" s="8"/>
      <c r="BVK16" s="8"/>
      <c r="BVL16" s="8"/>
      <c r="BVM16" s="8"/>
      <c r="BVN16" s="8"/>
      <c r="BVO16" s="8"/>
      <c r="BVP16" s="8"/>
      <c r="BVQ16" s="8"/>
      <c r="BVR16" s="8"/>
      <c r="BVS16" s="8"/>
      <c r="BVT16" s="8"/>
      <c r="BVU16" s="8"/>
      <c r="BVV16" s="8"/>
      <c r="BVW16" s="8"/>
      <c r="BVX16" s="8"/>
      <c r="BVY16" s="8"/>
      <c r="BVZ16" s="8"/>
      <c r="BWA16" s="8"/>
      <c r="BWB16" s="8"/>
      <c r="BWC16" s="8"/>
      <c r="BWD16" s="8"/>
      <c r="BWE16" s="8"/>
      <c r="BWF16" s="8"/>
      <c r="BWG16" s="8"/>
      <c r="BWH16" s="8"/>
      <c r="BWI16" s="8"/>
      <c r="BWJ16" s="8"/>
      <c r="BWK16" s="8"/>
      <c r="BWL16" s="8"/>
      <c r="BWM16" s="8"/>
      <c r="BWN16" s="8"/>
      <c r="BWO16" s="8"/>
      <c r="BWP16" s="8"/>
      <c r="BWQ16" s="8"/>
      <c r="BWR16" s="8"/>
      <c r="BWS16" s="8"/>
      <c r="BWT16" s="8"/>
      <c r="BWU16" s="8"/>
      <c r="BWV16" s="8"/>
      <c r="BWW16" s="8"/>
      <c r="BWX16" s="8"/>
      <c r="BWY16" s="8"/>
      <c r="BWZ16" s="8"/>
      <c r="BXA16" s="8"/>
      <c r="BXB16" s="8"/>
      <c r="BXC16" s="8"/>
      <c r="BXD16" s="8"/>
      <c r="BXE16" s="8"/>
      <c r="BXF16" s="8"/>
      <c r="BXG16" s="8"/>
      <c r="BXH16" s="8"/>
      <c r="BXI16" s="8"/>
      <c r="BXJ16" s="8"/>
      <c r="BXK16" s="8"/>
      <c r="BXL16" s="8"/>
      <c r="BXM16" s="8"/>
      <c r="BXN16" s="8"/>
      <c r="BXO16" s="8"/>
      <c r="BXP16" s="8"/>
      <c r="BXQ16" s="8"/>
      <c r="BXR16" s="8"/>
      <c r="BXS16" s="8"/>
      <c r="BXT16" s="8"/>
      <c r="BXU16" s="8"/>
      <c r="BXV16" s="8"/>
      <c r="BXW16" s="8"/>
      <c r="BXX16" s="8"/>
      <c r="BXY16" s="8"/>
      <c r="BXZ16" s="8"/>
      <c r="BYA16" s="8"/>
      <c r="BYB16" s="8"/>
      <c r="BYC16" s="8"/>
      <c r="BYD16" s="8"/>
      <c r="BYE16" s="8"/>
      <c r="BYF16" s="8"/>
      <c r="BYG16" s="8"/>
      <c r="BYH16" s="8"/>
      <c r="BYI16" s="8"/>
      <c r="BYJ16" s="8"/>
      <c r="BYK16" s="8"/>
      <c r="BYL16" s="8"/>
      <c r="BYM16" s="8"/>
      <c r="BYN16" s="8"/>
      <c r="BYO16" s="8"/>
      <c r="BYP16" s="8"/>
      <c r="BYQ16" s="8"/>
      <c r="BYR16" s="8"/>
      <c r="BYS16" s="8"/>
      <c r="BYT16" s="8"/>
      <c r="BYU16" s="8"/>
      <c r="BYV16" s="8"/>
      <c r="BYW16" s="8"/>
      <c r="BYX16" s="8"/>
      <c r="BYY16" s="8"/>
      <c r="BYZ16" s="8"/>
      <c r="BZA16" s="8"/>
      <c r="BZB16" s="8"/>
      <c r="BZC16" s="8"/>
      <c r="BZD16" s="8"/>
      <c r="BZE16" s="8"/>
      <c r="BZF16" s="8"/>
      <c r="BZG16" s="8"/>
      <c r="BZH16" s="8"/>
      <c r="BZI16" s="8"/>
      <c r="BZJ16" s="8"/>
      <c r="BZK16" s="8"/>
      <c r="BZL16" s="8"/>
      <c r="BZM16" s="8"/>
      <c r="BZN16" s="8"/>
      <c r="BZO16" s="8"/>
      <c r="BZP16" s="8"/>
      <c r="BZQ16" s="8"/>
      <c r="BZR16" s="8"/>
      <c r="BZS16" s="8"/>
      <c r="BZT16" s="8"/>
      <c r="BZU16" s="8"/>
      <c r="BZV16" s="8"/>
      <c r="BZW16" s="8"/>
      <c r="BZX16" s="8"/>
      <c r="BZY16" s="8"/>
      <c r="BZZ16" s="8"/>
      <c r="CAA16" s="8"/>
      <c r="CAB16" s="8"/>
      <c r="CAC16" s="8"/>
      <c r="CAD16" s="8"/>
      <c r="CAE16" s="8"/>
      <c r="CAF16" s="8"/>
      <c r="CAG16" s="8"/>
      <c r="CAH16" s="8"/>
      <c r="CAI16" s="8"/>
      <c r="CAJ16" s="8"/>
      <c r="CAK16" s="8"/>
      <c r="CAL16" s="8"/>
      <c r="CAM16" s="8"/>
      <c r="CAN16" s="8"/>
      <c r="CAO16" s="8"/>
      <c r="CAP16" s="8"/>
      <c r="CAQ16" s="8"/>
      <c r="CAR16" s="8"/>
      <c r="CAS16" s="8"/>
      <c r="CAT16" s="8"/>
      <c r="CAU16" s="8"/>
      <c r="CAV16" s="8"/>
      <c r="CAW16" s="8"/>
      <c r="CAX16" s="8"/>
      <c r="CAY16" s="8"/>
      <c r="CAZ16" s="8"/>
      <c r="CBA16" s="8"/>
      <c r="CBB16" s="8"/>
      <c r="CBC16" s="8"/>
      <c r="CBD16" s="8"/>
      <c r="CBE16" s="8"/>
      <c r="CBF16" s="8"/>
      <c r="CBG16" s="8"/>
      <c r="CBH16" s="8"/>
      <c r="CBI16" s="8"/>
      <c r="CBJ16" s="8"/>
      <c r="CBK16" s="8"/>
      <c r="CBL16" s="8"/>
      <c r="CBM16" s="8"/>
      <c r="CBN16" s="8"/>
      <c r="CBO16" s="8"/>
      <c r="CBP16" s="8"/>
      <c r="CBQ16" s="8"/>
      <c r="CBR16" s="8"/>
      <c r="CBS16" s="8"/>
      <c r="CBT16" s="8"/>
      <c r="CBU16" s="8"/>
      <c r="CBV16" s="8"/>
      <c r="CBW16" s="8"/>
      <c r="CBX16" s="8"/>
      <c r="CBY16" s="8"/>
      <c r="CBZ16" s="8"/>
      <c r="CCA16" s="8"/>
      <c r="CCB16" s="8"/>
      <c r="CCC16" s="8"/>
      <c r="CCD16" s="8"/>
      <c r="CCE16" s="8"/>
      <c r="CCF16" s="8"/>
      <c r="CCG16" s="8"/>
      <c r="CCH16" s="8"/>
      <c r="CCI16" s="8"/>
      <c r="CCJ16" s="8"/>
      <c r="CCK16" s="8"/>
      <c r="CCL16" s="8"/>
      <c r="CCM16" s="8"/>
      <c r="CCN16" s="8"/>
      <c r="CCO16" s="8"/>
      <c r="CCP16" s="8"/>
      <c r="CCQ16" s="8"/>
      <c r="CCR16" s="8"/>
      <c r="CCS16" s="8"/>
      <c r="CCT16" s="8"/>
      <c r="CCU16" s="8"/>
      <c r="CCV16" s="8"/>
      <c r="CCW16" s="8"/>
      <c r="CCX16" s="8"/>
      <c r="CCY16" s="8"/>
      <c r="CCZ16" s="8"/>
      <c r="CDA16" s="8"/>
      <c r="CDB16" s="8"/>
      <c r="CDC16" s="8"/>
      <c r="CDD16" s="8"/>
      <c r="CDE16" s="8"/>
      <c r="CDF16" s="8"/>
      <c r="CDG16" s="8"/>
      <c r="CDH16" s="8"/>
      <c r="CDI16" s="8"/>
      <c r="CDJ16" s="8"/>
      <c r="CDK16" s="8"/>
      <c r="CDL16" s="8"/>
      <c r="CDM16" s="8"/>
      <c r="CDN16" s="8"/>
      <c r="CDO16" s="8"/>
      <c r="CDP16" s="8"/>
      <c r="CDQ16" s="8"/>
      <c r="CDR16" s="8"/>
      <c r="CDS16" s="8"/>
      <c r="CDT16" s="8"/>
      <c r="CDU16" s="8"/>
      <c r="CDV16" s="8"/>
      <c r="CDW16" s="8"/>
      <c r="CDX16" s="8"/>
      <c r="CDY16" s="8"/>
      <c r="CDZ16" s="8"/>
      <c r="CEA16" s="8"/>
      <c r="CEB16" s="8"/>
      <c r="CEC16" s="8"/>
      <c r="CED16" s="8"/>
      <c r="CEE16" s="8"/>
      <c r="CEF16" s="8"/>
      <c r="CEG16" s="8"/>
      <c r="CEH16" s="8"/>
      <c r="CEI16" s="8"/>
      <c r="CEJ16" s="8"/>
      <c r="CEK16" s="8"/>
      <c r="CEL16" s="8"/>
      <c r="CEM16" s="8"/>
      <c r="CEN16" s="8"/>
      <c r="CEO16" s="8"/>
      <c r="CEP16" s="8"/>
      <c r="CEQ16" s="8"/>
      <c r="CER16" s="8"/>
      <c r="CES16" s="8"/>
      <c r="CET16" s="8"/>
      <c r="CEU16" s="8"/>
      <c r="CEV16" s="8"/>
      <c r="CEW16" s="8"/>
      <c r="CEX16" s="8"/>
      <c r="CEY16" s="8"/>
      <c r="CEZ16" s="8"/>
      <c r="CFA16" s="8"/>
      <c r="CFB16" s="8"/>
      <c r="CFC16" s="8"/>
      <c r="CFD16" s="8"/>
      <c r="CFE16" s="8"/>
      <c r="CFF16" s="8"/>
      <c r="CFG16" s="8"/>
      <c r="CFH16" s="8"/>
      <c r="CFI16" s="8"/>
      <c r="CFJ16" s="8"/>
      <c r="CFK16" s="8"/>
      <c r="CFL16" s="8"/>
      <c r="CFM16" s="8"/>
      <c r="CFN16" s="8"/>
      <c r="CFO16" s="8"/>
      <c r="CFP16" s="8"/>
      <c r="CFQ16" s="8"/>
      <c r="CFR16" s="8"/>
      <c r="CFS16" s="8"/>
      <c r="CFT16" s="8"/>
      <c r="CFU16" s="8"/>
      <c r="CFV16" s="8"/>
      <c r="CFW16" s="8"/>
      <c r="CFX16" s="8"/>
      <c r="CFY16" s="8"/>
      <c r="CFZ16" s="8"/>
      <c r="CGA16" s="8"/>
      <c r="CGB16" s="8"/>
      <c r="CGC16" s="8"/>
      <c r="CGD16" s="8"/>
      <c r="CGE16" s="8"/>
      <c r="CGF16" s="8"/>
      <c r="CGG16" s="8"/>
      <c r="CGH16" s="8"/>
      <c r="CGI16" s="8"/>
      <c r="CGJ16" s="8"/>
      <c r="CGK16" s="8"/>
      <c r="CGL16" s="8"/>
      <c r="CGM16" s="8"/>
      <c r="CGN16" s="8"/>
      <c r="CGO16" s="8"/>
      <c r="CGP16" s="8"/>
      <c r="CGQ16" s="8"/>
      <c r="CGR16" s="8"/>
      <c r="CGS16" s="8"/>
      <c r="CGT16" s="8"/>
      <c r="CGU16" s="8"/>
      <c r="CGV16" s="8"/>
      <c r="CGW16" s="8"/>
      <c r="CGX16" s="8"/>
      <c r="CGY16" s="8"/>
      <c r="CGZ16" s="8"/>
      <c r="CHA16" s="8"/>
      <c r="CHB16" s="8"/>
      <c r="CHC16" s="8"/>
      <c r="CHD16" s="8"/>
      <c r="CHE16" s="8"/>
      <c r="CHF16" s="8"/>
      <c r="CHG16" s="8"/>
      <c r="CHH16" s="8"/>
      <c r="CHI16" s="8"/>
      <c r="CHJ16" s="8"/>
      <c r="CHK16" s="8"/>
      <c r="CHL16" s="8"/>
      <c r="CHM16" s="8"/>
      <c r="CHN16" s="8"/>
      <c r="CHO16" s="8"/>
      <c r="CHP16" s="8"/>
      <c r="CHQ16" s="8"/>
      <c r="CHR16" s="8"/>
      <c r="CHS16" s="8"/>
      <c r="CHT16" s="8"/>
      <c r="CHU16" s="8"/>
      <c r="CHV16" s="8"/>
      <c r="CHW16" s="8"/>
      <c r="CHX16" s="8"/>
      <c r="CHY16" s="8"/>
      <c r="CHZ16" s="8"/>
      <c r="CIA16" s="8"/>
      <c r="CIB16" s="8"/>
      <c r="CIC16" s="8"/>
      <c r="CID16" s="8"/>
      <c r="CIE16" s="8"/>
      <c r="CIF16" s="8"/>
      <c r="CIG16" s="8"/>
      <c r="CIH16" s="8"/>
      <c r="CII16" s="8"/>
      <c r="CIJ16" s="8"/>
      <c r="CIK16" s="8"/>
      <c r="CIL16" s="8"/>
      <c r="CIM16" s="8"/>
      <c r="CIN16" s="8"/>
      <c r="CIO16" s="8"/>
      <c r="CIP16" s="8"/>
      <c r="CIQ16" s="8"/>
      <c r="CIR16" s="8"/>
      <c r="CIS16" s="8"/>
      <c r="CIT16" s="8"/>
      <c r="CIU16" s="8"/>
      <c r="CIV16" s="8"/>
      <c r="CIW16" s="8"/>
      <c r="CIX16" s="8"/>
      <c r="CIY16" s="8"/>
      <c r="CIZ16" s="8"/>
      <c r="CJA16" s="8"/>
      <c r="CJB16" s="8"/>
      <c r="CJC16" s="8"/>
      <c r="CJD16" s="8"/>
      <c r="CJE16" s="8"/>
      <c r="CJF16" s="8"/>
      <c r="CJG16" s="8"/>
      <c r="CJH16" s="8"/>
      <c r="CJI16" s="8"/>
      <c r="CJJ16" s="8"/>
      <c r="CJK16" s="8"/>
      <c r="CJL16" s="8"/>
      <c r="CJM16" s="8"/>
      <c r="CJN16" s="8"/>
      <c r="CJO16" s="8"/>
      <c r="CJP16" s="8"/>
      <c r="CJQ16" s="8"/>
      <c r="CJR16" s="8"/>
      <c r="CJS16" s="8"/>
      <c r="CJT16" s="8"/>
      <c r="CJU16" s="8"/>
      <c r="CJV16" s="8"/>
      <c r="CJW16" s="8"/>
      <c r="CJX16" s="8"/>
      <c r="CJY16" s="8"/>
      <c r="CJZ16" s="8"/>
      <c r="CKA16" s="8"/>
      <c r="CKB16" s="8"/>
      <c r="CKC16" s="8"/>
      <c r="CKD16" s="8"/>
      <c r="CKE16" s="8"/>
      <c r="CKF16" s="8"/>
      <c r="CKG16" s="8"/>
      <c r="CKH16" s="8"/>
      <c r="CKI16" s="8"/>
      <c r="CKJ16" s="8"/>
      <c r="CKK16" s="8"/>
      <c r="CKL16" s="8"/>
      <c r="CKM16" s="8"/>
      <c r="CKN16" s="8"/>
      <c r="CKO16" s="8"/>
      <c r="CKP16" s="8"/>
      <c r="CKQ16" s="8"/>
      <c r="CKR16" s="8"/>
      <c r="CKS16" s="8"/>
      <c r="CKT16" s="8"/>
      <c r="CKU16" s="8"/>
      <c r="CKV16" s="8"/>
      <c r="CKW16" s="8"/>
      <c r="CKX16" s="8"/>
      <c r="CKY16" s="8"/>
      <c r="CKZ16" s="8"/>
      <c r="CLA16" s="8"/>
      <c r="CLB16" s="8"/>
      <c r="CLC16" s="8"/>
      <c r="CLD16" s="8"/>
      <c r="CLE16" s="8"/>
      <c r="CLF16" s="8"/>
      <c r="CLG16" s="8"/>
      <c r="CLH16" s="8"/>
      <c r="CLI16" s="8"/>
      <c r="CLJ16" s="8"/>
      <c r="CLK16" s="8"/>
      <c r="CLL16" s="8"/>
      <c r="CLM16" s="8"/>
      <c r="CLN16" s="8"/>
      <c r="CLO16" s="8"/>
      <c r="CLP16" s="8"/>
      <c r="CLQ16" s="8"/>
      <c r="CLR16" s="8"/>
      <c r="CLS16" s="8"/>
      <c r="CLT16" s="8"/>
      <c r="CLU16" s="8"/>
      <c r="CLV16" s="8"/>
      <c r="CLW16" s="8"/>
      <c r="CLX16" s="8"/>
      <c r="CLY16" s="8"/>
      <c r="CLZ16" s="8"/>
      <c r="CMA16" s="8"/>
      <c r="CMB16" s="8"/>
      <c r="CMC16" s="8"/>
      <c r="CMD16" s="8"/>
      <c r="CME16" s="8"/>
      <c r="CMF16" s="8"/>
      <c r="CMG16" s="8"/>
      <c r="CMH16" s="8"/>
      <c r="CMI16" s="8"/>
      <c r="CMJ16" s="8"/>
      <c r="CMK16" s="8"/>
      <c r="CML16" s="8"/>
      <c r="CMM16" s="8"/>
      <c r="CMN16" s="8"/>
      <c r="CMO16" s="8"/>
      <c r="CMP16" s="8"/>
      <c r="CMQ16" s="8"/>
      <c r="CMR16" s="8"/>
      <c r="CMS16" s="8"/>
      <c r="CMT16" s="8"/>
      <c r="CMU16" s="8"/>
      <c r="CMV16" s="8"/>
      <c r="CMW16" s="8"/>
      <c r="CMX16" s="8"/>
      <c r="CMY16" s="8"/>
      <c r="CMZ16" s="8"/>
      <c r="CNA16" s="8"/>
      <c r="CNB16" s="8"/>
      <c r="CNC16" s="8"/>
      <c r="CND16" s="8"/>
      <c r="CNE16" s="8"/>
      <c r="CNF16" s="8"/>
      <c r="CNG16" s="8"/>
      <c r="CNH16" s="8"/>
      <c r="CNI16" s="8"/>
      <c r="CNJ16" s="8"/>
      <c r="CNK16" s="8"/>
      <c r="CNL16" s="8"/>
      <c r="CNM16" s="8"/>
      <c r="CNN16" s="8"/>
      <c r="CNO16" s="8"/>
      <c r="CNP16" s="8"/>
      <c r="CNQ16" s="8"/>
      <c r="CNR16" s="8"/>
      <c r="CNS16" s="8"/>
      <c r="CNT16" s="8"/>
      <c r="CNU16" s="8"/>
      <c r="CNV16" s="8"/>
      <c r="CNW16" s="8"/>
      <c r="CNX16" s="8"/>
      <c r="CNY16" s="8"/>
      <c r="CNZ16" s="8"/>
      <c r="COA16" s="8"/>
      <c r="COB16" s="8"/>
      <c r="COC16" s="8"/>
      <c r="COD16" s="8"/>
      <c r="COE16" s="8"/>
      <c r="COF16" s="8"/>
      <c r="COG16" s="8"/>
      <c r="COH16" s="8"/>
      <c r="COI16" s="8"/>
      <c r="COJ16" s="8"/>
      <c r="COK16" s="8"/>
      <c r="COL16" s="8"/>
      <c r="COM16" s="8"/>
      <c r="CON16" s="8"/>
      <c r="COO16" s="8"/>
      <c r="COP16" s="8"/>
      <c r="COQ16" s="8"/>
      <c r="COR16" s="8"/>
      <c r="COS16" s="8"/>
      <c r="COT16" s="8"/>
      <c r="COU16" s="8"/>
      <c r="COV16" s="8"/>
      <c r="COW16" s="8"/>
      <c r="COX16" s="8"/>
      <c r="COY16" s="8"/>
      <c r="COZ16" s="8"/>
      <c r="CPA16" s="8"/>
      <c r="CPB16" s="8"/>
      <c r="CPC16" s="8"/>
      <c r="CPD16" s="8"/>
      <c r="CPE16" s="8"/>
      <c r="CPF16" s="8"/>
      <c r="CPG16" s="8"/>
      <c r="CPH16" s="8"/>
      <c r="CPI16" s="8"/>
      <c r="CPJ16" s="8"/>
      <c r="CPK16" s="8"/>
      <c r="CPL16" s="8"/>
      <c r="CPM16" s="8"/>
      <c r="CPN16" s="8"/>
      <c r="CPO16" s="8"/>
      <c r="CPP16" s="8"/>
      <c r="CPQ16" s="8"/>
      <c r="CPR16" s="8"/>
      <c r="CPS16" s="8"/>
      <c r="CPT16" s="8"/>
      <c r="CPU16" s="8"/>
      <c r="CPV16" s="8"/>
      <c r="CPW16" s="8"/>
      <c r="CPX16" s="8"/>
      <c r="CPY16" s="8"/>
      <c r="CPZ16" s="8"/>
      <c r="CQA16" s="8"/>
      <c r="CQB16" s="8"/>
      <c r="CQC16" s="8"/>
      <c r="CQD16" s="8"/>
      <c r="CQE16" s="8"/>
      <c r="CQF16" s="8"/>
      <c r="CQG16" s="8"/>
      <c r="CQH16" s="8"/>
      <c r="CQI16" s="8"/>
      <c r="CQJ16" s="8"/>
      <c r="CQK16" s="8"/>
      <c r="CQL16" s="8"/>
      <c r="CQM16" s="8"/>
      <c r="CQN16" s="8"/>
      <c r="CQO16" s="8"/>
      <c r="CQP16" s="8"/>
      <c r="CQQ16" s="8"/>
      <c r="CQR16" s="8"/>
      <c r="CQS16" s="8"/>
      <c r="CQT16" s="8"/>
      <c r="CQU16" s="8"/>
      <c r="CQV16" s="8"/>
      <c r="CQW16" s="8"/>
      <c r="CQX16" s="8"/>
      <c r="CQY16" s="8"/>
      <c r="CQZ16" s="8"/>
      <c r="CRA16" s="8"/>
      <c r="CRB16" s="8"/>
      <c r="CRC16" s="8"/>
      <c r="CRD16" s="8"/>
      <c r="CRE16" s="8"/>
      <c r="CRF16" s="8"/>
      <c r="CRG16" s="8"/>
      <c r="CRH16" s="8"/>
      <c r="CRI16" s="8"/>
      <c r="CRJ16" s="8"/>
      <c r="CRK16" s="8"/>
      <c r="CRL16" s="8"/>
      <c r="CRM16" s="8"/>
      <c r="CRN16" s="8"/>
      <c r="CRO16" s="8"/>
      <c r="CRP16" s="8"/>
      <c r="CRQ16" s="8"/>
      <c r="CRR16" s="8"/>
      <c r="CRS16" s="8"/>
      <c r="CRT16" s="8"/>
      <c r="CRU16" s="8"/>
      <c r="CRV16" s="8"/>
      <c r="CRW16" s="8"/>
      <c r="CRX16" s="8"/>
      <c r="CRY16" s="8"/>
      <c r="CRZ16" s="8"/>
      <c r="CSA16" s="8"/>
      <c r="CSB16" s="8"/>
      <c r="CSC16" s="8"/>
      <c r="CSD16" s="8"/>
      <c r="CSE16" s="8"/>
      <c r="CSF16" s="8"/>
      <c r="CSG16" s="8"/>
      <c r="CSH16" s="8"/>
      <c r="CSI16" s="8"/>
      <c r="CSJ16" s="8"/>
      <c r="CSK16" s="8"/>
      <c r="CSL16" s="8"/>
      <c r="CSM16" s="8"/>
      <c r="CSN16" s="8"/>
      <c r="CSO16" s="8"/>
      <c r="CSP16" s="8"/>
      <c r="CSQ16" s="8"/>
      <c r="CSR16" s="8"/>
      <c r="CSS16" s="8"/>
      <c r="CST16" s="8"/>
      <c r="CSU16" s="8"/>
      <c r="CSV16" s="8"/>
      <c r="CSW16" s="8"/>
      <c r="CSX16" s="8"/>
      <c r="CSY16" s="8"/>
      <c r="CSZ16" s="8"/>
      <c r="CTA16" s="8"/>
      <c r="CTB16" s="8"/>
      <c r="CTC16" s="8"/>
      <c r="CTD16" s="8"/>
      <c r="CTE16" s="8"/>
      <c r="CTF16" s="8"/>
      <c r="CTG16" s="8"/>
      <c r="CTH16" s="8"/>
      <c r="CTI16" s="8"/>
      <c r="CTJ16" s="8"/>
      <c r="CTK16" s="8"/>
      <c r="CTL16" s="8"/>
      <c r="CTM16" s="8"/>
      <c r="CTN16" s="8"/>
      <c r="CTO16" s="8"/>
      <c r="CTP16" s="8"/>
      <c r="CTQ16" s="8"/>
      <c r="CTR16" s="8"/>
      <c r="CTS16" s="8"/>
      <c r="CTT16" s="8"/>
      <c r="CTU16" s="8"/>
      <c r="CTV16" s="8"/>
      <c r="CTW16" s="8"/>
      <c r="CTX16" s="8"/>
      <c r="CTY16" s="8"/>
      <c r="CTZ16" s="8"/>
      <c r="CUA16" s="8"/>
      <c r="CUB16" s="8"/>
      <c r="CUC16" s="8"/>
      <c r="CUD16" s="8"/>
      <c r="CUE16" s="8"/>
      <c r="CUF16" s="8"/>
      <c r="CUG16" s="8"/>
      <c r="CUH16" s="8"/>
      <c r="CUI16" s="8"/>
      <c r="CUJ16" s="8"/>
      <c r="CUK16" s="8"/>
      <c r="CUL16" s="8"/>
      <c r="CUM16" s="8"/>
      <c r="CUN16" s="8"/>
      <c r="CUO16" s="8"/>
      <c r="CUP16" s="8"/>
      <c r="CUQ16" s="8"/>
      <c r="CUR16" s="8"/>
      <c r="CUS16" s="8"/>
      <c r="CUT16" s="8"/>
      <c r="CUU16" s="8"/>
      <c r="CUV16" s="8"/>
      <c r="CUW16" s="8"/>
      <c r="CUX16" s="8"/>
      <c r="CUY16" s="8"/>
      <c r="CUZ16" s="8"/>
      <c r="CVA16" s="8"/>
      <c r="CVB16" s="8"/>
      <c r="CVC16" s="8"/>
      <c r="CVD16" s="8"/>
      <c r="CVE16" s="8"/>
      <c r="CVF16" s="8"/>
      <c r="CVG16" s="8"/>
      <c r="CVH16" s="8"/>
      <c r="CVI16" s="8"/>
      <c r="CVJ16" s="8"/>
      <c r="CVK16" s="8"/>
      <c r="CVL16" s="8"/>
      <c r="CVM16" s="8"/>
      <c r="CVN16" s="8"/>
      <c r="CVO16" s="8"/>
      <c r="CVP16" s="8"/>
      <c r="CVQ16" s="8"/>
      <c r="CVR16" s="8"/>
      <c r="CVS16" s="8"/>
      <c r="CVT16" s="8"/>
      <c r="CVU16" s="8"/>
      <c r="CVV16" s="8"/>
      <c r="CVW16" s="8"/>
      <c r="CVX16" s="8"/>
      <c r="CVY16" s="8"/>
      <c r="CVZ16" s="8"/>
      <c r="CWA16" s="8"/>
      <c r="CWB16" s="8"/>
      <c r="CWC16" s="8"/>
      <c r="CWD16" s="8"/>
      <c r="CWE16" s="8"/>
      <c r="CWF16" s="8"/>
      <c r="CWG16" s="8"/>
      <c r="CWH16" s="8"/>
      <c r="CWI16" s="8"/>
      <c r="CWJ16" s="8"/>
      <c r="CWK16" s="8"/>
      <c r="CWL16" s="8"/>
      <c r="CWM16" s="8"/>
      <c r="CWN16" s="8"/>
      <c r="CWO16" s="8"/>
      <c r="CWP16" s="8"/>
      <c r="CWQ16" s="8"/>
      <c r="CWR16" s="8"/>
      <c r="CWS16" s="8"/>
      <c r="CWT16" s="8"/>
      <c r="CWU16" s="8"/>
      <c r="CWV16" s="8"/>
      <c r="CWW16" s="8"/>
      <c r="CWX16" s="8"/>
      <c r="CWY16" s="8"/>
      <c r="CWZ16" s="8"/>
      <c r="CXA16" s="8"/>
      <c r="CXB16" s="8"/>
      <c r="CXC16" s="8"/>
      <c r="CXD16" s="8"/>
      <c r="CXE16" s="8"/>
      <c r="CXF16" s="8"/>
      <c r="CXG16" s="8"/>
      <c r="CXH16" s="8"/>
      <c r="CXI16" s="8"/>
      <c r="CXJ16" s="8"/>
      <c r="CXK16" s="8"/>
      <c r="CXL16" s="8"/>
      <c r="CXM16" s="8"/>
      <c r="CXN16" s="8"/>
      <c r="CXO16" s="8"/>
      <c r="CXP16" s="8"/>
      <c r="CXQ16" s="8"/>
      <c r="CXR16" s="8"/>
      <c r="CXS16" s="8"/>
      <c r="CXT16" s="8"/>
      <c r="CXU16" s="8"/>
      <c r="CXV16" s="8"/>
      <c r="CXW16" s="8"/>
      <c r="CXX16" s="8"/>
      <c r="CXY16" s="8"/>
      <c r="CXZ16" s="8"/>
      <c r="CYA16" s="8"/>
      <c r="CYB16" s="8"/>
      <c r="CYC16" s="8"/>
      <c r="CYD16" s="8"/>
      <c r="CYE16" s="8"/>
      <c r="CYF16" s="8"/>
      <c r="CYG16" s="8"/>
      <c r="CYH16" s="8"/>
      <c r="CYI16" s="8"/>
      <c r="CYJ16" s="8"/>
      <c r="CYK16" s="8"/>
      <c r="CYL16" s="8"/>
      <c r="CYM16" s="8"/>
      <c r="CYN16" s="8"/>
      <c r="CYO16" s="8"/>
      <c r="CYP16" s="8"/>
      <c r="CYQ16" s="8"/>
      <c r="CYR16" s="8"/>
      <c r="CYS16" s="8"/>
      <c r="CYT16" s="8"/>
      <c r="CYU16" s="8"/>
      <c r="CYV16" s="8"/>
      <c r="CYW16" s="8"/>
      <c r="CYX16" s="8"/>
      <c r="CYY16" s="8"/>
      <c r="CYZ16" s="8"/>
      <c r="CZA16" s="8"/>
      <c r="CZB16" s="8"/>
      <c r="CZC16" s="8"/>
      <c r="CZD16" s="8"/>
      <c r="CZE16" s="8"/>
      <c r="CZF16" s="8"/>
      <c r="CZG16" s="8"/>
      <c r="CZH16" s="8"/>
      <c r="CZI16" s="8"/>
      <c r="CZJ16" s="8"/>
      <c r="CZK16" s="8"/>
      <c r="CZL16" s="8"/>
      <c r="CZM16" s="8"/>
      <c r="CZN16" s="8"/>
      <c r="CZO16" s="8"/>
      <c r="CZP16" s="8"/>
      <c r="CZQ16" s="8"/>
      <c r="CZR16" s="8"/>
      <c r="CZS16" s="8"/>
      <c r="CZT16" s="8"/>
      <c r="CZU16" s="8"/>
      <c r="CZV16" s="8"/>
      <c r="CZW16" s="8"/>
      <c r="CZX16" s="8"/>
      <c r="CZY16" s="8"/>
      <c r="CZZ16" s="8"/>
      <c r="DAA16" s="8"/>
      <c r="DAB16" s="8"/>
      <c r="DAC16" s="8"/>
      <c r="DAD16" s="8"/>
      <c r="DAE16" s="8"/>
      <c r="DAF16" s="8"/>
      <c r="DAG16" s="8"/>
      <c r="DAH16" s="8"/>
      <c r="DAI16" s="8"/>
      <c r="DAJ16" s="8"/>
      <c r="DAK16" s="8"/>
      <c r="DAL16" s="8"/>
      <c r="DAM16" s="8"/>
      <c r="DAN16" s="8"/>
      <c r="DAO16" s="8"/>
      <c r="DAP16" s="8"/>
      <c r="DAQ16" s="8"/>
      <c r="DAR16" s="8"/>
      <c r="DAS16" s="8"/>
      <c r="DAT16" s="8"/>
      <c r="DAU16" s="8"/>
      <c r="DAV16" s="8"/>
      <c r="DAW16" s="8"/>
      <c r="DAX16" s="8"/>
      <c r="DAY16" s="8"/>
      <c r="DAZ16" s="8"/>
      <c r="DBA16" s="8"/>
      <c r="DBB16" s="8"/>
      <c r="DBC16" s="8"/>
      <c r="DBD16" s="8"/>
      <c r="DBE16" s="8"/>
      <c r="DBF16" s="8"/>
      <c r="DBG16" s="8"/>
      <c r="DBH16" s="8"/>
      <c r="DBI16" s="8"/>
      <c r="DBJ16" s="8"/>
      <c r="DBK16" s="8"/>
      <c r="DBL16" s="8"/>
      <c r="DBM16" s="8"/>
      <c r="DBN16" s="8"/>
      <c r="DBO16" s="8"/>
      <c r="DBP16" s="8"/>
      <c r="DBQ16" s="8"/>
      <c r="DBR16" s="8"/>
      <c r="DBS16" s="8"/>
      <c r="DBT16" s="8"/>
      <c r="DBU16" s="8"/>
      <c r="DBV16" s="8"/>
      <c r="DBW16" s="8"/>
      <c r="DBX16" s="8"/>
      <c r="DBY16" s="8"/>
      <c r="DBZ16" s="8"/>
      <c r="DCA16" s="8"/>
      <c r="DCB16" s="8"/>
      <c r="DCC16" s="8"/>
      <c r="DCD16" s="8"/>
      <c r="DCE16" s="8"/>
      <c r="DCF16" s="8"/>
      <c r="DCG16" s="8"/>
      <c r="DCH16" s="8"/>
      <c r="DCI16" s="8"/>
      <c r="DCJ16" s="8"/>
      <c r="DCK16" s="8"/>
      <c r="DCL16" s="8"/>
      <c r="DCM16" s="8"/>
      <c r="DCN16" s="8"/>
      <c r="DCO16" s="8"/>
      <c r="DCP16" s="8"/>
      <c r="DCQ16" s="8"/>
      <c r="DCR16" s="8"/>
      <c r="DCS16" s="8"/>
      <c r="DCT16" s="8"/>
      <c r="DCU16" s="8"/>
      <c r="DCV16" s="8"/>
      <c r="DCW16" s="8"/>
      <c r="DCX16" s="8"/>
      <c r="DCY16" s="8"/>
      <c r="DCZ16" s="8"/>
      <c r="DDA16" s="8"/>
      <c r="DDB16" s="8"/>
      <c r="DDC16" s="8"/>
      <c r="DDD16" s="8"/>
      <c r="DDE16" s="8"/>
      <c r="DDF16" s="8"/>
      <c r="DDG16" s="8"/>
      <c r="DDH16" s="8"/>
      <c r="DDI16" s="8"/>
      <c r="DDJ16" s="8"/>
      <c r="DDK16" s="8"/>
      <c r="DDL16" s="8"/>
      <c r="DDM16" s="8"/>
      <c r="DDN16" s="8"/>
      <c r="DDO16" s="8"/>
      <c r="DDP16" s="8"/>
      <c r="DDQ16" s="8"/>
      <c r="DDR16" s="8"/>
      <c r="DDS16" s="8"/>
      <c r="DDT16" s="8"/>
      <c r="DDU16" s="8"/>
      <c r="DDV16" s="8"/>
      <c r="DDW16" s="8"/>
      <c r="DDX16" s="8"/>
      <c r="DDY16" s="8"/>
      <c r="DDZ16" s="8"/>
      <c r="DEA16" s="8"/>
      <c r="DEB16" s="8"/>
      <c r="DEC16" s="8"/>
      <c r="DED16" s="8"/>
      <c r="DEE16" s="8"/>
      <c r="DEF16" s="8"/>
      <c r="DEG16" s="8"/>
      <c r="DEH16" s="8"/>
      <c r="DEI16" s="8"/>
      <c r="DEJ16" s="8"/>
      <c r="DEK16" s="8"/>
      <c r="DEL16" s="8"/>
      <c r="DEM16" s="8"/>
      <c r="DEN16" s="8"/>
      <c r="DEO16" s="8"/>
      <c r="DEP16" s="8"/>
      <c r="DEQ16" s="8"/>
      <c r="DER16" s="8"/>
      <c r="DES16" s="8"/>
      <c r="DET16" s="8"/>
      <c r="DEU16" s="8"/>
      <c r="DEV16" s="8"/>
      <c r="DEW16" s="8"/>
      <c r="DEX16" s="8"/>
      <c r="DEY16" s="8"/>
      <c r="DEZ16" s="8"/>
      <c r="DFA16" s="8"/>
      <c r="DFB16" s="8"/>
      <c r="DFC16" s="8"/>
      <c r="DFD16" s="8"/>
      <c r="DFE16" s="8"/>
      <c r="DFF16" s="8"/>
      <c r="DFG16" s="8"/>
      <c r="DFH16" s="8"/>
      <c r="DFI16" s="8"/>
      <c r="DFJ16" s="8"/>
      <c r="DFK16" s="8"/>
      <c r="DFL16" s="8"/>
      <c r="DFM16" s="8"/>
      <c r="DFN16" s="8"/>
      <c r="DFO16" s="8"/>
      <c r="DFP16" s="8"/>
      <c r="DFQ16" s="8"/>
      <c r="DFR16" s="8"/>
      <c r="DFS16" s="8"/>
      <c r="DFT16" s="8"/>
      <c r="DFU16" s="8"/>
      <c r="DFV16" s="8"/>
      <c r="DFW16" s="8"/>
      <c r="DFX16" s="8"/>
      <c r="DFY16" s="8"/>
      <c r="DFZ16" s="8"/>
      <c r="DGA16" s="8"/>
      <c r="DGB16" s="8"/>
      <c r="DGC16" s="8"/>
      <c r="DGD16" s="8"/>
      <c r="DGE16" s="8"/>
      <c r="DGF16" s="8"/>
      <c r="DGG16" s="8"/>
      <c r="DGH16" s="8"/>
      <c r="DGI16" s="8"/>
      <c r="DGJ16" s="8"/>
      <c r="DGK16" s="8"/>
      <c r="DGL16" s="8"/>
      <c r="DGM16" s="8"/>
      <c r="DGN16" s="8"/>
      <c r="DGO16" s="8"/>
      <c r="DGP16" s="8"/>
      <c r="DGQ16" s="8"/>
      <c r="DGR16" s="8"/>
      <c r="DGS16" s="8"/>
      <c r="DGT16" s="8"/>
      <c r="DGU16" s="8"/>
      <c r="DGV16" s="8"/>
      <c r="DGW16" s="8"/>
      <c r="DGX16" s="8"/>
      <c r="DGY16" s="8"/>
      <c r="DGZ16" s="8"/>
      <c r="DHA16" s="8"/>
      <c r="DHB16" s="8"/>
      <c r="DHC16" s="8"/>
      <c r="DHD16" s="8"/>
      <c r="DHE16" s="8"/>
      <c r="DHF16" s="8"/>
      <c r="DHG16" s="8"/>
      <c r="DHH16" s="8"/>
      <c r="DHI16" s="8"/>
      <c r="DHJ16" s="8"/>
      <c r="DHK16" s="8"/>
      <c r="DHL16" s="8"/>
      <c r="DHM16" s="8"/>
      <c r="DHN16" s="8"/>
      <c r="DHO16" s="8"/>
      <c r="DHP16" s="8"/>
      <c r="DHQ16" s="8"/>
      <c r="DHR16" s="8"/>
      <c r="DHS16" s="8"/>
      <c r="DHT16" s="8"/>
      <c r="DHU16" s="8"/>
      <c r="DHV16" s="8"/>
      <c r="DHW16" s="8"/>
      <c r="DHX16" s="8"/>
      <c r="DHY16" s="8"/>
      <c r="DHZ16" s="8"/>
      <c r="DIA16" s="8"/>
      <c r="DIB16" s="8"/>
      <c r="DIC16" s="8"/>
      <c r="DID16" s="8"/>
      <c r="DIE16" s="8"/>
      <c r="DIF16" s="8"/>
      <c r="DIG16" s="8"/>
      <c r="DIH16" s="8"/>
      <c r="DII16" s="8"/>
      <c r="DIJ16" s="8"/>
      <c r="DIK16" s="8"/>
      <c r="DIL16" s="8"/>
      <c r="DIM16" s="8"/>
      <c r="DIN16" s="8"/>
      <c r="DIO16" s="8"/>
      <c r="DIP16" s="8"/>
      <c r="DIQ16" s="8"/>
      <c r="DIR16" s="8"/>
      <c r="DIS16" s="8"/>
      <c r="DIT16" s="8"/>
      <c r="DIU16" s="8"/>
      <c r="DIV16" s="8"/>
      <c r="DIW16" s="8"/>
      <c r="DIX16" s="8"/>
      <c r="DIY16" s="8"/>
      <c r="DIZ16" s="8"/>
      <c r="DJA16" s="8"/>
      <c r="DJB16" s="8"/>
      <c r="DJC16" s="8"/>
      <c r="DJD16" s="8"/>
      <c r="DJE16" s="8"/>
      <c r="DJF16" s="8"/>
      <c r="DJG16" s="8"/>
      <c r="DJH16" s="8"/>
      <c r="DJI16" s="8"/>
      <c r="DJJ16" s="8"/>
      <c r="DJK16" s="8"/>
      <c r="DJL16" s="8"/>
      <c r="DJM16" s="8"/>
      <c r="DJN16" s="8"/>
      <c r="DJO16" s="8"/>
      <c r="DJP16" s="8"/>
      <c r="DJQ16" s="8"/>
      <c r="DJR16" s="8"/>
      <c r="DJS16" s="8"/>
      <c r="DJT16" s="8"/>
      <c r="DJU16" s="8"/>
      <c r="DJV16" s="8"/>
      <c r="DJW16" s="8"/>
      <c r="DJX16" s="8"/>
      <c r="DJY16" s="8"/>
      <c r="DJZ16" s="8"/>
      <c r="DKA16" s="8"/>
      <c r="DKB16" s="8"/>
      <c r="DKC16" s="8"/>
      <c r="DKD16" s="8"/>
      <c r="DKE16" s="8"/>
      <c r="DKF16" s="8"/>
      <c r="DKG16" s="8"/>
      <c r="DKH16" s="8"/>
      <c r="DKI16" s="8"/>
      <c r="DKJ16" s="8"/>
      <c r="DKK16" s="8"/>
      <c r="DKL16" s="8"/>
      <c r="DKM16" s="8"/>
      <c r="DKN16" s="8"/>
      <c r="DKO16" s="8"/>
      <c r="DKP16" s="8"/>
      <c r="DKQ16" s="8"/>
      <c r="DKR16" s="8"/>
      <c r="DKS16" s="8"/>
      <c r="DKT16" s="8"/>
      <c r="DKU16" s="8"/>
      <c r="DKV16" s="8"/>
      <c r="DKW16" s="8"/>
      <c r="DKX16" s="8"/>
      <c r="DKY16" s="8"/>
      <c r="DKZ16" s="8"/>
      <c r="DLA16" s="8"/>
      <c r="DLB16" s="8"/>
      <c r="DLC16" s="8"/>
      <c r="DLD16" s="8"/>
      <c r="DLE16" s="8"/>
      <c r="DLF16" s="8"/>
      <c r="DLG16" s="8"/>
      <c r="DLH16" s="8"/>
      <c r="DLI16" s="8"/>
      <c r="DLJ16" s="8"/>
      <c r="DLK16" s="8"/>
      <c r="DLL16" s="8"/>
      <c r="DLM16" s="8"/>
      <c r="DLN16" s="8"/>
      <c r="DLO16" s="8"/>
      <c r="DLP16" s="8"/>
      <c r="DLQ16" s="8"/>
      <c r="DLR16" s="8"/>
      <c r="DLS16" s="8"/>
      <c r="DLT16" s="8"/>
      <c r="DLU16" s="8"/>
      <c r="DLV16" s="8"/>
      <c r="DLW16" s="8"/>
      <c r="DLX16" s="8"/>
      <c r="DLY16" s="8"/>
      <c r="DLZ16" s="8"/>
      <c r="DMA16" s="8"/>
      <c r="DMB16" s="8"/>
      <c r="DMC16" s="8"/>
      <c r="DMD16" s="8"/>
      <c r="DME16" s="8"/>
      <c r="DMF16" s="8"/>
      <c r="DMG16" s="8"/>
      <c r="DMH16" s="8"/>
      <c r="DMI16" s="8"/>
      <c r="DMJ16" s="8"/>
      <c r="DMK16" s="8"/>
      <c r="DML16" s="8"/>
      <c r="DMM16" s="8"/>
      <c r="DMN16" s="8"/>
      <c r="DMO16" s="8"/>
      <c r="DMP16" s="8"/>
      <c r="DMQ16" s="8"/>
      <c r="DMR16" s="8"/>
      <c r="DMS16" s="8"/>
      <c r="DMT16" s="8"/>
      <c r="DMU16" s="8"/>
      <c r="DMV16" s="8"/>
      <c r="DMW16" s="8"/>
      <c r="DMX16" s="8"/>
      <c r="DMY16" s="8"/>
      <c r="DMZ16" s="8"/>
      <c r="DNA16" s="8"/>
      <c r="DNB16" s="8"/>
      <c r="DNC16" s="8"/>
      <c r="DND16" s="8"/>
      <c r="DNE16" s="8"/>
      <c r="DNF16" s="8"/>
      <c r="DNG16" s="8"/>
      <c r="DNH16" s="8"/>
      <c r="DNI16" s="8"/>
      <c r="DNJ16" s="8"/>
      <c r="DNK16" s="8"/>
      <c r="DNL16" s="8"/>
      <c r="DNM16" s="8"/>
      <c r="DNN16" s="8"/>
      <c r="DNO16" s="8"/>
      <c r="DNP16" s="8"/>
      <c r="DNQ16" s="8"/>
      <c r="DNR16" s="8"/>
      <c r="DNS16" s="8"/>
      <c r="DNT16" s="8"/>
      <c r="DNU16" s="8"/>
      <c r="DNV16" s="8"/>
      <c r="DNW16" s="8"/>
      <c r="DNX16" s="8"/>
      <c r="DNY16" s="8"/>
      <c r="DNZ16" s="8"/>
      <c r="DOA16" s="8"/>
      <c r="DOB16" s="8"/>
      <c r="DOC16" s="8"/>
      <c r="DOD16" s="8"/>
      <c r="DOE16" s="8"/>
      <c r="DOF16" s="8"/>
      <c r="DOG16" s="8"/>
      <c r="DOH16" s="8"/>
      <c r="DOI16" s="8"/>
      <c r="DOJ16" s="8"/>
      <c r="DOK16" s="8"/>
      <c r="DOL16" s="8"/>
      <c r="DOM16" s="8"/>
      <c r="DON16" s="8"/>
      <c r="DOO16" s="8"/>
      <c r="DOP16" s="8"/>
      <c r="DOQ16" s="8"/>
      <c r="DOR16" s="8"/>
      <c r="DOS16" s="8"/>
      <c r="DOT16" s="8"/>
      <c r="DOU16" s="8"/>
      <c r="DOV16" s="8"/>
      <c r="DOW16" s="8"/>
      <c r="DOX16" s="8"/>
      <c r="DOY16" s="8"/>
      <c r="DOZ16" s="8"/>
      <c r="DPA16" s="8"/>
      <c r="DPB16" s="8"/>
      <c r="DPC16" s="8"/>
      <c r="DPD16" s="8"/>
      <c r="DPE16" s="8"/>
      <c r="DPF16" s="8"/>
      <c r="DPG16" s="8"/>
      <c r="DPH16" s="8"/>
      <c r="DPI16" s="8"/>
      <c r="DPJ16" s="8"/>
      <c r="DPK16" s="8"/>
      <c r="DPL16" s="8"/>
      <c r="DPM16" s="8"/>
      <c r="DPN16" s="8"/>
      <c r="DPO16" s="8"/>
      <c r="DPP16" s="8"/>
      <c r="DPQ16" s="8"/>
      <c r="DPR16" s="8"/>
      <c r="DPS16" s="8"/>
      <c r="DPT16" s="8"/>
      <c r="DPU16" s="8"/>
      <c r="DPV16" s="8"/>
      <c r="DPW16" s="8"/>
      <c r="DPX16" s="8"/>
      <c r="DPY16" s="8"/>
      <c r="DPZ16" s="8"/>
      <c r="DQA16" s="8"/>
      <c r="DQB16" s="8"/>
      <c r="DQC16" s="8"/>
      <c r="DQD16" s="8"/>
      <c r="DQE16" s="8"/>
      <c r="DQF16" s="8"/>
      <c r="DQG16" s="8"/>
      <c r="DQH16" s="8"/>
      <c r="DQI16" s="8"/>
      <c r="DQJ16" s="8"/>
      <c r="DQK16" s="8"/>
      <c r="DQL16" s="8"/>
      <c r="DQM16" s="8"/>
      <c r="DQN16" s="8"/>
      <c r="DQO16" s="8"/>
      <c r="DQP16" s="8"/>
      <c r="DQQ16" s="8"/>
      <c r="DQR16" s="8"/>
      <c r="DQS16" s="8"/>
      <c r="DQT16" s="8"/>
      <c r="DQU16" s="8"/>
      <c r="DQV16" s="8"/>
      <c r="DQW16" s="8"/>
      <c r="DQX16" s="8"/>
      <c r="DQY16" s="8"/>
      <c r="DQZ16" s="8"/>
      <c r="DRA16" s="8"/>
      <c r="DRB16" s="8"/>
      <c r="DRC16" s="8"/>
      <c r="DRD16" s="8"/>
      <c r="DRE16" s="8"/>
      <c r="DRF16" s="8"/>
      <c r="DRG16" s="8"/>
      <c r="DRH16" s="8"/>
      <c r="DRI16" s="8"/>
      <c r="DRJ16" s="8"/>
      <c r="DRK16" s="8"/>
      <c r="DRL16" s="8"/>
      <c r="DRM16" s="8"/>
      <c r="DRN16" s="8"/>
      <c r="DRO16" s="8"/>
      <c r="DRP16" s="8"/>
      <c r="DRQ16" s="8"/>
      <c r="DRR16" s="8"/>
      <c r="DRS16" s="8"/>
      <c r="DRT16" s="8"/>
      <c r="DRU16" s="8"/>
      <c r="DRV16" s="8"/>
      <c r="DRW16" s="8"/>
      <c r="DRX16" s="8"/>
      <c r="DRY16" s="8"/>
      <c r="DRZ16" s="8"/>
      <c r="DSA16" s="8"/>
      <c r="DSB16" s="8"/>
      <c r="DSC16" s="8"/>
      <c r="DSD16" s="8"/>
      <c r="DSE16" s="8"/>
      <c r="DSF16" s="8"/>
      <c r="DSG16" s="8"/>
      <c r="DSH16" s="8"/>
      <c r="DSI16" s="8"/>
      <c r="DSJ16" s="8"/>
      <c r="DSK16" s="8"/>
      <c r="DSL16" s="8"/>
      <c r="DSM16" s="8"/>
      <c r="DSN16" s="8"/>
      <c r="DSO16" s="8"/>
      <c r="DSP16" s="8"/>
      <c r="DSQ16" s="8"/>
      <c r="DSR16" s="8"/>
      <c r="DSS16" s="8"/>
      <c r="DST16" s="8"/>
      <c r="DSU16" s="8"/>
      <c r="DSV16" s="8"/>
      <c r="DSW16" s="8"/>
      <c r="DSX16" s="8"/>
      <c r="DSY16" s="8"/>
      <c r="DSZ16" s="8"/>
      <c r="DTA16" s="8"/>
      <c r="DTB16" s="8"/>
      <c r="DTC16" s="8"/>
      <c r="DTD16" s="8"/>
      <c r="DTE16" s="8"/>
      <c r="DTF16" s="8"/>
      <c r="DTG16" s="8"/>
      <c r="DTH16" s="8"/>
      <c r="DTI16" s="8"/>
      <c r="DTJ16" s="8"/>
      <c r="DTK16" s="8"/>
      <c r="DTL16" s="8"/>
      <c r="DTM16" s="8"/>
      <c r="DTN16" s="8"/>
      <c r="DTO16" s="8"/>
      <c r="DTP16" s="8"/>
      <c r="DTQ16" s="8"/>
      <c r="DTR16" s="8"/>
      <c r="DTS16" s="8"/>
      <c r="DTT16" s="8"/>
      <c r="DTU16" s="8"/>
      <c r="DTV16" s="8"/>
      <c r="DTW16" s="8"/>
      <c r="DTX16" s="8"/>
      <c r="DTY16" s="8"/>
      <c r="DTZ16" s="8"/>
      <c r="DUA16" s="8"/>
      <c r="DUB16" s="8"/>
      <c r="DUC16" s="8"/>
      <c r="DUD16" s="8"/>
      <c r="DUE16" s="8"/>
      <c r="DUF16" s="8"/>
      <c r="DUG16" s="8"/>
      <c r="DUH16" s="8"/>
      <c r="DUI16" s="8"/>
      <c r="DUJ16" s="8"/>
      <c r="DUK16" s="8"/>
      <c r="DUL16" s="8"/>
      <c r="DUM16" s="8"/>
      <c r="DUN16" s="8"/>
      <c r="DUO16" s="8"/>
      <c r="DUP16" s="8"/>
      <c r="DUQ16" s="8"/>
      <c r="DUR16" s="8"/>
      <c r="DUS16" s="8"/>
      <c r="DUT16" s="8"/>
      <c r="DUU16" s="8"/>
      <c r="DUV16" s="8"/>
      <c r="DUW16" s="8"/>
      <c r="DUX16" s="8"/>
      <c r="DUY16" s="8"/>
      <c r="DUZ16" s="8"/>
      <c r="DVA16" s="8"/>
      <c r="DVB16" s="8"/>
      <c r="DVC16" s="8"/>
      <c r="DVD16" s="8"/>
      <c r="DVE16" s="8"/>
      <c r="DVF16" s="8"/>
      <c r="DVG16" s="8"/>
      <c r="DVH16" s="8"/>
      <c r="DVI16" s="8"/>
      <c r="DVJ16" s="8"/>
      <c r="DVK16" s="8"/>
      <c r="DVL16" s="8"/>
      <c r="DVM16" s="8"/>
      <c r="DVN16" s="8"/>
      <c r="DVO16" s="8"/>
      <c r="DVP16" s="8"/>
      <c r="DVQ16" s="8"/>
      <c r="DVR16" s="8"/>
      <c r="DVS16" s="8"/>
      <c r="DVT16" s="8"/>
      <c r="DVU16" s="8"/>
      <c r="DVV16" s="8"/>
      <c r="DVW16" s="8"/>
      <c r="DVX16" s="8"/>
      <c r="DVY16" s="8"/>
      <c r="DVZ16" s="8"/>
      <c r="DWA16" s="8"/>
      <c r="DWB16" s="8"/>
      <c r="DWC16" s="8"/>
      <c r="DWD16" s="8"/>
      <c r="DWE16" s="8"/>
      <c r="DWF16" s="8"/>
      <c r="DWG16" s="8"/>
      <c r="DWH16" s="8"/>
      <c r="DWI16" s="8"/>
      <c r="DWJ16" s="8"/>
      <c r="DWK16" s="8"/>
      <c r="DWL16" s="8"/>
      <c r="DWM16" s="8"/>
      <c r="DWN16" s="8"/>
      <c r="DWO16" s="8"/>
      <c r="DWP16" s="8"/>
      <c r="DWQ16" s="8"/>
      <c r="DWR16" s="8"/>
      <c r="DWS16" s="8"/>
      <c r="DWT16" s="8"/>
      <c r="DWU16" s="8"/>
      <c r="DWV16" s="8"/>
      <c r="DWW16" s="8"/>
      <c r="DWX16" s="8"/>
      <c r="DWY16" s="8"/>
      <c r="DWZ16" s="8"/>
      <c r="DXA16" s="8"/>
      <c r="DXB16" s="8"/>
      <c r="DXC16" s="8"/>
      <c r="DXD16" s="8"/>
      <c r="DXE16" s="8"/>
      <c r="DXF16" s="8"/>
      <c r="DXG16" s="8"/>
      <c r="DXH16" s="8"/>
      <c r="DXI16" s="8"/>
      <c r="DXJ16" s="8"/>
      <c r="DXK16" s="8"/>
      <c r="DXL16" s="8"/>
      <c r="DXM16" s="8"/>
      <c r="DXN16" s="8"/>
      <c r="DXO16" s="8"/>
      <c r="DXP16" s="8"/>
      <c r="DXQ16" s="8"/>
      <c r="DXR16" s="8"/>
      <c r="DXS16" s="8"/>
      <c r="DXT16" s="8"/>
      <c r="DXU16" s="8"/>
      <c r="DXV16" s="8"/>
      <c r="DXW16" s="8"/>
      <c r="DXX16" s="8"/>
      <c r="DXY16" s="8"/>
      <c r="DXZ16" s="8"/>
      <c r="DYA16" s="8"/>
      <c r="DYB16" s="8"/>
      <c r="DYC16" s="8"/>
      <c r="DYD16" s="8"/>
      <c r="DYE16" s="8"/>
      <c r="DYF16" s="8"/>
      <c r="DYG16" s="8"/>
      <c r="DYH16" s="8"/>
      <c r="DYI16" s="8"/>
      <c r="DYJ16" s="8"/>
      <c r="DYK16" s="8"/>
      <c r="DYL16" s="8"/>
      <c r="DYM16" s="8"/>
      <c r="DYN16" s="8"/>
      <c r="DYO16" s="8"/>
      <c r="DYP16" s="8"/>
      <c r="DYQ16" s="8"/>
      <c r="DYR16" s="8"/>
      <c r="DYS16" s="8"/>
      <c r="DYT16" s="8"/>
      <c r="DYU16" s="8"/>
      <c r="DYV16" s="8"/>
      <c r="DYW16" s="8"/>
      <c r="DYX16" s="8"/>
      <c r="DYY16" s="8"/>
      <c r="DYZ16" s="8"/>
      <c r="DZA16" s="8"/>
      <c r="DZB16" s="8"/>
      <c r="DZC16" s="8"/>
      <c r="DZD16" s="8"/>
      <c r="DZE16" s="8"/>
      <c r="DZF16" s="8"/>
      <c r="DZG16" s="8"/>
      <c r="DZH16" s="8"/>
      <c r="DZI16" s="8"/>
      <c r="DZJ16" s="8"/>
      <c r="DZK16" s="8"/>
      <c r="DZL16" s="8"/>
      <c r="DZM16" s="8"/>
      <c r="DZN16" s="8"/>
      <c r="DZO16" s="8"/>
      <c r="DZP16" s="8"/>
      <c r="DZQ16" s="8"/>
      <c r="DZR16" s="8"/>
      <c r="DZS16" s="8"/>
      <c r="DZT16" s="8"/>
      <c r="DZU16" s="8"/>
      <c r="DZV16" s="8"/>
      <c r="DZW16" s="8"/>
      <c r="DZX16" s="8"/>
      <c r="DZY16" s="8"/>
      <c r="DZZ16" s="8"/>
      <c r="EAA16" s="8"/>
      <c r="EAB16" s="8"/>
      <c r="EAC16" s="8"/>
      <c r="EAD16" s="8"/>
      <c r="EAE16" s="8"/>
      <c r="EAF16" s="8"/>
      <c r="EAG16" s="8"/>
      <c r="EAH16" s="8"/>
      <c r="EAI16" s="8"/>
      <c r="EAJ16" s="8"/>
      <c r="EAK16" s="8"/>
      <c r="EAL16" s="8"/>
      <c r="EAM16" s="8"/>
      <c r="EAN16" s="8"/>
      <c r="EAO16" s="8"/>
      <c r="EAP16" s="8"/>
      <c r="EAQ16" s="8"/>
      <c r="EAR16" s="8"/>
      <c r="EAS16" s="8"/>
      <c r="EAT16" s="8"/>
      <c r="EAU16" s="8"/>
      <c r="EAV16" s="8"/>
      <c r="EAW16" s="8"/>
      <c r="EAX16" s="8"/>
      <c r="EAY16" s="8"/>
      <c r="EAZ16" s="8"/>
      <c r="EBA16" s="8"/>
      <c r="EBB16" s="8"/>
      <c r="EBC16" s="8"/>
      <c r="EBD16" s="8"/>
      <c r="EBE16" s="8"/>
      <c r="EBF16" s="8"/>
      <c r="EBG16" s="8"/>
      <c r="EBH16" s="8"/>
      <c r="EBI16" s="8"/>
      <c r="EBJ16" s="8"/>
      <c r="EBK16" s="8"/>
      <c r="EBL16" s="8"/>
      <c r="EBM16" s="8"/>
      <c r="EBN16" s="8"/>
      <c r="EBO16" s="8"/>
      <c r="EBP16" s="8"/>
      <c r="EBQ16" s="8"/>
      <c r="EBR16" s="8"/>
      <c r="EBS16" s="8"/>
      <c r="EBT16" s="8"/>
      <c r="EBU16" s="8"/>
      <c r="EBV16" s="8"/>
      <c r="EBW16" s="8"/>
      <c r="EBX16" s="8"/>
      <c r="EBY16" s="8"/>
      <c r="EBZ16" s="8"/>
      <c r="ECA16" s="8"/>
      <c r="ECB16" s="8"/>
      <c r="ECC16" s="8"/>
      <c r="ECD16" s="8"/>
      <c r="ECE16" s="8"/>
      <c r="ECF16" s="8"/>
      <c r="ECG16" s="8"/>
      <c r="ECH16" s="8"/>
      <c r="ECI16" s="8"/>
      <c r="ECJ16" s="8"/>
      <c r="ECK16" s="8"/>
      <c r="ECL16" s="8"/>
      <c r="ECM16" s="8"/>
      <c r="ECN16" s="8"/>
      <c r="ECO16" s="8"/>
      <c r="ECP16" s="8"/>
      <c r="ECQ16" s="8"/>
      <c r="ECR16" s="8"/>
      <c r="ECS16" s="8"/>
      <c r="ECT16" s="8"/>
      <c r="ECU16" s="8"/>
      <c r="ECV16" s="8"/>
      <c r="ECW16" s="8"/>
      <c r="ECX16" s="8"/>
      <c r="ECY16" s="8"/>
      <c r="ECZ16" s="8"/>
      <c r="EDA16" s="8"/>
      <c r="EDB16" s="8"/>
      <c r="EDC16" s="8"/>
      <c r="EDD16" s="8"/>
      <c r="EDE16" s="8"/>
      <c r="EDF16" s="8"/>
      <c r="EDG16" s="8"/>
      <c r="EDH16" s="8"/>
      <c r="EDI16" s="8"/>
      <c r="EDJ16" s="8"/>
      <c r="EDK16" s="8"/>
      <c r="EDL16" s="8"/>
      <c r="EDM16" s="8"/>
      <c r="EDN16" s="8"/>
      <c r="EDO16" s="8"/>
      <c r="EDP16" s="8"/>
      <c r="EDQ16" s="8"/>
      <c r="EDR16" s="8"/>
      <c r="EDS16" s="8"/>
      <c r="EDT16" s="8"/>
      <c r="EDU16" s="8"/>
      <c r="EDV16" s="8"/>
      <c r="EDW16" s="8"/>
      <c r="EDX16" s="8"/>
      <c r="EDY16" s="8"/>
      <c r="EDZ16" s="8"/>
      <c r="EEA16" s="8"/>
      <c r="EEB16" s="8"/>
      <c r="EEC16" s="8"/>
      <c r="EED16" s="8"/>
      <c r="EEE16" s="8"/>
      <c r="EEF16" s="8"/>
      <c r="EEG16" s="8"/>
      <c r="EEH16" s="8"/>
      <c r="EEI16" s="8"/>
      <c r="EEJ16" s="8"/>
      <c r="EEK16" s="8"/>
      <c r="EEL16" s="8"/>
      <c r="EEM16" s="8"/>
      <c r="EEN16" s="8"/>
      <c r="EEO16" s="8"/>
      <c r="EEP16" s="8"/>
      <c r="EEQ16" s="8"/>
      <c r="EER16" s="8"/>
      <c r="EES16" s="8"/>
      <c r="EET16" s="8"/>
      <c r="EEU16" s="8"/>
      <c r="EEV16" s="8"/>
      <c r="EEW16" s="8"/>
      <c r="EEX16" s="8"/>
      <c r="EEY16" s="8"/>
      <c r="EEZ16" s="8"/>
      <c r="EFA16" s="8"/>
      <c r="EFB16" s="8"/>
      <c r="EFC16" s="8"/>
      <c r="EFD16" s="8"/>
      <c r="EFE16" s="8"/>
      <c r="EFF16" s="8"/>
      <c r="EFG16" s="8"/>
      <c r="EFH16" s="8"/>
      <c r="EFI16" s="8"/>
      <c r="EFJ16" s="8"/>
      <c r="EFK16" s="8"/>
      <c r="EFL16" s="8"/>
      <c r="EFM16" s="8"/>
      <c r="EFN16" s="8"/>
      <c r="EFO16" s="8"/>
      <c r="EFP16" s="8"/>
      <c r="EFQ16" s="8"/>
      <c r="EFR16" s="8"/>
      <c r="EFS16" s="8"/>
      <c r="EFT16" s="8"/>
      <c r="EFU16" s="8"/>
      <c r="EFV16" s="8"/>
      <c r="EFW16" s="8"/>
      <c r="EFX16" s="8"/>
      <c r="EFY16" s="8"/>
      <c r="EFZ16" s="8"/>
      <c r="EGA16" s="8"/>
      <c r="EGB16" s="8"/>
      <c r="EGC16" s="8"/>
      <c r="EGD16" s="8"/>
      <c r="EGE16" s="8"/>
      <c r="EGF16" s="8"/>
      <c r="EGG16" s="8"/>
      <c r="EGH16" s="8"/>
      <c r="EGI16" s="8"/>
      <c r="EGJ16" s="8"/>
      <c r="EGK16" s="8"/>
      <c r="EGL16" s="8"/>
      <c r="EGM16" s="8"/>
      <c r="EGN16" s="8"/>
      <c r="EGO16" s="8"/>
      <c r="EGP16" s="8"/>
      <c r="EGQ16" s="8"/>
      <c r="EGR16" s="8"/>
      <c r="EGS16" s="8"/>
      <c r="EGT16" s="8"/>
      <c r="EGU16" s="8"/>
      <c r="EGV16" s="8"/>
      <c r="EGW16" s="8"/>
      <c r="EGX16" s="8"/>
      <c r="EGY16" s="8"/>
      <c r="EGZ16" s="8"/>
      <c r="EHA16" s="8"/>
      <c r="EHB16" s="8"/>
      <c r="EHC16" s="8"/>
      <c r="EHD16" s="8"/>
      <c r="EHE16" s="8"/>
      <c r="EHF16" s="8"/>
      <c r="EHG16" s="8"/>
      <c r="EHH16" s="8"/>
      <c r="EHI16" s="8"/>
      <c r="EHJ16" s="8"/>
      <c r="EHK16" s="8"/>
      <c r="EHL16" s="8"/>
      <c r="EHM16" s="8"/>
      <c r="EHN16" s="8"/>
      <c r="EHO16" s="8"/>
      <c r="EHP16" s="8"/>
      <c r="EHQ16" s="8"/>
      <c r="EHR16" s="8"/>
      <c r="EHS16" s="8"/>
      <c r="EHT16" s="8"/>
      <c r="EHU16" s="8"/>
      <c r="EHV16" s="8"/>
      <c r="EHW16" s="8"/>
      <c r="EHX16" s="8"/>
      <c r="EHY16" s="8"/>
      <c r="EHZ16" s="8"/>
      <c r="EIA16" s="8"/>
      <c r="EIB16" s="8"/>
      <c r="EIC16" s="8"/>
      <c r="EID16" s="8"/>
      <c r="EIE16" s="8"/>
      <c r="EIF16" s="8"/>
      <c r="EIG16" s="8"/>
      <c r="EIH16" s="8"/>
      <c r="EII16" s="8"/>
      <c r="EIJ16" s="8"/>
      <c r="EIK16" s="8"/>
      <c r="EIL16" s="8"/>
      <c r="EIM16" s="8"/>
      <c r="EIN16" s="8"/>
      <c r="EIO16" s="8"/>
      <c r="EIP16" s="8"/>
      <c r="EIQ16" s="8"/>
      <c r="EIR16" s="8"/>
      <c r="EIS16" s="8"/>
      <c r="EIT16" s="8"/>
      <c r="EIU16" s="8"/>
      <c r="EIV16" s="8"/>
      <c r="EIW16" s="8"/>
      <c r="EIX16" s="8"/>
      <c r="EIY16" s="8"/>
      <c r="EIZ16" s="8"/>
      <c r="EJA16" s="8"/>
      <c r="EJB16" s="8"/>
      <c r="EJC16" s="8"/>
      <c r="EJD16" s="8"/>
      <c r="EJE16" s="8"/>
      <c r="EJF16" s="8"/>
      <c r="EJG16" s="8"/>
      <c r="EJH16" s="8"/>
      <c r="EJI16" s="8"/>
      <c r="EJJ16" s="8"/>
      <c r="EJK16" s="8"/>
      <c r="EJL16" s="8"/>
      <c r="EJM16" s="8"/>
      <c r="EJN16" s="8"/>
      <c r="EJO16" s="8"/>
      <c r="EJP16" s="8"/>
      <c r="EJQ16" s="8"/>
      <c r="EJR16" s="8"/>
      <c r="EJS16" s="8"/>
      <c r="EJT16" s="8"/>
      <c r="EJU16" s="8"/>
      <c r="EJV16" s="8"/>
      <c r="EJW16" s="8"/>
      <c r="EJX16" s="8"/>
      <c r="EJY16" s="8"/>
      <c r="EJZ16" s="8"/>
      <c r="EKA16" s="8"/>
      <c r="EKB16" s="8"/>
      <c r="EKC16" s="8"/>
      <c r="EKD16" s="8"/>
      <c r="EKE16" s="8"/>
      <c r="EKF16" s="8"/>
      <c r="EKG16" s="8"/>
      <c r="EKH16" s="8"/>
      <c r="EKI16" s="8"/>
      <c r="EKJ16" s="8"/>
      <c r="EKK16" s="8"/>
      <c r="EKL16" s="8"/>
      <c r="EKM16" s="8"/>
      <c r="EKN16" s="8"/>
      <c r="EKO16" s="8"/>
      <c r="EKP16" s="8"/>
      <c r="EKQ16" s="8"/>
      <c r="EKR16" s="8"/>
      <c r="EKS16" s="8"/>
      <c r="EKT16" s="8"/>
      <c r="EKU16" s="8"/>
      <c r="EKV16" s="8"/>
      <c r="EKW16" s="8"/>
      <c r="EKX16" s="8"/>
      <c r="EKY16" s="8"/>
      <c r="EKZ16" s="8"/>
      <c r="ELA16" s="8"/>
      <c r="ELB16" s="8"/>
      <c r="ELC16" s="8"/>
      <c r="ELD16" s="8"/>
      <c r="ELE16" s="8"/>
      <c r="ELF16" s="8"/>
      <c r="ELG16" s="8"/>
      <c r="ELH16" s="8"/>
      <c r="ELI16" s="8"/>
      <c r="ELJ16" s="8"/>
      <c r="ELK16" s="8"/>
      <c r="ELL16" s="8"/>
      <c r="ELM16" s="8"/>
      <c r="ELN16" s="8"/>
      <c r="ELO16" s="8"/>
      <c r="ELP16" s="8"/>
      <c r="ELQ16" s="8"/>
      <c r="ELR16" s="8"/>
      <c r="ELS16" s="8"/>
      <c r="ELT16" s="8"/>
      <c r="ELU16" s="8"/>
      <c r="ELV16" s="8"/>
      <c r="ELW16" s="8"/>
      <c r="ELX16" s="8"/>
      <c r="ELY16" s="8"/>
      <c r="ELZ16" s="8"/>
      <c r="EMA16" s="8"/>
      <c r="EMB16" s="8"/>
      <c r="EMC16" s="8"/>
      <c r="EMD16" s="8"/>
      <c r="EME16" s="8"/>
      <c r="EMF16" s="8"/>
      <c r="EMG16" s="8"/>
      <c r="EMH16" s="8"/>
      <c r="EMI16" s="8"/>
      <c r="EMJ16" s="8"/>
      <c r="EMK16" s="8"/>
      <c r="EML16" s="8"/>
      <c r="EMM16" s="8"/>
      <c r="EMN16" s="8"/>
      <c r="EMO16" s="8"/>
      <c r="EMP16" s="8"/>
      <c r="EMQ16" s="8"/>
      <c r="EMR16" s="8"/>
      <c r="EMS16" s="8"/>
      <c r="EMT16" s="8"/>
      <c r="EMU16" s="8"/>
      <c r="EMV16" s="8"/>
      <c r="EMW16" s="8"/>
      <c r="EMX16" s="8"/>
      <c r="EMY16" s="8"/>
      <c r="EMZ16" s="8"/>
      <c r="ENA16" s="8"/>
      <c r="ENB16" s="8"/>
      <c r="ENC16" s="8"/>
      <c r="END16" s="8"/>
      <c r="ENE16" s="8"/>
      <c r="ENF16" s="8"/>
      <c r="ENG16" s="8"/>
      <c r="ENH16" s="8"/>
      <c r="ENI16" s="8"/>
      <c r="ENJ16" s="8"/>
      <c r="ENK16" s="8"/>
      <c r="ENL16" s="8"/>
      <c r="ENM16" s="8"/>
      <c r="ENN16" s="8"/>
      <c r="ENO16" s="8"/>
      <c r="ENP16" s="8"/>
      <c r="ENQ16" s="8"/>
      <c r="ENR16" s="8"/>
      <c r="ENS16" s="8"/>
      <c r="ENT16" s="8"/>
      <c r="ENU16" s="8"/>
      <c r="ENV16" s="8"/>
      <c r="ENW16" s="8"/>
      <c r="ENX16" s="8"/>
      <c r="ENY16" s="8"/>
      <c r="ENZ16" s="8"/>
      <c r="EOA16" s="8"/>
      <c r="EOB16" s="8"/>
      <c r="EOC16" s="8"/>
      <c r="EOD16" s="8"/>
      <c r="EOE16" s="8"/>
      <c r="EOF16" s="8"/>
      <c r="EOG16" s="8"/>
      <c r="EOH16" s="8"/>
      <c r="EOI16" s="8"/>
      <c r="EOJ16" s="8"/>
      <c r="EOK16" s="8"/>
      <c r="EOL16" s="8"/>
      <c r="EOM16" s="8"/>
      <c r="EON16" s="8"/>
      <c r="EOO16" s="8"/>
      <c r="EOP16" s="8"/>
      <c r="EOQ16" s="8"/>
      <c r="EOR16" s="8"/>
      <c r="EOS16" s="8"/>
      <c r="EOT16" s="8"/>
      <c r="EOU16" s="8"/>
      <c r="EOV16" s="8"/>
      <c r="EOW16" s="8"/>
      <c r="EOX16" s="8"/>
      <c r="EOY16" s="8"/>
      <c r="EOZ16" s="8"/>
      <c r="EPA16" s="8"/>
      <c r="EPB16" s="8"/>
      <c r="EPC16" s="8"/>
      <c r="EPD16" s="8"/>
      <c r="EPE16" s="8"/>
      <c r="EPF16" s="8"/>
      <c r="EPG16" s="8"/>
      <c r="EPH16" s="8"/>
      <c r="EPI16" s="8"/>
      <c r="EPJ16" s="8"/>
      <c r="EPK16" s="8"/>
      <c r="EPL16" s="8"/>
      <c r="EPM16" s="8"/>
      <c r="EPN16" s="8"/>
      <c r="EPO16" s="8"/>
      <c r="EPP16" s="8"/>
      <c r="EPQ16" s="8"/>
      <c r="EPR16" s="8"/>
      <c r="EPS16" s="8"/>
      <c r="EPT16" s="8"/>
      <c r="EPU16" s="8"/>
      <c r="EPV16" s="8"/>
      <c r="EPW16" s="8"/>
      <c r="EPX16" s="8"/>
      <c r="EPY16" s="8"/>
      <c r="EPZ16" s="8"/>
      <c r="EQA16" s="8"/>
      <c r="EQB16" s="8"/>
      <c r="EQC16" s="8"/>
      <c r="EQD16" s="8"/>
      <c r="EQE16" s="8"/>
      <c r="EQF16" s="8"/>
      <c r="EQG16" s="8"/>
      <c r="EQH16" s="8"/>
      <c r="EQI16" s="8"/>
      <c r="EQJ16" s="8"/>
      <c r="EQK16" s="8"/>
      <c r="EQL16" s="8"/>
      <c r="EQM16" s="8"/>
      <c r="EQN16" s="8"/>
      <c r="EQO16" s="8"/>
      <c r="EQP16" s="8"/>
      <c r="EQQ16" s="8"/>
      <c r="EQR16" s="8"/>
      <c r="EQS16" s="8"/>
      <c r="EQT16" s="8"/>
      <c r="EQU16" s="8"/>
      <c r="EQV16" s="8"/>
      <c r="EQW16" s="8"/>
      <c r="EQX16" s="8"/>
      <c r="EQY16" s="8"/>
      <c r="EQZ16" s="8"/>
      <c r="ERA16" s="8"/>
      <c r="ERB16" s="8"/>
      <c r="ERC16" s="8"/>
      <c r="ERD16" s="8"/>
      <c r="ERE16" s="8"/>
      <c r="ERF16" s="8"/>
      <c r="ERG16" s="8"/>
      <c r="ERH16" s="8"/>
      <c r="ERI16" s="8"/>
      <c r="ERJ16" s="8"/>
      <c r="ERK16" s="8"/>
      <c r="ERL16" s="8"/>
      <c r="ERM16" s="8"/>
      <c r="ERN16" s="8"/>
      <c r="ERO16" s="8"/>
      <c r="ERP16" s="8"/>
      <c r="ERQ16" s="8"/>
      <c r="ERR16" s="8"/>
      <c r="ERS16" s="8"/>
      <c r="ERT16" s="8"/>
      <c r="ERU16" s="8"/>
      <c r="ERV16" s="8"/>
      <c r="ERW16" s="8"/>
      <c r="ERX16" s="8"/>
      <c r="ERY16" s="8"/>
      <c r="ERZ16" s="8"/>
      <c r="ESA16" s="8"/>
      <c r="ESB16" s="8"/>
      <c r="ESC16" s="8"/>
      <c r="ESD16" s="8"/>
      <c r="ESE16" s="8"/>
      <c r="ESF16" s="8"/>
      <c r="ESG16" s="8"/>
      <c r="ESH16" s="8"/>
      <c r="ESI16" s="8"/>
      <c r="ESJ16" s="8"/>
      <c r="ESK16" s="8"/>
      <c r="ESL16" s="8"/>
      <c r="ESM16" s="8"/>
      <c r="ESN16" s="8"/>
      <c r="ESO16" s="8"/>
      <c r="ESP16" s="8"/>
      <c r="ESQ16" s="8"/>
      <c r="ESR16" s="8"/>
      <c r="ESS16" s="8"/>
      <c r="EST16" s="8"/>
      <c r="ESU16" s="8"/>
      <c r="ESV16" s="8"/>
      <c r="ESW16" s="8"/>
      <c r="ESX16" s="8"/>
      <c r="ESY16" s="8"/>
      <c r="ESZ16" s="8"/>
      <c r="ETA16" s="8"/>
      <c r="ETB16" s="8"/>
      <c r="ETC16" s="8"/>
      <c r="ETD16" s="8"/>
      <c r="ETE16" s="8"/>
      <c r="ETF16" s="8"/>
      <c r="ETG16" s="8"/>
      <c r="ETH16" s="8"/>
      <c r="ETI16" s="8"/>
      <c r="ETJ16" s="8"/>
      <c r="ETK16" s="8"/>
      <c r="ETL16" s="8"/>
      <c r="ETM16" s="8"/>
      <c r="ETN16" s="8"/>
      <c r="ETO16" s="8"/>
      <c r="ETP16" s="8"/>
      <c r="ETQ16" s="8"/>
      <c r="ETR16" s="8"/>
      <c r="ETS16" s="8"/>
      <c r="ETT16" s="8"/>
      <c r="ETU16" s="8"/>
      <c r="ETV16" s="8"/>
      <c r="ETW16" s="8"/>
      <c r="ETX16" s="8"/>
      <c r="ETY16" s="8"/>
      <c r="ETZ16" s="8"/>
      <c r="EUA16" s="8"/>
      <c r="EUB16" s="8"/>
      <c r="EUC16" s="8"/>
      <c r="EUD16" s="8"/>
      <c r="EUE16" s="8"/>
      <c r="EUF16" s="8"/>
      <c r="EUG16" s="8"/>
      <c r="EUH16" s="8"/>
      <c r="EUI16" s="8"/>
      <c r="EUJ16" s="8"/>
      <c r="EUK16" s="8"/>
      <c r="EUL16" s="8"/>
      <c r="EUM16" s="8"/>
      <c r="EUN16" s="8"/>
      <c r="EUO16" s="8"/>
      <c r="EUP16" s="8"/>
      <c r="EUQ16" s="8"/>
      <c r="EUR16" s="8"/>
      <c r="EUS16" s="8"/>
      <c r="EUT16" s="8"/>
      <c r="EUU16" s="8"/>
      <c r="EUV16" s="8"/>
      <c r="EUW16" s="8"/>
      <c r="EUX16" s="8"/>
      <c r="EUY16" s="8"/>
      <c r="EUZ16" s="8"/>
      <c r="EVA16" s="8"/>
      <c r="EVB16" s="8"/>
      <c r="EVC16" s="8"/>
      <c r="EVD16" s="8"/>
      <c r="EVE16" s="8"/>
      <c r="EVF16" s="8"/>
      <c r="EVG16" s="8"/>
      <c r="EVH16" s="8"/>
      <c r="EVI16" s="8"/>
      <c r="EVJ16" s="8"/>
      <c r="EVK16" s="8"/>
      <c r="EVL16" s="8"/>
      <c r="EVM16" s="8"/>
      <c r="EVN16" s="8"/>
      <c r="EVO16" s="8"/>
      <c r="EVP16" s="8"/>
      <c r="EVQ16" s="8"/>
      <c r="EVR16" s="8"/>
      <c r="EVS16" s="8"/>
      <c r="EVT16" s="8"/>
      <c r="EVU16" s="8"/>
      <c r="EVV16" s="8"/>
      <c r="EVW16" s="8"/>
      <c r="EVX16" s="8"/>
      <c r="EVY16" s="8"/>
      <c r="EVZ16" s="8"/>
      <c r="EWA16" s="8"/>
      <c r="EWB16" s="8"/>
      <c r="EWC16" s="8"/>
      <c r="EWD16" s="8"/>
      <c r="EWE16" s="8"/>
      <c r="EWF16" s="8"/>
      <c r="EWG16" s="8"/>
      <c r="EWH16" s="8"/>
      <c r="EWI16" s="8"/>
      <c r="EWJ16" s="8"/>
      <c r="EWK16" s="8"/>
      <c r="EWL16" s="8"/>
      <c r="EWM16" s="8"/>
      <c r="EWN16" s="8"/>
      <c r="EWO16" s="8"/>
      <c r="EWP16" s="8"/>
      <c r="EWQ16" s="8"/>
      <c r="EWR16" s="8"/>
      <c r="EWS16" s="8"/>
      <c r="EWT16" s="8"/>
      <c r="EWU16" s="8"/>
      <c r="EWV16" s="8"/>
      <c r="EWW16" s="8"/>
      <c r="EWX16" s="8"/>
      <c r="EWY16" s="8"/>
      <c r="EWZ16" s="8"/>
      <c r="EXA16" s="8"/>
      <c r="EXB16" s="8"/>
      <c r="EXC16" s="8"/>
      <c r="EXD16" s="8"/>
      <c r="EXE16" s="8"/>
      <c r="EXF16" s="8"/>
      <c r="EXG16" s="8"/>
      <c r="EXH16" s="8"/>
      <c r="EXI16" s="8"/>
      <c r="EXJ16" s="8"/>
      <c r="EXK16" s="8"/>
      <c r="EXL16" s="8"/>
      <c r="EXM16" s="8"/>
      <c r="EXN16" s="8"/>
      <c r="EXO16" s="8"/>
      <c r="EXP16" s="8"/>
      <c r="EXQ16" s="8"/>
      <c r="EXR16" s="8"/>
      <c r="EXS16" s="8"/>
      <c r="EXT16" s="8"/>
      <c r="EXU16" s="8"/>
      <c r="EXV16" s="8"/>
      <c r="EXW16" s="8"/>
      <c r="EXX16" s="8"/>
      <c r="EXY16" s="8"/>
      <c r="EXZ16" s="8"/>
      <c r="EYA16" s="8"/>
      <c r="EYB16" s="8"/>
      <c r="EYC16" s="8"/>
      <c r="EYD16" s="8"/>
      <c r="EYE16" s="8"/>
      <c r="EYF16" s="8"/>
      <c r="EYG16" s="8"/>
      <c r="EYH16" s="8"/>
      <c r="EYI16" s="8"/>
      <c r="EYJ16" s="8"/>
      <c r="EYK16" s="8"/>
      <c r="EYL16" s="8"/>
      <c r="EYM16" s="8"/>
      <c r="EYN16" s="8"/>
      <c r="EYO16" s="8"/>
      <c r="EYP16" s="8"/>
      <c r="EYQ16" s="8"/>
      <c r="EYR16" s="8"/>
      <c r="EYS16" s="8"/>
      <c r="EYT16" s="8"/>
      <c r="EYU16" s="8"/>
      <c r="EYV16" s="8"/>
      <c r="EYW16" s="8"/>
      <c r="EYX16" s="8"/>
      <c r="EYY16" s="8"/>
      <c r="EYZ16" s="8"/>
      <c r="EZA16" s="8"/>
      <c r="EZB16" s="8"/>
      <c r="EZC16" s="8"/>
      <c r="EZD16" s="8"/>
      <c r="EZE16" s="8"/>
      <c r="EZF16" s="8"/>
      <c r="EZG16" s="8"/>
      <c r="EZH16" s="8"/>
      <c r="EZI16" s="8"/>
      <c r="EZJ16" s="8"/>
      <c r="EZK16" s="8"/>
      <c r="EZL16" s="8"/>
      <c r="EZM16" s="8"/>
      <c r="EZN16" s="8"/>
      <c r="EZO16" s="8"/>
      <c r="EZP16" s="8"/>
      <c r="EZQ16" s="8"/>
      <c r="EZR16" s="8"/>
      <c r="EZS16" s="8"/>
      <c r="EZT16" s="8"/>
      <c r="EZU16" s="8"/>
      <c r="EZV16" s="8"/>
      <c r="EZW16" s="8"/>
      <c r="EZX16" s="8"/>
      <c r="EZY16" s="8"/>
      <c r="EZZ16" s="8"/>
      <c r="FAA16" s="8"/>
      <c r="FAB16" s="8"/>
      <c r="FAC16" s="8"/>
      <c r="FAD16" s="8"/>
      <c r="FAE16" s="8"/>
      <c r="FAF16" s="8"/>
      <c r="FAG16" s="8"/>
      <c r="FAH16" s="8"/>
      <c r="FAI16" s="8"/>
      <c r="FAJ16" s="8"/>
      <c r="FAK16" s="8"/>
      <c r="FAL16" s="8"/>
      <c r="FAM16" s="8"/>
      <c r="FAN16" s="8"/>
      <c r="FAO16" s="8"/>
      <c r="FAP16" s="8"/>
      <c r="FAQ16" s="8"/>
      <c r="FAR16" s="8"/>
      <c r="FAS16" s="8"/>
      <c r="FAT16" s="8"/>
      <c r="FAU16" s="8"/>
      <c r="FAV16" s="8"/>
      <c r="FAW16" s="8"/>
      <c r="FAX16" s="8"/>
      <c r="FAY16" s="8"/>
      <c r="FAZ16" s="8"/>
      <c r="FBA16" s="8"/>
      <c r="FBB16" s="8"/>
      <c r="FBC16" s="8"/>
      <c r="FBD16" s="8"/>
      <c r="FBE16" s="8"/>
      <c r="FBF16" s="8"/>
      <c r="FBG16" s="8"/>
      <c r="FBH16" s="8"/>
      <c r="FBI16" s="8"/>
      <c r="FBJ16" s="8"/>
      <c r="FBK16" s="8"/>
      <c r="FBL16" s="8"/>
      <c r="FBM16" s="8"/>
      <c r="FBN16" s="8"/>
      <c r="FBO16" s="8"/>
      <c r="FBP16" s="8"/>
      <c r="FBQ16" s="8"/>
      <c r="FBR16" s="8"/>
      <c r="FBS16" s="8"/>
      <c r="FBT16" s="8"/>
      <c r="FBU16" s="8"/>
      <c r="FBV16" s="8"/>
      <c r="FBW16" s="8"/>
      <c r="FBX16" s="8"/>
      <c r="FBY16" s="8"/>
      <c r="FBZ16" s="8"/>
      <c r="FCA16" s="8"/>
      <c r="FCB16" s="8"/>
      <c r="FCC16" s="8"/>
      <c r="FCD16" s="8"/>
      <c r="FCE16" s="8"/>
      <c r="FCF16" s="8"/>
      <c r="FCG16" s="8"/>
      <c r="FCH16" s="8"/>
      <c r="FCI16" s="8"/>
      <c r="FCJ16" s="8"/>
      <c r="FCK16" s="8"/>
      <c r="FCL16" s="8"/>
      <c r="FCM16" s="8"/>
      <c r="FCN16" s="8"/>
      <c r="FCO16" s="8"/>
      <c r="FCP16" s="8"/>
      <c r="FCQ16" s="8"/>
      <c r="FCR16" s="8"/>
      <c r="FCS16" s="8"/>
      <c r="FCT16" s="8"/>
      <c r="FCU16" s="8"/>
      <c r="FCV16" s="8"/>
      <c r="FCW16" s="8"/>
      <c r="FCX16" s="8"/>
      <c r="FCY16" s="8"/>
      <c r="FCZ16" s="8"/>
      <c r="FDA16" s="8"/>
      <c r="FDB16" s="8"/>
      <c r="FDC16" s="8"/>
      <c r="FDD16" s="8"/>
      <c r="FDE16" s="8"/>
      <c r="FDF16" s="8"/>
      <c r="FDG16" s="8"/>
      <c r="FDH16" s="8"/>
      <c r="FDI16" s="8"/>
      <c r="FDJ16" s="8"/>
      <c r="FDK16" s="8"/>
      <c r="FDL16" s="8"/>
      <c r="FDM16" s="8"/>
      <c r="FDN16" s="8"/>
      <c r="FDO16" s="8"/>
      <c r="FDP16" s="8"/>
      <c r="FDQ16" s="8"/>
      <c r="FDR16" s="8"/>
      <c r="FDS16" s="8"/>
      <c r="FDT16" s="8"/>
      <c r="FDU16" s="8"/>
      <c r="FDV16" s="8"/>
      <c r="FDW16" s="8"/>
      <c r="FDX16" s="8"/>
      <c r="FDY16" s="8"/>
      <c r="FDZ16" s="8"/>
      <c r="FEA16" s="8"/>
      <c r="FEB16" s="8"/>
      <c r="FEC16" s="8"/>
      <c r="FED16" s="8"/>
      <c r="FEE16" s="8"/>
      <c r="FEF16" s="8"/>
      <c r="FEG16" s="8"/>
      <c r="FEH16" s="8"/>
      <c r="FEI16" s="8"/>
      <c r="FEJ16" s="8"/>
      <c r="FEK16" s="8"/>
      <c r="FEL16" s="8"/>
      <c r="FEM16" s="8"/>
      <c r="FEN16" s="8"/>
      <c r="FEO16" s="8"/>
      <c r="FEP16" s="8"/>
      <c r="FEQ16" s="8"/>
      <c r="FER16" s="8"/>
      <c r="FES16" s="8"/>
      <c r="FET16" s="8"/>
      <c r="FEU16" s="8"/>
      <c r="FEV16" s="8"/>
      <c r="FEW16" s="8"/>
      <c r="FEX16" s="8"/>
      <c r="FEY16" s="8"/>
      <c r="FEZ16" s="8"/>
      <c r="FFA16" s="8"/>
      <c r="FFB16" s="8"/>
      <c r="FFC16" s="8"/>
      <c r="FFD16" s="8"/>
      <c r="FFE16" s="8"/>
      <c r="FFF16" s="8"/>
      <c r="FFG16" s="8"/>
      <c r="FFH16" s="8"/>
      <c r="FFI16" s="8"/>
      <c r="FFJ16" s="8"/>
      <c r="FFK16" s="8"/>
      <c r="FFL16" s="8"/>
      <c r="FFM16" s="8"/>
      <c r="FFN16" s="8"/>
      <c r="FFO16" s="8"/>
      <c r="FFP16" s="8"/>
      <c r="FFQ16" s="8"/>
      <c r="FFR16" s="8"/>
      <c r="FFS16" s="8"/>
      <c r="FFT16" s="8"/>
      <c r="FFU16" s="8"/>
      <c r="FFV16" s="8"/>
      <c r="FFW16" s="8"/>
      <c r="FFX16" s="8"/>
      <c r="FFY16" s="8"/>
      <c r="FFZ16" s="8"/>
      <c r="FGA16" s="8"/>
      <c r="FGB16" s="8"/>
      <c r="FGC16" s="8"/>
      <c r="FGD16" s="8"/>
      <c r="FGE16" s="8"/>
      <c r="FGF16" s="8"/>
      <c r="FGG16" s="8"/>
      <c r="FGH16" s="8"/>
      <c r="FGI16" s="8"/>
      <c r="FGJ16" s="8"/>
      <c r="FGK16" s="8"/>
      <c r="FGL16" s="8"/>
      <c r="FGM16" s="8"/>
      <c r="FGN16" s="8"/>
      <c r="FGO16" s="8"/>
      <c r="FGP16" s="8"/>
      <c r="FGQ16" s="8"/>
      <c r="FGR16" s="8"/>
      <c r="FGS16" s="8"/>
      <c r="FGT16" s="8"/>
      <c r="FGU16" s="8"/>
      <c r="FGV16" s="8"/>
      <c r="FGW16" s="8"/>
      <c r="FGX16" s="8"/>
      <c r="FGY16" s="8"/>
      <c r="FGZ16" s="8"/>
      <c r="FHA16" s="8"/>
      <c r="FHB16" s="8"/>
      <c r="FHC16" s="8"/>
      <c r="FHD16" s="8"/>
      <c r="FHE16" s="8"/>
      <c r="FHF16" s="8"/>
      <c r="FHG16" s="8"/>
      <c r="FHH16" s="8"/>
      <c r="FHI16" s="8"/>
      <c r="FHJ16" s="8"/>
      <c r="FHK16" s="8"/>
      <c r="FHL16" s="8"/>
      <c r="FHM16" s="8"/>
      <c r="FHN16" s="8"/>
      <c r="FHO16" s="8"/>
      <c r="FHP16" s="8"/>
      <c r="FHQ16" s="8"/>
      <c r="FHR16" s="8"/>
      <c r="FHS16" s="8"/>
      <c r="FHT16" s="8"/>
      <c r="FHU16" s="8"/>
      <c r="FHV16" s="8"/>
      <c r="FHW16" s="8"/>
      <c r="FHX16" s="8"/>
      <c r="FHY16" s="8"/>
      <c r="FHZ16" s="8"/>
      <c r="FIA16" s="8"/>
      <c r="FIB16" s="8"/>
      <c r="FIC16" s="8"/>
      <c r="FID16" s="8"/>
      <c r="FIE16" s="8"/>
      <c r="FIF16" s="8"/>
      <c r="FIG16" s="8"/>
      <c r="FIH16" s="8"/>
      <c r="FII16" s="8"/>
      <c r="FIJ16" s="8"/>
      <c r="FIK16" s="8"/>
      <c r="FIL16" s="8"/>
      <c r="FIM16" s="8"/>
      <c r="FIN16" s="8"/>
      <c r="FIO16" s="8"/>
      <c r="FIP16" s="8"/>
      <c r="FIQ16" s="8"/>
      <c r="FIR16" s="8"/>
      <c r="FIS16" s="8"/>
      <c r="FIT16" s="8"/>
      <c r="FIU16" s="8"/>
      <c r="FIV16" s="8"/>
      <c r="FIW16" s="8"/>
      <c r="FIX16" s="8"/>
      <c r="FIY16" s="8"/>
      <c r="FIZ16" s="8"/>
      <c r="FJA16" s="8"/>
      <c r="FJB16" s="8"/>
      <c r="FJC16" s="8"/>
      <c r="FJD16" s="8"/>
      <c r="FJE16" s="8"/>
      <c r="FJF16" s="8"/>
      <c r="FJG16" s="8"/>
      <c r="FJH16" s="8"/>
      <c r="FJI16" s="8"/>
      <c r="FJJ16" s="8"/>
      <c r="FJK16" s="8"/>
      <c r="FJL16" s="8"/>
      <c r="FJM16" s="8"/>
      <c r="FJN16" s="8"/>
      <c r="FJO16" s="8"/>
      <c r="FJP16" s="8"/>
      <c r="FJQ16" s="8"/>
      <c r="FJR16" s="8"/>
      <c r="FJS16" s="8"/>
      <c r="FJT16" s="8"/>
      <c r="FJU16" s="8"/>
      <c r="FJV16" s="8"/>
      <c r="FJW16" s="8"/>
      <c r="FJX16" s="8"/>
      <c r="FJY16" s="8"/>
      <c r="FJZ16" s="8"/>
      <c r="FKA16" s="8"/>
      <c r="FKB16" s="8"/>
      <c r="FKC16" s="8"/>
      <c r="FKD16" s="8"/>
      <c r="FKE16" s="8"/>
      <c r="FKF16" s="8"/>
      <c r="FKG16" s="8"/>
      <c r="FKH16" s="8"/>
      <c r="FKI16" s="8"/>
      <c r="FKJ16" s="8"/>
      <c r="FKK16" s="8"/>
      <c r="FKL16" s="8"/>
      <c r="FKM16" s="8"/>
      <c r="FKN16" s="8"/>
      <c r="FKO16" s="8"/>
      <c r="FKP16" s="8"/>
      <c r="FKQ16" s="8"/>
      <c r="FKR16" s="8"/>
      <c r="FKS16" s="8"/>
      <c r="FKT16" s="8"/>
      <c r="FKU16" s="8"/>
      <c r="FKV16" s="8"/>
      <c r="FKW16" s="8"/>
      <c r="FKX16" s="8"/>
      <c r="FKY16" s="8"/>
      <c r="FKZ16" s="8"/>
      <c r="FLA16" s="8"/>
      <c r="FLB16" s="8"/>
      <c r="FLC16" s="8"/>
      <c r="FLD16" s="8"/>
      <c r="FLE16" s="8"/>
      <c r="FLF16" s="8"/>
      <c r="FLG16" s="8"/>
      <c r="FLH16" s="8"/>
      <c r="FLI16" s="8"/>
      <c r="FLJ16" s="8"/>
      <c r="FLK16" s="8"/>
      <c r="FLL16" s="8"/>
      <c r="FLM16" s="8"/>
      <c r="FLN16" s="8"/>
      <c r="FLO16" s="8"/>
      <c r="FLP16" s="8"/>
      <c r="FLQ16" s="8"/>
      <c r="FLR16" s="8"/>
      <c r="FLS16" s="8"/>
      <c r="FLT16" s="8"/>
      <c r="FLU16" s="8"/>
      <c r="FLV16" s="8"/>
      <c r="FLW16" s="8"/>
      <c r="FLX16" s="8"/>
      <c r="FLY16" s="8"/>
      <c r="FLZ16" s="8"/>
      <c r="FMA16" s="8"/>
      <c r="FMB16" s="8"/>
      <c r="FMC16" s="8"/>
      <c r="FMD16" s="8"/>
      <c r="FME16" s="8"/>
      <c r="FMF16" s="8"/>
      <c r="FMG16" s="8"/>
      <c r="FMH16" s="8"/>
      <c r="FMI16" s="8"/>
      <c r="FMJ16" s="8"/>
      <c r="FMK16" s="8"/>
      <c r="FML16" s="8"/>
      <c r="FMM16" s="8"/>
      <c r="FMN16" s="8"/>
      <c r="FMO16" s="8"/>
      <c r="FMP16" s="8"/>
      <c r="FMQ16" s="8"/>
      <c r="FMR16" s="8"/>
      <c r="FMS16" s="8"/>
      <c r="FMT16" s="8"/>
      <c r="FMU16" s="8"/>
      <c r="FMV16" s="8"/>
      <c r="FMW16" s="8"/>
      <c r="FMX16" s="8"/>
      <c r="FMY16" s="8"/>
      <c r="FMZ16" s="8"/>
      <c r="FNA16" s="8"/>
      <c r="FNB16" s="8"/>
      <c r="FNC16" s="8"/>
      <c r="FND16" s="8"/>
      <c r="FNE16" s="8"/>
      <c r="FNF16" s="8"/>
      <c r="FNG16" s="8"/>
      <c r="FNH16" s="8"/>
      <c r="FNI16" s="8"/>
      <c r="FNJ16" s="8"/>
      <c r="FNK16" s="8"/>
      <c r="FNL16" s="8"/>
      <c r="FNM16" s="8"/>
      <c r="FNN16" s="8"/>
      <c r="FNO16" s="8"/>
      <c r="FNP16" s="8"/>
      <c r="FNQ16" s="8"/>
      <c r="FNR16" s="8"/>
      <c r="FNS16" s="8"/>
      <c r="FNT16" s="8"/>
      <c r="FNU16" s="8"/>
      <c r="FNV16" s="8"/>
      <c r="FNW16" s="8"/>
      <c r="FNX16" s="8"/>
      <c r="FNY16" s="8"/>
      <c r="FNZ16" s="8"/>
      <c r="FOA16" s="8"/>
      <c r="FOB16" s="8"/>
      <c r="FOC16" s="8"/>
      <c r="FOD16" s="8"/>
      <c r="FOE16" s="8"/>
      <c r="FOF16" s="8"/>
      <c r="FOG16" s="8"/>
      <c r="FOH16" s="8"/>
      <c r="FOI16" s="8"/>
      <c r="FOJ16" s="8"/>
      <c r="FOK16" s="8"/>
      <c r="FOL16" s="8"/>
      <c r="FOM16" s="8"/>
      <c r="FON16" s="8"/>
      <c r="FOO16" s="8"/>
      <c r="FOP16" s="8"/>
      <c r="FOQ16" s="8"/>
      <c r="FOR16" s="8"/>
      <c r="FOS16" s="8"/>
      <c r="FOT16" s="8"/>
      <c r="FOU16" s="8"/>
      <c r="FOV16" s="8"/>
      <c r="FOW16" s="8"/>
      <c r="FOX16" s="8"/>
      <c r="FOY16" s="8"/>
      <c r="FOZ16" s="8"/>
      <c r="FPA16" s="8"/>
      <c r="FPB16" s="8"/>
      <c r="FPC16" s="8"/>
      <c r="FPD16" s="8"/>
      <c r="FPE16" s="8"/>
      <c r="FPF16" s="8"/>
      <c r="FPG16" s="8"/>
      <c r="FPH16" s="8"/>
      <c r="FPI16" s="8"/>
      <c r="FPJ16" s="8"/>
      <c r="FPK16" s="8"/>
      <c r="FPL16" s="8"/>
      <c r="FPM16" s="8"/>
      <c r="FPN16" s="8"/>
      <c r="FPO16" s="8"/>
      <c r="FPP16" s="8"/>
      <c r="FPQ16" s="8"/>
      <c r="FPR16" s="8"/>
      <c r="FPS16" s="8"/>
      <c r="FPT16" s="8"/>
      <c r="FPU16" s="8"/>
      <c r="FPV16" s="8"/>
      <c r="FPW16" s="8"/>
      <c r="FPX16" s="8"/>
      <c r="FPY16" s="8"/>
      <c r="FPZ16" s="8"/>
      <c r="FQA16" s="8"/>
      <c r="FQB16" s="8"/>
      <c r="FQC16" s="8"/>
      <c r="FQD16" s="8"/>
      <c r="FQE16" s="8"/>
      <c r="FQF16" s="8"/>
      <c r="FQG16" s="8"/>
      <c r="FQH16" s="8"/>
      <c r="FQI16" s="8"/>
      <c r="FQJ16" s="8"/>
      <c r="FQK16" s="8"/>
      <c r="FQL16" s="8"/>
      <c r="FQM16" s="8"/>
      <c r="FQN16" s="8"/>
      <c r="FQO16" s="8"/>
      <c r="FQP16" s="8"/>
      <c r="FQQ16" s="8"/>
      <c r="FQR16" s="8"/>
      <c r="FQS16" s="8"/>
      <c r="FQT16" s="8"/>
      <c r="FQU16" s="8"/>
      <c r="FQV16" s="8"/>
      <c r="FQW16" s="8"/>
      <c r="FQX16" s="8"/>
      <c r="FQY16" s="8"/>
      <c r="FQZ16" s="8"/>
      <c r="FRA16" s="8"/>
      <c r="FRB16" s="8"/>
      <c r="FRC16" s="8"/>
      <c r="FRD16" s="8"/>
      <c r="FRE16" s="8"/>
      <c r="FRF16" s="8"/>
      <c r="FRG16" s="8"/>
      <c r="FRH16" s="8"/>
      <c r="FRI16" s="8"/>
      <c r="FRJ16" s="8"/>
      <c r="FRK16" s="8"/>
      <c r="FRL16" s="8"/>
      <c r="FRM16" s="8"/>
      <c r="FRN16" s="8"/>
      <c r="FRO16" s="8"/>
      <c r="FRP16" s="8"/>
      <c r="FRQ16" s="8"/>
      <c r="FRR16" s="8"/>
      <c r="FRS16" s="8"/>
      <c r="FRT16" s="8"/>
      <c r="FRU16" s="8"/>
      <c r="FRV16" s="8"/>
      <c r="FRW16" s="8"/>
      <c r="FRX16" s="8"/>
      <c r="FRY16" s="8"/>
      <c r="FRZ16" s="8"/>
      <c r="FSA16" s="8"/>
      <c r="FSB16" s="8"/>
      <c r="FSC16" s="8"/>
      <c r="FSD16" s="8"/>
      <c r="FSE16" s="8"/>
      <c r="FSF16" s="8"/>
      <c r="FSG16" s="8"/>
      <c r="FSH16" s="8"/>
      <c r="FSI16" s="8"/>
      <c r="FSJ16" s="8"/>
      <c r="FSK16" s="8"/>
      <c r="FSL16" s="8"/>
      <c r="FSM16" s="8"/>
      <c r="FSN16" s="8"/>
      <c r="FSO16" s="8"/>
      <c r="FSP16" s="8"/>
      <c r="FSQ16" s="8"/>
      <c r="FSR16" s="8"/>
      <c r="FSS16" s="8"/>
      <c r="FST16" s="8"/>
      <c r="FSU16" s="8"/>
      <c r="FSV16" s="8"/>
      <c r="FSW16" s="8"/>
      <c r="FSX16" s="8"/>
      <c r="FSY16" s="8"/>
      <c r="FSZ16" s="8"/>
      <c r="FTA16" s="8"/>
      <c r="FTB16" s="8"/>
      <c r="FTC16" s="8"/>
      <c r="FTD16" s="8"/>
      <c r="FTE16" s="8"/>
      <c r="FTF16" s="8"/>
      <c r="FTG16" s="8"/>
      <c r="FTH16" s="8"/>
      <c r="FTI16" s="8"/>
      <c r="FTJ16" s="8"/>
      <c r="FTK16" s="8"/>
      <c r="FTL16" s="8"/>
      <c r="FTM16" s="8"/>
      <c r="FTN16" s="8"/>
      <c r="FTO16" s="8"/>
      <c r="FTP16" s="8"/>
      <c r="FTQ16" s="8"/>
      <c r="FTR16" s="8"/>
      <c r="FTS16" s="8"/>
      <c r="FTT16" s="8"/>
      <c r="FTU16" s="8"/>
      <c r="FTV16" s="8"/>
      <c r="FTW16" s="8"/>
      <c r="FTX16" s="8"/>
      <c r="FTY16" s="8"/>
      <c r="FTZ16" s="8"/>
      <c r="FUA16" s="8"/>
      <c r="FUB16" s="8"/>
      <c r="FUC16" s="8"/>
      <c r="FUD16" s="8"/>
      <c r="FUE16" s="8"/>
      <c r="FUF16" s="8"/>
      <c r="FUG16" s="8"/>
      <c r="FUH16" s="8"/>
      <c r="FUI16" s="8"/>
      <c r="FUJ16" s="8"/>
      <c r="FUK16" s="8"/>
      <c r="FUL16" s="8"/>
      <c r="FUM16" s="8"/>
      <c r="FUN16" s="8"/>
      <c r="FUO16" s="8"/>
      <c r="FUP16" s="8"/>
      <c r="FUQ16" s="8"/>
      <c r="FUR16" s="8"/>
      <c r="FUS16" s="8"/>
      <c r="FUT16" s="8"/>
      <c r="FUU16" s="8"/>
      <c r="FUV16" s="8"/>
      <c r="FUW16" s="8"/>
      <c r="FUX16" s="8"/>
      <c r="FUY16" s="8"/>
      <c r="FUZ16" s="8"/>
      <c r="FVA16" s="8"/>
      <c r="FVB16" s="8"/>
      <c r="FVC16" s="8"/>
      <c r="FVD16" s="8"/>
      <c r="FVE16" s="8"/>
      <c r="FVF16" s="8"/>
      <c r="FVG16" s="8"/>
      <c r="FVH16" s="8"/>
      <c r="FVI16" s="8"/>
      <c r="FVJ16" s="8"/>
      <c r="FVK16" s="8"/>
      <c r="FVL16" s="8"/>
      <c r="FVM16" s="8"/>
      <c r="FVN16" s="8"/>
      <c r="FVO16" s="8"/>
      <c r="FVP16" s="8"/>
      <c r="FVQ16" s="8"/>
      <c r="FVR16" s="8"/>
      <c r="FVS16" s="8"/>
      <c r="FVT16" s="8"/>
      <c r="FVU16" s="8"/>
      <c r="FVV16" s="8"/>
      <c r="FVW16" s="8"/>
      <c r="FVX16" s="8"/>
      <c r="FVY16" s="8"/>
      <c r="FVZ16" s="8"/>
      <c r="FWA16" s="8"/>
      <c r="FWB16" s="8"/>
      <c r="FWC16" s="8"/>
      <c r="FWD16" s="8"/>
      <c r="FWE16" s="8"/>
      <c r="FWF16" s="8"/>
      <c r="FWG16" s="8"/>
      <c r="FWH16" s="8"/>
      <c r="FWI16" s="8"/>
      <c r="FWJ16" s="8"/>
      <c r="FWK16" s="8"/>
      <c r="FWL16" s="8"/>
      <c r="FWM16" s="8"/>
      <c r="FWN16" s="8"/>
      <c r="FWO16" s="8"/>
      <c r="FWP16" s="8"/>
      <c r="FWQ16" s="8"/>
      <c r="FWR16" s="8"/>
      <c r="FWS16" s="8"/>
      <c r="FWT16" s="8"/>
      <c r="FWU16" s="8"/>
      <c r="FWV16" s="8"/>
      <c r="FWW16" s="8"/>
      <c r="FWX16" s="8"/>
      <c r="FWY16" s="8"/>
      <c r="FWZ16" s="8"/>
      <c r="FXA16" s="8"/>
      <c r="FXB16" s="8"/>
      <c r="FXC16" s="8"/>
      <c r="FXD16" s="8"/>
      <c r="FXE16" s="8"/>
      <c r="FXF16" s="8"/>
      <c r="FXG16" s="8"/>
      <c r="FXH16" s="8"/>
      <c r="FXI16" s="8"/>
      <c r="FXJ16" s="8"/>
      <c r="FXK16" s="8"/>
      <c r="FXL16" s="8"/>
      <c r="FXM16" s="8"/>
      <c r="FXN16" s="8"/>
      <c r="FXO16" s="8"/>
      <c r="FXP16" s="8"/>
      <c r="FXQ16" s="8"/>
      <c r="FXR16" s="8"/>
      <c r="FXS16" s="8"/>
      <c r="FXT16" s="8"/>
      <c r="FXU16" s="8"/>
      <c r="FXV16" s="8"/>
      <c r="FXW16" s="8"/>
      <c r="FXX16" s="8"/>
      <c r="FXY16" s="8"/>
      <c r="FXZ16" s="8"/>
      <c r="FYA16" s="8"/>
      <c r="FYB16" s="8"/>
      <c r="FYC16" s="8"/>
      <c r="FYD16" s="8"/>
      <c r="FYE16" s="8"/>
      <c r="FYF16" s="8"/>
      <c r="FYG16" s="8"/>
      <c r="FYH16" s="8"/>
      <c r="FYI16" s="8"/>
      <c r="FYJ16" s="8"/>
      <c r="FYK16" s="8"/>
      <c r="FYL16" s="8"/>
      <c r="FYM16" s="8"/>
      <c r="FYN16" s="8"/>
      <c r="FYO16" s="8"/>
      <c r="FYP16" s="8"/>
      <c r="FYQ16" s="8"/>
      <c r="FYR16" s="8"/>
      <c r="FYS16" s="8"/>
      <c r="FYT16" s="8"/>
      <c r="FYU16" s="8"/>
      <c r="FYV16" s="8"/>
      <c r="FYW16" s="8"/>
      <c r="FYX16" s="8"/>
      <c r="FYY16" s="8"/>
      <c r="FYZ16" s="8"/>
      <c r="FZA16" s="8"/>
      <c r="FZB16" s="8"/>
      <c r="FZC16" s="8"/>
      <c r="FZD16" s="8"/>
      <c r="FZE16" s="8"/>
      <c r="FZF16" s="8"/>
      <c r="FZG16" s="8"/>
      <c r="FZH16" s="8"/>
      <c r="FZI16" s="8"/>
      <c r="FZJ16" s="8"/>
      <c r="FZK16" s="8"/>
      <c r="FZL16" s="8"/>
      <c r="FZM16" s="8"/>
      <c r="FZN16" s="8"/>
      <c r="FZO16" s="8"/>
      <c r="FZP16" s="8"/>
      <c r="FZQ16" s="8"/>
      <c r="FZR16" s="8"/>
      <c r="FZS16" s="8"/>
      <c r="FZT16" s="8"/>
      <c r="FZU16" s="8"/>
      <c r="FZV16" s="8"/>
      <c r="FZW16" s="8"/>
      <c r="FZX16" s="8"/>
      <c r="FZY16" s="8"/>
      <c r="FZZ16" s="8"/>
      <c r="GAA16" s="8"/>
      <c r="GAB16" s="8"/>
      <c r="GAC16" s="8"/>
      <c r="GAD16" s="8"/>
      <c r="GAE16" s="8"/>
      <c r="GAF16" s="8"/>
      <c r="GAG16" s="8"/>
      <c r="GAH16" s="8"/>
      <c r="GAI16" s="8"/>
      <c r="GAJ16" s="8"/>
      <c r="GAK16" s="8"/>
      <c r="GAL16" s="8"/>
      <c r="GAM16" s="8"/>
      <c r="GAN16" s="8"/>
      <c r="GAO16" s="8"/>
      <c r="GAP16" s="8"/>
      <c r="GAQ16" s="8"/>
      <c r="GAR16" s="8"/>
      <c r="GAS16" s="8"/>
      <c r="GAT16" s="8"/>
      <c r="GAU16" s="8"/>
      <c r="GAV16" s="8"/>
      <c r="GAW16" s="8"/>
      <c r="GAX16" s="8"/>
      <c r="GAY16" s="8"/>
      <c r="GAZ16" s="8"/>
      <c r="GBA16" s="8"/>
      <c r="GBB16" s="8"/>
      <c r="GBC16" s="8"/>
      <c r="GBD16" s="8"/>
      <c r="GBE16" s="8"/>
      <c r="GBF16" s="8"/>
      <c r="GBG16" s="8"/>
      <c r="GBH16" s="8"/>
      <c r="GBI16" s="8"/>
      <c r="GBJ16" s="8"/>
      <c r="GBK16" s="8"/>
      <c r="GBL16" s="8"/>
      <c r="GBM16" s="8"/>
      <c r="GBN16" s="8"/>
      <c r="GBO16" s="8"/>
      <c r="GBP16" s="8"/>
      <c r="GBQ16" s="8"/>
      <c r="GBR16" s="8"/>
      <c r="GBS16" s="8"/>
      <c r="GBT16" s="8"/>
      <c r="GBU16" s="8"/>
      <c r="GBV16" s="8"/>
      <c r="GBW16" s="8"/>
      <c r="GBX16" s="8"/>
      <c r="GBY16" s="8"/>
      <c r="GBZ16" s="8"/>
      <c r="GCA16" s="8"/>
      <c r="GCB16" s="8"/>
      <c r="GCC16" s="8"/>
      <c r="GCD16" s="8"/>
      <c r="GCE16" s="8"/>
      <c r="GCF16" s="8"/>
      <c r="GCG16" s="8"/>
      <c r="GCH16" s="8"/>
      <c r="GCI16" s="8"/>
      <c r="GCJ16" s="8"/>
      <c r="GCK16" s="8"/>
      <c r="GCL16" s="8"/>
      <c r="GCM16" s="8"/>
      <c r="GCN16" s="8"/>
      <c r="GCO16" s="8"/>
      <c r="GCP16" s="8"/>
      <c r="GCQ16" s="8"/>
      <c r="GCR16" s="8"/>
      <c r="GCS16" s="8"/>
      <c r="GCT16" s="8"/>
      <c r="GCU16" s="8"/>
      <c r="GCV16" s="8"/>
      <c r="GCW16" s="8"/>
      <c r="GCX16" s="8"/>
      <c r="GCY16" s="8"/>
      <c r="GCZ16" s="8"/>
      <c r="GDA16" s="8"/>
      <c r="GDB16" s="8"/>
      <c r="GDC16" s="8"/>
      <c r="GDD16" s="8"/>
      <c r="GDE16" s="8"/>
      <c r="GDF16" s="8"/>
      <c r="GDG16" s="8"/>
      <c r="GDH16" s="8"/>
      <c r="GDI16" s="8"/>
      <c r="GDJ16" s="8"/>
      <c r="GDK16" s="8"/>
      <c r="GDL16" s="8"/>
      <c r="GDM16" s="8"/>
      <c r="GDN16" s="8"/>
      <c r="GDO16" s="8"/>
      <c r="GDP16" s="8"/>
      <c r="GDQ16" s="8"/>
      <c r="GDR16" s="8"/>
      <c r="GDS16" s="8"/>
      <c r="GDT16" s="8"/>
      <c r="GDU16" s="8"/>
      <c r="GDV16" s="8"/>
      <c r="GDW16" s="8"/>
      <c r="GDX16" s="8"/>
      <c r="GDY16" s="8"/>
      <c r="GDZ16" s="8"/>
      <c r="GEA16" s="8"/>
      <c r="GEB16" s="8"/>
      <c r="GEC16" s="8"/>
      <c r="GED16" s="8"/>
      <c r="GEE16" s="8"/>
      <c r="GEF16" s="8"/>
      <c r="GEG16" s="8"/>
      <c r="GEH16" s="8"/>
      <c r="GEI16" s="8"/>
      <c r="GEJ16" s="8"/>
      <c r="GEK16" s="8"/>
      <c r="GEL16" s="8"/>
      <c r="GEM16" s="8"/>
      <c r="GEN16" s="8"/>
      <c r="GEO16" s="8"/>
      <c r="GEP16" s="8"/>
      <c r="GEQ16" s="8"/>
      <c r="GER16" s="8"/>
      <c r="GES16" s="8"/>
      <c r="GET16" s="8"/>
      <c r="GEU16" s="8"/>
      <c r="GEV16" s="8"/>
      <c r="GEW16" s="8"/>
      <c r="GEX16" s="8"/>
      <c r="GEY16" s="8"/>
      <c r="GEZ16" s="8"/>
      <c r="GFA16" s="8"/>
      <c r="GFB16" s="8"/>
      <c r="GFC16" s="8"/>
      <c r="GFD16" s="8"/>
      <c r="GFE16" s="8"/>
      <c r="GFF16" s="8"/>
      <c r="GFG16" s="8"/>
      <c r="GFH16" s="8"/>
      <c r="GFI16" s="8"/>
      <c r="GFJ16" s="8"/>
      <c r="GFK16" s="8"/>
      <c r="GFL16" s="8"/>
      <c r="GFM16" s="8"/>
      <c r="GFN16" s="8"/>
      <c r="GFO16" s="8"/>
      <c r="GFP16" s="8"/>
      <c r="GFQ16" s="8"/>
      <c r="GFR16" s="8"/>
      <c r="GFS16" s="8"/>
      <c r="GFT16" s="8"/>
      <c r="GFU16" s="8"/>
      <c r="GFV16" s="8"/>
      <c r="GFW16" s="8"/>
      <c r="GFX16" s="8"/>
      <c r="GFY16" s="8"/>
      <c r="GFZ16" s="8"/>
      <c r="GGA16" s="8"/>
      <c r="GGB16" s="8"/>
      <c r="GGC16" s="8"/>
      <c r="GGD16" s="8"/>
      <c r="GGE16" s="8"/>
      <c r="GGF16" s="8"/>
      <c r="GGG16" s="8"/>
      <c r="GGH16" s="8"/>
      <c r="GGI16" s="8"/>
      <c r="GGJ16" s="8"/>
      <c r="GGK16" s="8"/>
      <c r="GGL16" s="8"/>
      <c r="GGM16" s="8"/>
      <c r="GGN16" s="8"/>
      <c r="GGO16" s="8"/>
      <c r="GGP16" s="8"/>
      <c r="GGQ16" s="8"/>
      <c r="GGR16" s="8"/>
      <c r="GGS16" s="8"/>
      <c r="GGT16" s="8"/>
      <c r="GGU16" s="8"/>
      <c r="GGV16" s="8"/>
      <c r="GGW16" s="8"/>
      <c r="GGX16" s="8"/>
      <c r="GGY16" s="8"/>
      <c r="GGZ16" s="8"/>
      <c r="GHA16" s="8"/>
      <c r="GHB16" s="8"/>
      <c r="GHC16" s="8"/>
      <c r="GHD16" s="8"/>
      <c r="GHE16" s="8"/>
      <c r="GHF16" s="8"/>
      <c r="GHG16" s="8"/>
      <c r="GHH16" s="8"/>
      <c r="GHI16" s="8"/>
      <c r="GHJ16" s="8"/>
      <c r="GHK16" s="8"/>
      <c r="GHL16" s="8"/>
      <c r="GHM16" s="8"/>
      <c r="GHN16" s="8"/>
      <c r="GHO16" s="8"/>
      <c r="GHP16" s="8"/>
      <c r="GHQ16" s="8"/>
      <c r="GHR16" s="8"/>
      <c r="GHS16" s="8"/>
      <c r="GHT16" s="8"/>
      <c r="GHU16" s="8"/>
      <c r="GHV16" s="8"/>
      <c r="GHW16" s="8"/>
      <c r="GHX16" s="8"/>
      <c r="GHY16" s="8"/>
      <c r="GHZ16" s="8"/>
      <c r="GIA16" s="8"/>
      <c r="GIB16" s="8"/>
      <c r="GIC16" s="8"/>
      <c r="GID16" s="8"/>
      <c r="GIE16" s="8"/>
      <c r="GIF16" s="8"/>
      <c r="GIG16" s="8"/>
      <c r="GIH16" s="8"/>
      <c r="GII16" s="8"/>
      <c r="GIJ16" s="8"/>
      <c r="GIK16" s="8"/>
      <c r="GIL16" s="8"/>
      <c r="GIM16" s="8"/>
      <c r="GIN16" s="8"/>
      <c r="GIO16" s="8"/>
      <c r="GIP16" s="8"/>
      <c r="GIQ16" s="8"/>
      <c r="GIR16" s="8"/>
      <c r="GIS16" s="8"/>
      <c r="GIT16" s="8"/>
      <c r="GIU16" s="8"/>
      <c r="GIV16" s="8"/>
      <c r="GIW16" s="8"/>
      <c r="GIX16" s="8"/>
      <c r="GIY16" s="8"/>
      <c r="GIZ16" s="8"/>
      <c r="GJA16" s="8"/>
      <c r="GJB16" s="8"/>
      <c r="GJC16" s="8"/>
      <c r="GJD16" s="8"/>
      <c r="GJE16" s="8"/>
      <c r="GJF16" s="8"/>
      <c r="GJG16" s="8"/>
      <c r="GJH16" s="8"/>
      <c r="GJI16" s="8"/>
      <c r="GJJ16" s="8"/>
      <c r="GJK16" s="8"/>
      <c r="GJL16" s="8"/>
      <c r="GJM16" s="8"/>
      <c r="GJN16" s="8"/>
      <c r="GJO16" s="8"/>
      <c r="GJP16" s="8"/>
      <c r="GJQ16" s="8"/>
      <c r="GJR16" s="8"/>
      <c r="GJS16" s="8"/>
      <c r="GJT16" s="8"/>
      <c r="GJU16" s="8"/>
      <c r="GJV16" s="8"/>
      <c r="GJW16" s="8"/>
      <c r="GJX16" s="8"/>
      <c r="GJY16" s="8"/>
      <c r="GJZ16" s="8"/>
      <c r="GKA16" s="8"/>
      <c r="GKB16" s="8"/>
      <c r="GKC16" s="8"/>
      <c r="GKD16" s="8"/>
      <c r="GKE16" s="8"/>
      <c r="GKF16" s="8"/>
      <c r="GKG16" s="8"/>
      <c r="GKH16" s="8"/>
      <c r="GKI16" s="8"/>
      <c r="GKJ16" s="8"/>
      <c r="GKK16" s="8"/>
      <c r="GKL16" s="8"/>
      <c r="GKM16" s="8"/>
      <c r="GKN16" s="8"/>
      <c r="GKO16" s="8"/>
      <c r="GKP16" s="8"/>
      <c r="GKQ16" s="8"/>
      <c r="GKR16" s="8"/>
      <c r="GKS16" s="8"/>
      <c r="GKT16" s="8"/>
      <c r="GKU16" s="8"/>
      <c r="GKV16" s="8"/>
      <c r="GKW16" s="8"/>
      <c r="GKX16" s="8"/>
      <c r="GKY16" s="8"/>
      <c r="GKZ16" s="8"/>
      <c r="GLA16" s="8"/>
      <c r="GLB16" s="8"/>
      <c r="GLC16" s="8"/>
      <c r="GLD16" s="8"/>
      <c r="GLE16" s="8"/>
      <c r="GLF16" s="8"/>
      <c r="GLG16" s="8"/>
      <c r="GLH16" s="8"/>
      <c r="GLI16" s="8"/>
      <c r="GLJ16" s="8"/>
      <c r="GLK16" s="8"/>
      <c r="GLL16" s="8"/>
      <c r="GLM16" s="8"/>
      <c r="GLN16" s="8"/>
      <c r="GLO16" s="8"/>
      <c r="GLP16" s="8"/>
      <c r="GLQ16" s="8"/>
      <c r="GLR16" s="8"/>
      <c r="GLS16" s="8"/>
      <c r="GLT16" s="8"/>
      <c r="GLU16" s="8"/>
      <c r="GLV16" s="8"/>
      <c r="GLW16" s="8"/>
      <c r="GLX16" s="8"/>
      <c r="GLY16" s="8"/>
      <c r="GLZ16" s="8"/>
      <c r="GMA16" s="8"/>
      <c r="GMB16" s="8"/>
      <c r="GMC16" s="8"/>
      <c r="GMD16" s="8"/>
      <c r="GME16" s="8"/>
      <c r="GMF16" s="8"/>
      <c r="GMG16" s="8"/>
      <c r="GMH16" s="8"/>
      <c r="GMI16" s="8"/>
      <c r="GMJ16" s="8"/>
      <c r="GMK16" s="8"/>
      <c r="GML16" s="8"/>
      <c r="GMM16" s="8"/>
      <c r="GMN16" s="8"/>
      <c r="GMO16" s="8"/>
      <c r="GMP16" s="8"/>
      <c r="GMQ16" s="8"/>
      <c r="GMR16" s="8"/>
      <c r="GMS16" s="8"/>
      <c r="GMT16" s="8"/>
      <c r="GMU16" s="8"/>
      <c r="GMV16" s="8"/>
      <c r="GMW16" s="8"/>
      <c r="GMX16" s="8"/>
      <c r="GMY16" s="8"/>
      <c r="GMZ16" s="8"/>
      <c r="GNA16" s="8"/>
      <c r="GNB16" s="8"/>
      <c r="GNC16" s="8"/>
      <c r="GND16" s="8"/>
      <c r="GNE16" s="8"/>
      <c r="GNF16" s="8"/>
      <c r="GNG16" s="8"/>
      <c r="GNH16" s="8"/>
      <c r="GNI16" s="8"/>
      <c r="GNJ16" s="8"/>
      <c r="GNK16" s="8"/>
      <c r="GNL16" s="8"/>
      <c r="GNM16" s="8"/>
      <c r="GNN16" s="8"/>
      <c r="GNO16" s="8"/>
      <c r="GNP16" s="8"/>
      <c r="GNQ16" s="8"/>
      <c r="GNR16" s="8"/>
      <c r="GNS16" s="8"/>
      <c r="GNT16" s="8"/>
      <c r="GNU16" s="8"/>
      <c r="GNV16" s="8"/>
      <c r="GNW16" s="8"/>
      <c r="GNX16" s="8"/>
      <c r="GNY16" s="8"/>
      <c r="GNZ16" s="8"/>
      <c r="GOA16" s="8"/>
      <c r="GOB16" s="8"/>
      <c r="GOC16" s="8"/>
      <c r="GOD16" s="8"/>
      <c r="GOE16" s="8"/>
      <c r="GOF16" s="8"/>
      <c r="GOG16" s="8"/>
      <c r="GOH16" s="8"/>
      <c r="GOI16" s="8"/>
      <c r="GOJ16" s="8"/>
      <c r="GOK16" s="8"/>
      <c r="GOL16" s="8"/>
      <c r="GOM16" s="8"/>
      <c r="GON16" s="8"/>
      <c r="GOO16" s="8"/>
      <c r="GOP16" s="8"/>
      <c r="GOQ16" s="8"/>
      <c r="GOR16" s="8"/>
      <c r="GOS16" s="8"/>
      <c r="GOT16" s="8"/>
      <c r="GOU16" s="8"/>
      <c r="GOV16" s="8"/>
      <c r="GOW16" s="8"/>
      <c r="GOX16" s="8"/>
      <c r="GOY16" s="8"/>
      <c r="GOZ16" s="8"/>
      <c r="GPA16" s="8"/>
      <c r="GPB16" s="8"/>
      <c r="GPC16" s="8"/>
      <c r="GPD16" s="8"/>
      <c r="GPE16" s="8"/>
      <c r="GPF16" s="8"/>
      <c r="GPG16" s="8"/>
      <c r="GPH16" s="8"/>
      <c r="GPI16" s="8"/>
      <c r="GPJ16" s="8"/>
      <c r="GPK16" s="8"/>
      <c r="GPL16" s="8"/>
      <c r="GPM16" s="8"/>
      <c r="GPN16" s="8"/>
      <c r="GPO16" s="8"/>
      <c r="GPP16" s="8"/>
      <c r="GPQ16" s="8"/>
      <c r="GPR16" s="8"/>
      <c r="GPS16" s="8"/>
      <c r="GPT16" s="8"/>
      <c r="GPU16" s="8"/>
      <c r="GPV16" s="8"/>
      <c r="GPW16" s="8"/>
      <c r="GPX16" s="8"/>
      <c r="GPY16" s="8"/>
      <c r="GPZ16" s="8"/>
      <c r="GQA16" s="8"/>
      <c r="GQB16" s="8"/>
      <c r="GQC16" s="8"/>
      <c r="GQD16" s="8"/>
      <c r="GQE16" s="8"/>
      <c r="GQF16" s="8"/>
      <c r="GQG16" s="8"/>
      <c r="GQH16" s="8"/>
      <c r="GQI16" s="8"/>
      <c r="GQJ16" s="8"/>
      <c r="GQK16" s="8"/>
      <c r="GQL16" s="8"/>
      <c r="GQM16" s="8"/>
      <c r="GQN16" s="8"/>
      <c r="GQO16" s="8"/>
      <c r="GQP16" s="8"/>
      <c r="GQQ16" s="8"/>
      <c r="GQR16" s="8"/>
      <c r="GQS16" s="8"/>
      <c r="GQT16" s="8"/>
      <c r="GQU16" s="8"/>
      <c r="GQV16" s="8"/>
      <c r="GQW16" s="8"/>
      <c r="GQX16" s="8"/>
      <c r="GQY16" s="8"/>
      <c r="GQZ16" s="8"/>
      <c r="GRA16" s="8"/>
      <c r="GRB16" s="8"/>
      <c r="GRC16" s="8"/>
      <c r="GRD16" s="8"/>
      <c r="GRE16" s="8"/>
      <c r="GRF16" s="8"/>
      <c r="GRG16" s="8"/>
      <c r="GRH16" s="8"/>
      <c r="GRI16" s="8"/>
      <c r="GRJ16" s="8"/>
      <c r="GRK16" s="8"/>
      <c r="GRL16" s="8"/>
      <c r="GRM16" s="8"/>
      <c r="GRN16" s="8"/>
      <c r="GRO16" s="8"/>
      <c r="GRP16" s="8"/>
      <c r="GRQ16" s="8"/>
      <c r="GRR16" s="8"/>
      <c r="GRS16" s="8"/>
      <c r="GRT16" s="8"/>
      <c r="GRU16" s="8"/>
      <c r="GRV16" s="8"/>
      <c r="GRW16" s="8"/>
      <c r="GRX16" s="8"/>
      <c r="GRY16" s="8"/>
      <c r="GRZ16" s="8"/>
      <c r="GSA16" s="8"/>
      <c r="GSB16" s="8"/>
      <c r="GSC16" s="8"/>
      <c r="GSD16" s="8"/>
      <c r="GSE16" s="8"/>
      <c r="GSF16" s="8"/>
      <c r="GSG16" s="8"/>
      <c r="GSH16" s="8"/>
      <c r="GSI16" s="8"/>
      <c r="GSJ16" s="8"/>
      <c r="GSK16" s="8"/>
      <c r="GSL16" s="8"/>
      <c r="GSM16" s="8"/>
      <c r="GSN16" s="8"/>
      <c r="GSO16" s="8"/>
      <c r="GSP16" s="8"/>
      <c r="GSQ16" s="8"/>
      <c r="GSR16" s="8"/>
      <c r="GSS16" s="8"/>
      <c r="GST16" s="8"/>
      <c r="GSU16" s="8"/>
      <c r="GSV16" s="8"/>
      <c r="GSW16" s="8"/>
      <c r="GSX16" s="8"/>
      <c r="GSY16" s="8"/>
      <c r="GSZ16" s="8"/>
      <c r="GTA16" s="8"/>
      <c r="GTB16" s="8"/>
      <c r="GTC16" s="8"/>
      <c r="GTD16" s="8"/>
      <c r="GTE16" s="8"/>
      <c r="GTF16" s="8"/>
      <c r="GTG16" s="8"/>
      <c r="GTH16" s="8"/>
      <c r="GTI16" s="8"/>
      <c r="GTJ16" s="8"/>
      <c r="GTK16" s="8"/>
      <c r="GTL16" s="8"/>
      <c r="GTM16" s="8"/>
      <c r="GTN16" s="8"/>
      <c r="GTO16" s="8"/>
      <c r="GTP16" s="8"/>
      <c r="GTQ16" s="8"/>
      <c r="GTR16" s="8"/>
      <c r="GTS16" s="8"/>
      <c r="GTT16" s="8"/>
      <c r="GTU16" s="8"/>
      <c r="GTV16" s="8"/>
      <c r="GTW16" s="8"/>
      <c r="GTX16" s="8"/>
      <c r="GTY16" s="8"/>
      <c r="GTZ16" s="8"/>
      <c r="GUA16" s="8"/>
      <c r="GUB16" s="8"/>
      <c r="GUC16" s="8"/>
      <c r="GUD16" s="8"/>
      <c r="GUE16" s="8"/>
      <c r="GUF16" s="8"/>
      <c r="GUG16" s="8"/>
      <c r="GUH16" s="8"/>
      <c r="GUI16" s="8"/>
      <c r="GUJ16" s="8"/>
      <c r="GUK16" s="8"/>
      <c r="GUL16" s="8"/>
      <c r="GUM16" s="8"/>
      <c r="GUN16" s="8"/>
      <c r="GUO16" s="8"/>
      <c r="GUP16" s="8"/>
      <c r="GUQ16" s="8"/>
      <c r="GUR16" s="8"/>
      <c r="GUS16" s="8"/>
      <c r="GUT16" s="8"/>
      <c r="GUU16" s="8"/>
      <c r="GUV16" s="8"/>
      <c r="GUW16" s="8"/>
      <c r="GUX16" s="8"/>
      <c r="GUY16" s="8"/>
      <c r="GUZ16" s="8"/>
      <c r="GVA16" s="8"/>
      <c r="GVB16" s="8"/>
      <c r="GVC16" s="8"/>
      <c r="GVD16" s="8"/>
      <c r="GVE16" s="8"/>
      <c r="GVF16" s="8"/>
      <c r="GVG16" s="8"/>
      <c r="GVH16" s="8"/>
      <c r="GVI16" s="8"/>
      <c r="GVJ16" s="8"/>
      <c r="GVK16" s="8"/>
      <c r="GVL16" s="8"/>
      <c r="GVM16" s="8"/>
      <c r="GVN16" s="8"/>
      <c r="GVO16" s="8"/>
      <c r="GVP16" s="8"/>
      <c r="GVQ16" s="8"/>
      <c r="GVR16" s="8"/>
      <c r="GVS16" s="8"/>
      <c r="GVT16" s="8"/>
      <c r="GVU16" s="8"/>
      <c r="GVV16" s="8"/>
      <c r="GVW16" s="8"/>
      <c r="GVX16" s="8"/>
      <c r="GVY16" s="8"/>
      <c r="GVZ16" s="8"/>
      <c r="GWA16" s="8"/>
      <c r="GWB16" s="8"/>
      <c r="GWC16" s="8"/>
      <c r="GWD16" s="8"/>
      <c r="GWE16" s="8"/>
      <c r="GWF16" s="8"/>
      <c r="GWG16" s="8"/>
      <c r="GWH16" s="8"/>
      <c r="GWI16" s="8"/>
      <c r="GWJ16" s="8"/>
      <c r="GWK16" s="8"/>
      <c r="GWL16" s="8"/>
      <c r="GWM16" s="8"/>
      <c r="GWN16" s="8"/>
      <c r="GWO16" s="8"/>
      <c r="GWP16" s="8"/>
      <c r="GWQ16" s="8"/>
      <c r="GWR16" s="8"/>
      <c r="GWS16" s="8"/>
      <c r="GWT16" s="8"/>
      <c r="GWU16" s="8"/>
      <c r="GWV16" s="8"/>
      <c r="GWW16" s="8"/>
      <c r="GWX16" s="8"/>
      <c r="GWY16" s="8"/>
      <c r="GWZ16" s="8"/>
      <c r="GXA16" s="8"/>
      <c r="GXB16" s="8"/>
      <c r="GXC16" s="8"/>
      <c r="GXD16" s="8"/>
      <c r="GXE16" s="8"/>
      <c r="GXF16" s="8"/>
      <c r="GXG16" s="8"/>
      <c r="GXH16" s="8"/>
      <c r="GXI16" s="8"/>
      <c r="GXJ16" s="8"/>
      <c r="GXK16" s="8"/>
      <c r="GXL16" s="8"/>
      <c r="GXM16" s="8"/>
      <c r="GXN16" s="8"/>
      <c r="GXO16" s="8"/>
      <c r="GXP16" s="8"/>
      <c r="GXQ16" s="8"/>
      <c r="GXR16" s="8"/>
      <c r="GXS16" s="8"/>
      <c r="GXT16" s="8"/>
      <c r="GXU16" s="8"/>
      <c r="GXV16" s="8"/>
      <c r="GXW16" s="8"/>
      <c r="GXX16" s="8"/>
      <c r="GXY16" s="8"/>
      <c r="GXZ16" s="8"/>
      <c r="GYA16" s="8"/>
      <c r="GYB16" s="8"/>
      <c r="GYC16" s="8"/>
      <c r="GYD16" s="8"/>
      <c r="GYE16" s="8"/>
      <c r="GYF16" s="8"/>
      <c r="GYG16" s="8"/>
      <c r="GYH16" s="8"/>
      <c r="GYI16" s="8"/>
      <c r="GYJ16" s="8"/>
      <c r="GYK16" s="8"/>
      <c r="GYL16" s="8"/>
      <c r="GYM16" s="8"/>
      <c r="GYN16" s="8"/>
      <c r="GYO16" s="8"/>
      <c r="GYP16" s="8"/>
      <c r="GYQ16" s="8"/>
      <c r="GYR16" s="8"/>
      <c r="GYS16" s="8"/>
      <c r="GYT16" s="8"/>
      <c r="GYU16" s="8"/>
      <c r="GYV16" s="8"/>
      <c r="GYW16" s="8"/>
      <c r="GYX16" s="8"/>
      <c r="GYY16" s="8"/>
      <c r="GYZ16" s="8"/>
      <c r="GZA16" s="8"/>
      <c r="GZB16" s="8"/>
      <c r="GZC16" s="8"/>
      <c r="GZD16" s="8"/>
      <c r="GZE16" s="8"/>
      <c r="GZF16" s="8"/>
      <c r="GZG16" s="8"/>
      <c r="GZH16" s="8"/>
      <c r="GZI16" s="8"/>
      <c r="GZJ16" s="8"/>
      <c r="GZK16" s="8"/>
      <c r="GZL16" s="8"/>
      <c r="GZM16" s="8"/>
      <c r="GZN16" s="8"/>
      <c r="GZO16" s="8"/>
      <c r="GZP16" s="8"/>
      <c r="GZQ16" s="8"/>
      <c r="GZR16" s="8"/>
      <c r="GZS16" s="8"/>
      <c r="GZT16" s="8"/>
      <c r="GZU16" s="8"/>
      <c r="GZV16" s="8"/>
      <c r="GZW16" s="8"/>
      <c r="GZX16" s="8"/>
      <c r="GZY16" s="8"/>
      <c r="GZZ16" s="8"/>
      <c r="HAA16" s="8"/>
      <c r="HAB16" s="8"/>
      <c r="HAC16" s="8"/>
      <c r="HAD16" s="8"/>
      <c r="HAE16" s="8"/>
      <c r="HAF16" s="8"/>
      <c r="HAG16" s="8"/>
      <c r="HAH16" s="8"/>
      <c r="HAI16" s="8"/>
      <c r="HAJ16" s="8"/>
      <c r="HAK16" s="8"/>
      <c r="HAL16" s="8"/>
      <c r="HAM16" s="8"/>
      <c r="HAN16" s="8"/>
      <c r="HAO16" s="8"/>
      <c r="HAP16" s="8"/>
      <c r="HAQ16" s="8"/>
      <c r="HAR16" s="8"/>
      <c r="HAS16" s="8"/>
      <c r="HAT16" s="8"/>
      <c r="HAU16" s="8"/>
      <c r="HAV16" s="8"/>
      <c r="HAW16" s="8"/>
      <c r="HAX16" s="8"/>
      <c r="HAY16" s="8"/>
      <c r="HAZ16" s="8"/>
      <c r="HBA16" s="8"/>
      <c r="HBB16" s="8"/>
      <c r="HBC16" s="8"/>
      <c r="HBD16" s="8"/>
      <c r="HBE16" s="8"/>
      <c r="HBF16" s="8"/>
      <c r="HBG16" s="8"/>
      <c r="HBH16" s="8"/>
      <c r="HBI16" s="8"/>
      <c r="HBJ16" s="8"/>
      <c r="HBK16" s="8"/>
      <c r="HBL16" s="8"/>
      <c r="HBM16" s="8"/>
      <c r="HBN16" s="8"/>
      <c r="HBO16" s="8"/>
      <c r="HBP16" s="8"/>
      <c r="HBQ16" s="8"/>
      <c r="HBR16" s="8"/>
      <c r="HBS16" s="8"/>
      <c r="HBT16" s="8"/>
      <c r="HBU16" s="8"/>
      <c r="HBV16" s="8"/>
      <c r="HBW16" s="8"/>
      <c r="HBX16" s="8"/>
      <c r="HBY16" s="8"/>
      <c r="HBZ16" s="8"/>
      <c r="HCA16" s="8"/>
      <c r="HCB16" s="8"/>
      <c r="HCC16" s="8"/>
      <c r="HCD16" s="8"/>
      <c r="HCE16" s="8"/>
      <c r="HCF16" s="8"/>
      <c r="HCG16" s="8"/>
      <c r="HCH16" s="8"/>
      <c r="HCI16" s="8"/>
      <c r="HCJ16" s="8"/>
      <c r="HCK16" s="8"/>
      <c r="HCL16" s="8"/>
      <c r="HCM16" s="8"/>
      <c r="HCN16" s="8"/>
      <c r="HCO16" s="8"/>
      <c r="HCP16" s="8"/>
      <c r="HCQ16" s="8"/>
      <c r="HCR16" s="8"/>
      <c r="HCS16" s="8"/>
      <c r="HCT16" s="8"/>
      <c r="HCU16" s="8"/>
      <c r="HCV16" s="8"/>
      <c r="HCW16" s="8"/>
      <c r="HCX16" s="8"/>
      <c r="HCY16" s="8"/>
      <c r="HCZ16" s="8"/>
      <c r="HDA16" s="8"/>
      <c r="HDB16" s="8"/>
      <c r="HDC16" s="8"/>
      <c r="HDD16" s="8"/>
      <c r="HDE16" s="8"/>
      <c r="HDF16" s="8"/>
      <c r="HDG16" s="8"/>
      <c r="HDH16" s="8"/>
      <c r="HDI16" s="8"/>
      <c r="HDJ16" s="8"/>
      <c r="HDK16" s="8"/>
      <c r="HDL16" s="8"/>
      <c r="HDM16" s="8"/>
      <c r="HDN16" s="8"/>
      <c r="HDO16" s="8"/>
      <c r="HDP16" s="8"/>
      <c r="HDQ16" s="8"/>
      <c r="HDR16" s="8"/>
      <c r="HDS16" s="8"/>
      <c r="HDT16" s="8"/>
      <c r="HDU16" s="8"/>
      <c r="HDV16" s="8"/>
      <c r="HDW16" s="8"/>
      <c r="HDX16" s="8"/>
      <c r="HDY16" s="8"/>
      <c r="HDZ16" s="8"/>
      <c r="HEA16" s="8"/>
      <c r="HEB16" s="8"/>
      <c r="HEC16" s="8"/>
      <c r="HED16" s="8"/>
      <c r="HEE16" s="8"/>
      <c r="HEF16" s="8"/>
      <c r="HEG16" s="8"/>
      <c r="HEH16" s="8"/>
      <c r="HEI16" s="8"/>
      <c r="HEJ16" s="8"/>
      <c r="HEK16" s="8"/>
      <c r="HEL16" s="8"/>
      <c r="HEM16" s="8"/>
      <c r="HEN16" s="8"/>
      <c r="HEO16" s="8"/>
      <c r="HEP16" s="8"/>
      <c r="HEQ16" s="8"/>
      <c r="HER16" s="8"/>
      <c r="HES16" s="8"/>
      <c r="HET16" s="8"/>
      <c r="HEU16" s="8"/>
      <c r="HEV16" s="8"/>
      <c r="HEW16" s="8"/>
      <c r="HEX16" s="8"/>
      <c r="HEY16" s="8"/>
      <c r="HEZ16" s="8"/>
      <c r="HFA16" s="8"/>
      <c r="HFB16" s="8"/>
      <c r="HFC16" s="8"/>
      <c r="HFD16" s="8"/>
      <c r="HFE16" s="8"/>
      <c r="HFF16" s="8"/>
      <c r="HFG16" s="8"/>
      <c r="HFH16" s="8"/>
      <c r="HFI16" s="8"/>
      <c r="HFJ16" s="8"/>
      <c r="HFK16" s="8"/>
      <c r="HFL16" s="8"/>
      <c r="HFM16" s="8"/>
      <c r="HFN16" s="8"/>
      <c r="HFO16" s="8"/>
      <c r="HFP16" s="8"/>
      <c r="HFQ16" s="8"/>
      <c r="HFR16" s="8"/>
      <c r="HFS16" s="8"/>
      <c r="HFT16" s="8"/>
      <c r="HFU16" s="8"/>
      <c r="HFV16" s="8"/>
      <c r="HFW16" s="8"/>
      <c r="HFX16" s="8"/>
      <c r="HFY16" s="8"/>
      <c r="HFZ16" s="8"/>
      <c r="HGA16" s="8"/>
      <c r="HGB16" s="8"/>
      <c r="HGC16" s="8"/>
      <c r="HGD16" s="8"/>
      <c r="HGE16" s="8"/>
      <c r="HGF16" s="8"/>
      <c r="HGG16" s="8"/>
      <c r="HGH16" s="8"/>
      <c r="HGI16" s="8"/>
      <c r="HGJ16" s="8"/>
      <c r="HGK16" s="8"/>
      <c r="HGL16" s="8"/>
      <c r="HGM16" s="8"/>
      <c r="HGN16" s="8"/>
      <c r="HGO16" s="8"/>
      <c r="HGP16" s="8"/>
      <c r="HGQ16" s="8"/>
      <c r="HGR16" s="8"/>
      <c r="HGS16" s="8"/>
      <c r="HGT16" s="8"/>
      <c r="HGU16" s="8"/>
      <c r="HGV16" s="8"/>
      <c r="HGW16" s="8"/>
      <c r="HGX16" s="8"/>
      <c r="HGY16" s="8"/>
      <c r="HGZ16" s="8"/>
      <c r="HHA16" s="8"/>
      <c r="HHB16" s="8"/>
      <c r="HHC16" s="8"/>
      <c r="HHD16" s="8"/>
      <c r="HHE16" s="8"/>
      <c r="HHF16" s="8"/>
      <c r="HHG16" s="8"/>
      <c r="HHH16" s="8"/>
      <c r="HHI16" s="8"/>
      <c r="HHJ16" s="8"/>
      <c r="HHK16" s="8"/>
      <c r="HHL16" s="8"/>
      <c r="HHM16" s="8"/>
      <c r="HHN16" s="8"/>
      <c r="HHO16" s="8"/>
      <c r="HHP16" s="8"/>
      <c r="HHQ16" s="8"/>
      <c r="HHR16" s="8"/>
      <c r="HHS16" s="8"/>
      <c r="HHT16" s="8"/>
      <c r="HHU16" s="8"/>
      <c r="HHV16" s="8"/>
      <c r="HHW16" s="8"/>
      <c r="HHX16" s="8"/>
      <c r="HHY16" s="8"/>
      <c r="HHZ16" s="8"/>
      <c r="HIA16" s="8"/>
      <c r="HIB16" s="8"/>
      <c r="HIC16" s="8"/>
      <c r="HID16" s="8"/>
      <c r="HIE16" s="8"/>
      <c r="HIF16" s="8"/>
      <c r="HIG16" s="8"/>
      <c r="HIH16" s="8"/>
      <c r="HII16" s="8"/>
      <c r="HIJ16" s="8"/>
      <c r="HIK16" s="8"/>
      <c r="HIL16" s="8"/>
      <c r="HIM16" s="8"/>
      <c r="HIN16" s="8"/>
      <c r="HIO16" s="8"/>
      <c r="HIP16" s="8"/>
      <c r="HIQ16" s="8"/>
      <c r="HIR16" s="8"/>
      <c r="HIS16" s="8"/>
      <c r="HIT16" s="8"/>
      <c r="HIU16" s="8"/>
      <c r="HIV16" s="8"/>
      <c r="HIW16" s="8"/>
      <c r="HIX16" s="8"/>
      <c r="HIY16" s="8"/>
      <c r="HIZ16" s="8"/>
      <c r="HJA16" s="8"/>
      <c r="HJB16" s="8"/>
      <c r="HJC16" s="8"/>
      <c r="HJD16" s="8"/>
      <c r="HJE16" s="8"/>
      <c r="HJF16" s="8"/>
      <c r="HJG16" s="8"/>
      <c r="HJH16" s="8"/>
      <c r="HJI16" s="8"/>
      <c r="HJJ16" s="8"/>
      <c r="HJK16" s="8"/>
      <c r="HJL16" s="8"/>
      <c r="HJM16" s="8"/>
      <c r="HJN16" s="8"/>
      <c r="HJO16" s="8"/>
      <c r="HJP16" s="8"/>
      <c r="HJQ16" s="8"/>
      <c r="HJR16" s="8"/>
      <c r="HJS16" s="8"/>
      <c r="HJT16" s="8"/>
      <c r="HJU16" s="8"/>
      <c r="HJV16" s="8"/>
      <c r="HJW16" s="8"/>
      <c r="HJX16" s="8"/>
      <c r="HJY16" s="8"/>
      <c r="HJZ16" s="8"/>
      <c r="HKA16" s="8"/>
      <c r="HKB16" s="8"/>
      <c r="HKC16" s="8"/>
      <c r="HKD16" s="8"/>
      <c r="HKE16" s="8"/>
      <c r="HKF16" s="8"/>
      <c r="HKG16" s="8"/>
      <c r="HKH16" s="8"/>
      <c r="HKI16" s="8"/>
      <c r="HKJ16" s="8"/>
      <c r="HKK16" s="8"/>
      <c r="HKL16" s="8"/>
      <c r="HKM16" s="8"/>
      <c r="HKN16" s="8"/>
      <c r="HKO16" s="8"/>
      <c r="HKP16" s="8"/>
      <c r="HKQ16" s="8"/>
      <c r="HKR16" s="8"/>
      <c r="HKS16" s="8"/>
      <c r="HKT16" s="8"/>
      <c r="HKU16" s="8"/>
      <c r="HKV16" s="8"/>
      <c r="HKW16" s="8"/>
      <c r="HKX16" s="8"/>
      <c r="HKY16" s="8"/>
      <c r="HKZ16" s="8"/>
      <c r="HLA16" s="8"/>
      <c r="HLB16" s="8"/>
      <c r="HLC16" s="8"/>
      <c r="HLD16" s="8"/>
      <c r="HLE16" s="8"/>
      <c r="HLF16" s="8"/>
      <c r="HLG16" s="8"/>
      <c r="HLH16" s="8"/>
      <c r="HLI16" s="8"/>
      <c r="HLJ16" s="8"/>
      <c r="HLK16" s="8"/>
      <c r="HLL16" s="8"/>
      <c r="HLM16" s="8"/>
      <c r="HLN16" s="8"/>
      <c r="HLO16" s="8"/>
      <c r="HLP16" s="8"/>
      <c r="HLQ16" s="8"/>
      <c r="HLR16" s="8"/>
      <c r="HLS16" s="8"/>
      <c r="HLT16" s="8"/>
      <c r="HLU16" s="8"/>
      <c r="HLV16" s="8"/>
      <c r="HLW16" s="8"/>
      <c r="HLX16" s="8"/>
      <c r="HLY16" s="8"/>
      <c r="HLZ16" s="8"/>
      <c r="HMA16" s="8"/>
      <c r="HMB16" s="8"/>
      <c r="HMC16" s="8"/>
      <c r="HMD16" s="8"/>
      <c r="HME16" s="8"/>
      <c r="HMF16" s="8"/>
      <c r="HMG16" s="8"/>
      <c r="HMH16" s="8"/>
      <c r="HMI16" s="8"/>
      <c r="HMJ16" s="8"/>
      <c r="HMK16" s="8"/>
      <c r="HML16" s="8"/>
      <c r="HMM16" s="8"/>
      <c r="HMN16" s="8"/>
      <c r="HMO16" s="8"/>
      <c r="HMP16" s="8"/>
      <c r="HMQ16" s="8"/>
      <c r="HMR16" s="8"/>
      <c r="HMS16" s="8"/>
      <c r="HMT16" s="8"/>
      <c r="HMU16" s="8"/>
      <c r="HMV16" s="8"/>
      <c r="HMW16" s="8"/>
      <c r="HMX16" s="8"/>
      <c r="HMY16" s="8"/>
      <c r="HMZ16" s="8"/>
      <c r="HNA16" s="8"/>
      <c r="HNB16" s="8"/>
      <c r="HNC16" s="8"/>
      <c r="HND16" s="8"/>
      <c r="HNE16" s="8"/>
      <c r="HNF16" s="8"/>
      <c r="HNG16" s="8"/>
      <c r="HNH16" s="8"/>
      <c r="HNI16" s="8"/>
      <c r="HNJ16" s="8"/>
      <c r="HNK16" s="8"/>
      <c r="HNL16" s="8"/>
      <c r="HNM16" s="8"/>
      <c r="HNN16" s="8"/>
      <c r="HNO16" s="8"/>
      <c r="HNP16" s="8"/>
      <c r="HNQ16" s="8"/>
      <c r="HNR16" s="8"/>
      <c r="HNS16" s="8"/>
      <c r="HNT16" s="8"/>
      <c r="HNU16" s="8"/>
      <c r="HNV16" s="8"/>
      <c r="HNW16" s="8"/>
      <c r="HNX16" s="8"/>
      <c r="HNY16" s="8"/>
      <c r="HNZ16" s="8"/>
      <c r="HOA16" s="8"/>
      <c r="HOB16" s="8"/>
      <c r="HOC16" s="8"/>
      <c r="HOD16" s="8"/>
      <c r="HOE16" s="8"/>
      <c r="HOF16" s="8"/>
      <c r="HOG16" s="8"/>
      <c r="HOH16" s="8"/>
      <c r="HOI16" s="8"/>
      <c r="HOJ16" s="8"/>
      <c r="HOK16" s="8"/>
      <c r="HOL16" s="8"/>
      <c r="HOM16" s="8"/>
      <c r="HON16" s="8"/>
      <c r="HOO16" s="8"/>
      <c r="HOP16" s="8"/>
      <c r="HOQ16" s="8"/>
      <c r="HOR16" s="8"/>
      <c r="HOS16" s="8"/>
      <c r="HOT16" s="8"/>
      <c r="HOU16" s="8"/>
      <c r="HOV16" s="8"/>
      <c r="HOW16" s="8"/>
      <c r="HOX16" s="8"/>
      <c r="HOY16" s="8"/>
      <c r="HOZ16" s="8"/>
      <c r="HPA16" s="8"/>
      <c r="HPB16" s="8"/>
      <c r="HPC16" s="8"/>
      <c r="HPD16" s="8"/>
      <c r="HPE16" s="8"/>
      <c r="HPF16" s="8"/>
      <c r="HPG16" s="8"/>
      <c r="HPH16" s="8"/>
      <c r="HPI16" s="8"/>
      <c r="HPJ16" s="8"/>
      <c r="HPK16" s="8"/>
      <c r="HPL16" s="8"/>
      <c r="HPM16" s="8"/>
      <c r="HPN16" s="8"/>
      <c r="HPO16" s="8"/>
      <c r="HPP16" s="8"/>
      <c r="HPQ16" s="8"/>
      <c r="HPR16" s="8"/>
      <c r="HPS16" s="8"/>
      <c r="HPT16" s="8"/>
      <c r="HPU16" s="8"/>
      <c r="HPV16" s="8"/>
      <c r="HPW16" s="8"/>
      <c r="HPX16" s="8"/>
      <c r="HPY16" s="8"/>
      <c r="HPZ16" s="8"/>
      <c r="HQA16" s="8"/>
      <c r="HQB16" s="8"/>
      <c r="HQC16" s="8"/>
      <c r="HQD16" s="8"/>
      <c r="HQE16" s="8"/>
      <c r="HQF16" s="8"/>
      <c r="HQG16" s="8"/>
      <c r="HQH16" s="8"/>
      <c r="HQI16" s="8"/>
      <c r="HQJ16" s="8"/>
      <c r="HQK16" s="8"/>
      <c r="HQL16" s="8"/>
      <c r="HQM16" s="8"/>
      <c r="HQN16" s="8"/>
      <c r="HQO16" s="8"/>
      <c r="HQP16" s="8"/>
      <c r="HQQ16" s="8"/>
      <c r="HQR16" s="8"/>
      <c r="HQS16" s="8"/>
      <c r="HQT16" s="8"/>
      <c r="HQU16" s="8"/>
      <c r="HQV16" s="8"/>
      <c r="HQW16" s="8"/>
      <c r="HQX16" s="8"/>
      <c r="HQY16" s="8"/>
      <c r="HQZ16" s="8"/>
      <c r="HRA16" s="8"/>
      <c r="HRB16" s="8"/>
      <c r="HRC16" s="8"/>
      <c r="HRD16" s="8"/>
      <c r="HRE16" s="8"/>
      <c r="HRF16" s="8"/>
      <c r="HRG16" s="8"/>
      <c r="HRH16" s="8"/>
      <c r="HRI16" s="8"/>
      <c r="HRJ16" s="8"/>
      <c r="HRK16" s="8"/>
      <c r="HRL16" s="8"/>
      <c r="HRM16" s="8"/>
      <c r="HRN16" s="8"/>
      <c r="HRO16" s="8"/>
      <c r="HRP16" s="8"/>
      <c r="HRQ16" s="8"/>
      <c r="HRR16" s="8"/>
      <c r="HRS16" s="8"/>
      <c r="HRT16" s="8"/>
      <c r="HRU16" s="8"/>
      <c r="HRV16" s="8"/>
      <c r="HRW16" s="8"/>
      <c r="HRX16" s="8"/>
      <c r="HRY16" s="8"/>
      <c r="HRZ16" s="8"/>
      <c r="HSA16" s="8"/>
      <c r="HSB16" s="8"/>
      <c r="HSC16" s="8"/>
      <c r="HSD16" s="8"/>
      <c r="HSE16" s="8"/>
      <c r="HSF16" s="8"/>
      <c r="HSG16" s="8"/>
      <c r="HSH16" s="8"/>
      <c r="HSI16" s="8"/>
      <c r="HSJ16" s="8"/>
      <c r="HSK16" s="8"/>
      <c r="HSL16" s="8"/>
      <c r="HSM16" s="8"/>
      <c r="HSN16" s="8"/>
      <c r="HSO16" s="8"/>
      <c r="HSP16" s="8"/>
      <c r="HSQ16" s="8"/>
      <c r="HSR16" s="8"/>
      <c r="HSS16" s="8"/>
      <c r="HST16" s="8"/>
      <c r="HSU16" s="8"/>
      <c r="HSV16" s="8"/>
      <c r="HSW16" s="8"/>
      <c r="HSX16" s="8"/>
      <c r="HSY16" s="8"/>
      <c r="HSZ16" s="8"/>
      <c r="HTA16" s="8"/>
      <c r="HTB16" s="8"/>
      <c r="HTC16" s="8"/>
      <c r="HTD16" s="8"/>
      <c r="HTE16" s="8"/>
      <c r="HTF16" s="8"/>
      <c r="HTG16" s="8"/>
      <c r="HTH16" s="8"/>
      <c r="HTI16" s="8"/>
      <c r="HTJ16" s="8"/>
      <c r="HTK16" s="8"/>
      <c r="HTL16" s="8"/>
      <c r="HTM16" s="8"/>
      <c r="HTN16" s="8"/>
      <c r="HTO16" s="8"/>
      <c r="HTP16" s="8"/>
      <c r="HTQ16" s="8"/>
      <c r="HTR16" s="8"/>
      <c r="HTS16" s="8"/>
      <c r="HTT16" s="8"/>
      <c r="HTU16" s="8"/>
      <c r="HTV16" s="8"/>
      <c r="HTW16" s="8"/>
      <c r="HTX16" s="8"/>
      <c r="HTY16" s="8"/>
      <c r="HTZ16" s="8"/>
      <c r="HUA16" s="8"/>
      <c r="HUB16" s="8"/>
      <c r="HUC16" s="8"/>
      <c r="HUD16" s="8"/>
      <c r="HUE16" s="8"/>
      <c r="HUF16" s="8"/>
      <c r="HUG16" s="8"/>
      <c r="HUH16" s="8"/>
      <c r="HUI16" s="8"/>
      <c r="HUJ16" s="8"/>
      <c r="HUK16" s="8"/>
      <c r="HUL16" s="8"/>
      <c r="HUM16" s="8"/>
      <c r="HUN16" s="8"/>
      <c r="HUO16" s="8"/>
      <c r="HUP16" s="8"/>
      <c r="HUQ16" s="8"/>
      <c r="HUR16" s="8"/>
      <c r="HUS16" s="8"/>
      <c r="HUT16" s="8"/>
      <c r="HUU16" s="8"/>
      <c r="HUV16" s="8"/>
      <c r="HUW16" s="8"/>
      <c r="HUX16" s="8"/>
      <c r="HUY16" s="8"/>
      <c r="HUZ16" s="8"/>
      <c r="HVA16" s="8"/>
      <c r="HVB16" s="8"/>
      <c r="HVC16" s="8"/>
      <c r="HVD16" s="8"/>
      <c r="HVE16" s="8"/>
      <c r="HVF16" s="8"/>
      <c r="HVG16" s="8"/>
      <c r="HVH16" s="8"/>
      <c r="HVI16" s="8"/>
      <c r="HVJ16" s="8"/>
      <c r="HVK16" s="8"/>
      <c r="HVL16" s="8"/>
      <c r="HVM16" s="8"/>
      <c r="HVN16" s="8"/>
      <c r="HVO16" s="8"/>
      <c r="HVP16" s="8"/>
      <c r="HVQ16" s="8"/>
      <c r="HVR16" s="8"/>
      <c r="HVS16" s="8"/>
      <c r="HVT16" s="8"/>
      <c r="HVU16" s="8"/>
      <c r="HVV16" s="8"/>
      <c r="HVW16" s="8"/>
      <c r="HVX16" s="8"/>
      <c r="HVY16" s="8"/>
      <c r="HVZ16" s="8"/>
      <c r="HWA16" s="8"/>
      <c r="HWB16" s="8"/>
      <c r="HWC16" s="8"/>
      <c r="HWD16" s="8"/>
      <c r="HWE16" s="8"/>
      <c r="HWF16" s="8"/>
      <c r="HWG16" s="8"/>
      <c r="HWH16" s="8"/>
      <c r="HWI16" s="8"/>
      <c r="HWJ16" s="8"/>
      <c r="HWK16" s="8"/>
      <c r="HWL16" s="8"/>
      <c r="HWM16" s="8"/>
      <c r="HWN16" s="8"/>
      <c r="HWO16" s="8"/>
      <c r="HWP16" s="8"/>
      <c r="HWQ16" s="8"/>
      <c r="HWR16" s="8"/>
      <c r="HWS16" s="8"/>
      <c r="HWT16" s="8"/>
      <c r="HWU16" s="8"/>
      <c r="HWV16" s="8"/>
      <c r="HWW16" s="8"/>
      <c r="HWX16" s="8"/>
      <c r="HWY16" s="8"/>
      <c r="HWZ16" s="8"/>
      <c r="HXA16" s="8"/>
      <c r="HXB16" s="8"/>
      <c r="HXC16" s="8"/>
      <c r="HXD16" s="8"/>
      <c r="HXE16" s="8"/>
      <c r="HXF16" s="8"/>
      <c r="HXG16" s="8"/>
      <c r="HXH16" s="8"/>
      <c r="HXI16" s="8"/>
      <c r="HXJ16" s="8"/>
      <c r="HXK16" s="8"/>
      <c r="HXL16" s="8"/>
      <c r="HXM16" s="8"/>
      <c r="HXN16" s="8"/>
      <c r="HXO16" s="8"/>
      <c r="HXP16" s="8"/>
      <c r="HXQ16" s="8"/>
      <c r="HXR16" s="8"/>
      <c r="HXS16" s="8"/>
      <c r="HXT16" s="8"/>
      <c r="HXU16" s="8"/>
      <c r="HXV16" s="8"/>
      <c r="HXW16" s="8"/>
      <c r="HXX16" s="8"/>
      <c r="HXY16" s="8"/>
      <c r="HXZ16" s="8"/>
      <c r="HYA16" s="8"/>
      <c r="HYB16" s="8"/>
      <c r="HYC16" s="8"/>
      <c r="HYD16" s="8"/>
      <c r="HYE16" s="8"/>
      <c r="HYF16" s="8"/>
      <c r="HYG16" s="8"/>
      <c r="HYH16" s="8"/>
      <c r="HYI16" s="8"/>
      <c r="HYJ16" s="8"/>
      <c r="HYK16" s="8"/>
      <c r="HYL16" s="8"/>
      <c r="HYM16" s="8"/>
      <c r="HYN16" s="8"/>
      <c r="HYO16" s="8"/>
      <c r="HYP16" s="8"/>
      <c r="HYQ16" s="8"/>
      <c r="HYR16" s="8"/>
      <c r="HYS16" s="8"/>
      <c r="HYT16" s="8"/>
      <c r="HYU16" s="8"/>
      <c r="HYV16" s="8"/>
      <c r="HYW16" s="8"/>
      <c r="HYX16" s="8"/>
      <c r="HYY16" s="8"/>
      <c r="HYZ16" s="8"/>
      <c r="HZA16" s="8"/>
      <c r="HZB16" s="8"/>
      <c r="HZC16" s="8"/>
      <c r="HZD16" s="8"/>
      <c r="HZE16" s="8"/>
      <c r="HZF16" s="8"/>
      <c r="HZG16" s="8"/>
      <c r="HZH16" s="8"/>
      <c r="HZI16" s="8"/>
      <c r="HZJ16" s="8"/>
      <c r="HZK16" s="8"/>
      <c r="HZL16" s="8"/>
      <c r="HZM16" s="8"/>
      <c r="HZN16" s="8"/>
      <c r="HZO16" s="8"/>
      <c r="HZP16" s="8"/>
      <c r="HZQ16" s="8"/>
      <c r="HZR16" s="8"/>
      <c r="HZS16" s="8"/>
      <c r="HZT16" s="8"/>
      <c r="HZU16" s="8"/>
      <c r="HZV16" s="8"/>
      <c r="HZW16" s="8"/>
      <c r="HZX16" s="8"/>
      <c r="HZY16" s="8"/>
      <c r="HZZ16" s="8"/>
      <c r="IAA16" s="8"/>
      <c r="IAB16" s="8"/>
      <c r="IAC16" s="8"/>
      <c r="IAD16" s="8"/>
      <c r="IAE16" s="8"/>
      <c r="IAF16" s="8"/>
      <c r="IAG16" s="8"/>
      <c r="IAH16" s="8"/>
      <c r="IAI16" s="8"/>
      <c r="IAJ16" s="8"/>
      <c r="IAK16" s="8"/>
      <c r="IAL16" s="8"/>
      <c r="IAM16" s="8"/>
      <c r="IAN16" s="8"/>
      <c r="IAO16" s="8"/>
      <c r="IAP16" s="8"/>
      <c r="IAQ16" s="8"/>
      <c r="IAR16" s="8"/>
      <c r="IAS16" s="8"/>
      <c r="IAT16" s="8"/>
      <c r="IAU16" s="8"/>
      <c r="IAV16" s="8"/>
      <c r="IAW16" s="8"/>
      <c r="IAX16" s="8"/>
      <c r="IAY16" s="8"/>
      <c r="IAZ16" s="8"/>
      <c r="IBA16" s="8"/>
      <c r="IBB16" s="8"/>
      <c r="IBC16" s="8"/>
      <c r="IBD16" s="8"/>
      <c r="IBE16" s="8"/>
      <c r="IBF16" s="8"/>
      <c r="IBG16" s="8"/>
      <c r="IBH16" s="8"/>
      <c r="IBI16" s="8"/>
      <c r="IBJ16" s="8"/>
      <c r="IBK16" s="8"/>
      <c r="IBL16" s="8"/>
      <c r="IBM16" s="8"/>
      <c r="IBN16" s="8"/>
      <c r="IBO16" s="8"/>
      <c r="IBP16" s="8"/>
      <c r="IBQ16" s="8"/>
      <c r="IBR16" s="8"/>
      <c r="IBS16" s="8"/>
      <c r="IBT16" s="8"/>
      <c r="IBU16" s="8"/>
      <c r="IBV16" s="8"/>
      <c r="IBW16" s="8"/>
      <c r="IBX16" s="8"/>
      <c r="IBY16" s="8"/>
      <c r="IBZ16" s="8"/>
      <c r="ICA16" s="8"/>
      <c r="ICB16" s="8"/>
      <c r="ICC16" s="8"/>
      <c r="ICD16" s="8"/>
      <c r="ICE16" s="8"/>
      <c r="ICF16" s="8"/>
      <c r="ICG16" s="8"/>
      <c r="ICH16" s="8"/>
      <c r="ICI16" s="8"/>
      <c r="ICJ16" s="8"/>
      <c r="ICK16" s="8"/>
      <c r="ICL16" s="8"/>
      <c r="ICM16" s="8"/>
      <c r="ICN16" s="8"/>
      <c r="ICO16" s="8"/>
      <c r="ICP16" s="8"/>
      <c r="ICQ16" s="8"/>
      <c r="ICR16" s="8"/>
      <c r="ICS16" s="8"/>
      <c r="ICT16" s="8"/>
      <c r="ICU16" s="8"/>
      <c r="ICV16" s="8"/>
      <c r="ICW16" s="8"/>
      <c r="ICX16" s="8"/>
      <c r="ICY16" s="8"/>
      <c r="ICZ16" s="8"/>
      <c r="IDA16" s="8"/>
      <c r="IDB16" s="8"/>
      <c r="IDC16" s="8"/>
      <c r="IDD16" s="8"/>
      <c r="IDE16" s="8"/>
      <c r="IDF16" s="8"/>
      <c r="IDG16" s="8"/>
      <c r="IDH16" s="8"/>
      <c r="IDI16" s="8"/>
      <c r="IDJ16" s="8"/>
      <c r="IDK16" s="8"/>
      <c r="IDL16" s="8"/>
      <c r="IDM16" s="8"/>
      <c r="IDN16" s="8"/>
      <c r="IDO16" s="8"/>
      <c r="IDP16" s="8"/>
      <c r="IDQ16" s="8"/>
      <c r="IDR16" s="8"/>
      <c r="IDS16" s="8"/>
      <c r="IDT16" s="8"/>
      <c r="IDU16" s="8"/>
      <c r="IDV16" s="8"/>
      <c r="IDW16" s="8"/>
      <c r="IDX16" s="8"/>
      <c r="IDY16" s="8"/>
      <c r="IDZ16" s="8"/>
      <c r="IEA16" s="8"/>
      <c r="IEB16" s="8"/>
      <c r="IEC16" s="8"/>
      <c r="IED16" s="8"/>
      <c r="IEE16" s="8"/>
      <c r="IEF16" s="8"/>
      <c r="IEG16" s="8"/>
      <c r="IEH16" s="8"/>
      <c r="IEI16" s="8"/>
      <c r="IEJ16" s="8"/>
      <c r="IEK16" s="8"/>
      <c r="IEL16" s="8"/>
      <c r="IEM16" s="8"/>
      <c r="IEN16" s="8"/>
      <c r="IEO16" s="8"/>
      <c r="IEP16" s="8"/>
      <c r="IEQ16" s="8"/>
      <c r="IER16" s="8"/>
      <c r="IES16" s="8"/>
      <c r="IET16" s="8"/>
      <c r="IEU16" s="8"/>
      <c r="IEV16" s="8"/>
      <c r="IEW16" s="8"/>
      <c r="IEX16" s="8"/>
      <c r="IEY16" s="8"/>
      <c r="IEZ16" s="8"/>
      <c r="IFA16" s="8"/>
      <c r="IFB16" s="8"/>
      <c r="IFC16" s="8"/>
      <c r="IFD16" s="8"/>
      <c r="IFE16" s="8"/>
      <c r="IFF16" s="8"/>
      <c r="IFG16" s="8"/>
      <c r="IFH16" s="8"/>
      <c r="IFI16" s="8"/>
      <c r="IFJ16" s="8"/>
      <c r="IFK16" s="8"/>
      <c r="IFL16" s="8"/>
      <c r="IFM16" s="8"/>
      <c r="IFN16" s="8"/>
      <c r="IFO16" s="8"/>
      <c r="IFP16" s="8"/>
      <c r="IFQ16" s="8"/>
      <c r="IFR16" s="8"/>
      <c r="IFS16" s="8"/>
      <c r="IFT16" s="8"/>
      <c r="IFU16" s="8"/>
      <c r="IFV16" s="8"/>
      <c r="IFW16" s="8"/>
      <c r="IFX16" s="8"/>
      <c r="IFY16" s="8"/>
      <c r="IFZ16" s="8"/>
      <c r="IGA16" s="8"/>
      <c r="IGB16" s="8"/>
      <c r="IGC16" s="8"/>
      <c r="IGD16" s="8"/>
      <c r="IGE16" s="8"/>
      <c r="IGF16" s="8"/>
      <c r="IGG16" s="8"/>
      <c r="IGH16" s="8"/>
      <c r="IGI16" s="8"/>
      <c r="IGJ16" s="8"/>
      <c r="IGK16" s="8"/>
      <c r="IGL16" s="8"/>
      <c r="IGM16" s="8"/>
      <c r="IGN16" s="8"/>
      <c r="IGO16" s="8"/>
      <c r="IGP16" s="8"/>
      <c r="IGQ16" s="8"/>
      <c r="IGR16" s="8"/>
      <c r="IGS16" s="8"/>
      <c r="IGT16" s="8"/>
      <c r="IGU16" s="8"/>
      <c r="IGV16" s="8"/>
      <c r="IGW16" s="8"/>
      <c r="IGX16" s="8"/>
      <c r="IGY16" s="8"/>
      <c r="IGZ16" s="8"/>
      <c r="IHA16" s="8"/>
      <c r="IHB16" s="8"/>
      <c r="IHC16" s="8"/>
      <c r="IHD16" s="8"/>
      <c r="IHE16" s="8"/>
      <c r="IHF16" s="8"/>
      <c r="IHG16" s="8"/>
      <c r="IHH16" s="8"/>
      <c r="IHI16" s="8"/>
      <c r="IHJ16" s="8"/>
      <c r="IHK16" s="8"/>
      <c r="IHL16" s="8"/>
      <c r="IHM16" s="8"/>
      <c r="IHN16" s="8"/>
      <c r="IHO16" s="8"/>
      <c r="IHP16" s="8"/>
      <c r="IHQ16" s="8"/>
      <c r="IHR16" s="8"/>
      <c r="IHS16" s="8"/>
      <c r="IHT16" s="8"/>
      <c r="IHU16" s="8"/>
      <c r="IHV16" s="8"/>
      <c r="IHW16" s="8"/>
      <c r="IHX16" s="8"/>
      <c r="IHY16" s="8"/>
      <c r="IHZ16" s="8"/>
      <c r="IIA16" s="8"/>
      <c r="IIB16" s="8"/>
      <c r="IIC16" s="8"/>
      <c r="IID16" s="8"/>
      <c r="IIE16" s="8"/>
      <c r="IIF16" s="8"/>
      <c r="IIG16" s="8"/>
      <c r="IIH16" s="8"/>
      <c r="III16" s="8"/>
      <c r="IIJ16" s="8"/>
      <c r="IIK16" s="8"/>
      <c r="IIL16" s="8"/>
      <c r="IIM16" s="8"/>
      <c r="IIN16" s="8"/>
      <c r="IIO16" s="8"/>
      <c r="IIP16" s="8"/>
      <c r="IIQ16" s="8"/>
      <c r="IIR16" s="8"/>
      <c r="IIS16" s="8"/>
      <c r="IIT16" s="8"/>
      <c r="IIU16" s="8"/>
      <c r="IIV16" s="8"/>
      <c r="IIW16" s="8"/>
      <c r="IIX16" s="8"/>
      <c r="IIY16" s="8"/>
      <c r="IIZ16" s="8"/>
      <c r="IJA16" s="8"/>
      <c r="IJB16" s="8"/>
      <c r="IJC16" s="8"/>
      <c r="IJD16" s="8"/>
      <c r="IJE16" s="8"/>
      <c r="IJF16" s="8"/>
      <c r="IJG16" s="8"/>
      <c r="IJH16" s="8"/>
      <c r="IJI16" s="8"/>
      <c r="IJJ16" s="8"/>
      <c r="IJK16" s="8"/>
      <c r="IJL16" s="8"/>
      <c r="IJM16" s="8"/>
      <c r="IJN16" s="8"/>
      <c r="IJO16" s="8"/>
      <c r="IJP16" s="8"/>
      <c r="IJQ16" s="8"/>
      <c r="IJR16" s="8"/>
      <c r="IJS16" s="8"/>
      <c r="IJT16" s="8"/>
      <c r="IJU16" s="8"/>
      <c r="IJV16" s="8"/>
      <c r="IJW16" s="8"/>
      <c r="IJX16" s="8"/>
      <c r="IJY16" s="8"/>
      <c r="IJZ16" s="8"/>
      <c r="IKA16" s="8"/>
      <c r="IKB16" s="8"/>
      <c r="IKC16" s="8"/>
      <c r="IKD16" s="8"/>
      <c r="IKE16" s="8"/>
      <c r="IKF16" s="8"/>
      <c r="IKG16" s="8"/>
      <c r="IKH16" s="8"/>
      <c r="IKI16" s="8"/>
      <c r="IKJ16" s="8"/>
      <c r="IKK16" s="8"/>
      <c r="IKL16" s="8"/>
      <c r="IKM16" s="8"/>
      <c r="IKN16" s="8"/>
      <c r="IKO16" s="8"/>
      <c r="IKP16" s="8"/>
      <c r="IKQ16" s="8"/>
      <c r="IKR16" s="8"/>
      <c r="IKS16" s="8"/>
      <c r="IKT16" s="8"/>
      <c r="IKU16" s="8"/>
      <c r="IKV16" s="8"/>
      <c r="IKW16" s="8"/>
      <c r="IKX16" s="8"/>
      <c r="IKY16" s="8"/>
      <c r="IKZ16" s="8"/>
      <c r="ILA16" s="8"/>
      <c r="ILB16" s="8"/>
      <c r="ILC16" s="8"/>
      <c r="ILD16" s="8"/>
      <c r="ILE16" s="8"/>
      <c r="ILF16" s="8"/>
      <c r="ILG16" s="8"/>
      <c r="ILH16" s="8"/>
      <c r="ILI16" s="8"/>
      <c r="ILJ16" s="8"/>
      <c r="ILK16" s="8"/>
      <c r="ILL16" s="8"/>
      <c r="ILM16" s="8"/>
      <c r="ILN16" s="8"/>
      <c r="ILO16" s="8"/>
      <c r="ILP16" s="8"/>
      <c r="ILQ16" s="8"/>
      <c r="ILR16" s="8"/>
      <c r="ILS16" s="8"/>
      <c r="ILT16" s="8"/>
      <c r="ILU16" s="8"/>
      <c r="ILV16" s="8"/>
      <c r="ILW16" s="8"/>
      <c r="ILX16" s="8"/>
      <c r="ILY16" s="8"/>
      <c r="ILZ16" s="8"/>
      <c r="IMA16" s="8"/>
      <c r="IMB16" s="8"/>
      <c r="IMC16" s="8"/>
      <c r="IMD16" s="8"/>
      <c r="IME16" s="8"/>
      <c r="IMF16" s="8"/>
      <c r="IMG16" s="8"/>
      <c r="IMH16" s="8"/>
      <c r="IMI16" s="8"/>
      <c r="IMJ16" s="8"/>
      <c r="IMK16" s="8"/>
      <c r="IML16" s="8"/>
      <c r="IMM16" s="8"/>
      <c r="IMN16" s="8"/>
      <c r="IMO16" s="8"/>
      <c r="IMP16" s="8"/>
      <c r="IMQ16" s="8"/>
      <c r="IMR16" s="8"/>
      <c r="IMS16" s="8"/>
      <c r="IMT16" s="8"/>
      <c r="IMU16" s="8"/>
      <c r="IMV16" s="8"/>
      <c r="IMW16" s="8"/>
      <c r="IMX16" s="8"/>
      <c r="IMY16" s="8"/>
      <c r="IMZ16" s="8"/>
      <c r="INA16" s="8"/>
      <c r="INB16" s="8"/>
      <c r="INC16" s="8"/>
      <c r="IND16" s="8"/>
      <c r="INE16" s="8"/>
      <c r="INF16" s="8"/>
      <c r="ING16" s="8"/>
      <c r="INH16" s="8"/>
      <c r="INI16" s="8"/>
      <c r="INJ16" s="8"/>
      <c r="INK16" s="8"/>
      <c r="INL16" s="8"/>
      <c r="INM16" s="8"/>
      <c r="INN16" s="8"/>
      <c r="INO16" s="8"/>
      <c r="INP16" s="8"/>
      <c r="INQ16" s="8"/>
      <c r="INR16" s="8"/>
      <c r="INS16" s="8"/>
      <c r="INT16" s="8"/>
      <c r="INU16" s="8"/>
      <c r="INV16" s="8"/>
      <c r="INW16" s="8"/>
      <c r="INX16" s="8"/>
      <c r="INY16" s="8"/>
      <c r="INZ16" s="8"/>
      <c r="IOA16" s="8"/>
      <c r="IOB16" s="8"/>
      <c r="IOC16" s="8"/>
      <c r="IOD16" s="8"/>
      <c r="IOE16" s="8"/>
      <c r="IOF16" s="8"/>
      <c r="IOG16" s="8"/>
      <c r="IOH16" s="8"/>
      <c r="IOI16" s="8"/>
      <c r="IOJ16" s="8"/>
      <c r="IOK16" s="8"/>
      <c r="IOL16" s="8"/>
      <c r="IOM16" s="8"/>
      <c r="ION16" s="8"/>
      <c r="IOO16" s="8"/>
      <c r="IOP16" s="8"/>
      <c r="IOQ16" s="8"/>
      <c r="IOR16" s="8"/>
      <c r="IOS16" s="8"/>
      <c r="IOT16" s="8"/>
      <c r="IOU16" s="8"/>
      <c r="IOV16" s="8"/>
      <c r="IOW16" s="8"/>
      <c r="IOX16" s="8"/>
      <c r="IOY16" s="8"/>
      <c r="IOZ16" s="8"/>
      <c r="IPA16" s="8"/>
      <c r="IPB16" s="8"/>
      <c r="IPC16" s="8"/>
      <c r="IPD16" s="8"/>
      <c r="IPE16" s="8"/>
      <c r="IPF16" s="8"/>
      <c r="IPG16" s="8"/>
      <c r="IPH16" s="8"/>
      <c r="IPI16" s="8"/>
      <c r="IPJ16" s="8"/>
      <c r="IPK16" s="8"/>
      <c r="IPL16" s="8"/>
      <c r="IPM16" s="8"/>
      <c r="IPN16" s="8"/>
      <c r="IPO16" s="8"/>
      <c r="IPP16" s="8"/>
      <c r="IPQ16" s="8"/>
      <c r="IPR16" s="8"/>
      <c r="IPS16" s="8"/>
      <c r="IPT16" s="8"/>
      <c r="IPU16" s="8"/>
      <c r="IPV16" s="8"/>
      <c r="IPW16" s="8"/>
      <c r="IPX16" s="8"/>
      <c r="IPY16" s="8"/>
      <c r="IPZ16" s="8"/>
      <c r="IQA16" s="8"/>
      <c r="IQB16" s="8"/>
      <c r="IQC16" s="8"/>
      <c r="IQD16" s="8"/>
      <c r="IQE16" s="8"/>
      <c r="IQF16" s="8"/>
      <c r="IQG16" s="8"/>
      <c r="IQH16" s="8"/>
      <c r="IQI16" s="8"/>
      <c r="IQJ16" s="8"/>
      <c r="IQK16" s="8"/>
      <c r="IQL16" s="8"/>
      <c r="IQM16" s="8"/>
      <c r="IQN16" s="8"/>
      <c r="IQO16" s="8"/>
      <c r="IQP16" s="8"/>
      <c r="IQQ16" s="8"/>
      <c r="IQR16" s="8"/>
      <c r="IQS16" s="8"/>
      <c r="IQT16" s="8"/>
      <c r="IQU16" s="8"/>
      <c r="IQV16" s="8"/>
      <c r="IQW16" s="8"/>
      <c r="IQX16" s="8"/>
      <c r="IQY16" s="8"/>
      <c r="IQZ16" s="8"/>
      <c r="IRA16" s="8"/>
      <c r="IRB16" s="8"/>
      <c r="IRC16" s="8"/>
      <c r="IRD16" s="8"/>
      <c r="IRE16" s="8"/>
      <c r="IRF16" s="8"/>
      <c r="IRG16" s="8"/>
      <c r="IRH16" s="8"/>
      <c r="IRI16" s="8"/>
      <c r="IRJ16" s="8"/>
      <c r="IRK16" s="8"/>
      <c r="IRL16" s="8"/>
      <c r="IRM16" s="8"/>
      <c r="IRN16" s="8"/>
      <c r="IRO16" s="8"/>
      <c r="IRP16" s="8"/>
      <c r="IRQ16" s="8"/>
      <c r="IRR16" s="8"/>
      <c r="IRS16" s="8"/>
      <c r="IRT16" s="8"/>
      <c r="IRU16" s="8"/>
      <c r="IRV16" s="8"/>
      <c r="IRW16" s="8"/>
      <c r="IRX16" s="8"/>
      <c r="IRY16" s="8"/>
      <c r="IRZ16" s="8"/>
      <c r="ISA16" s="8"/>
      <c r="ISB16" s="8"/>
      <c r="ISC16" s="8"/>
      <c r="ISD16" s="8"/>
      <c r="ISE16" s="8"/>
      <c r="ISF16" s="8"/>
      <c r="ISG16" s="8"/>
      <c r="ISH16" s="8"/>
      <c r="ISI16" s="8"/>
      <c r="ISJ16" s="8"/>
      <c r="ISK16" s="8"/>
      <c r="ISL16" s="8"/>
      <c r="ISM16" s="8"/>
      <c r="ISN16" s="8"/>
      <c r="ISO16" s="8"/>
      <c r="ISP16" s="8"/>
      <c r="ISQ16" s="8"/>
      <c r="ISR16" s="8"/>
      <c r="ISS16" s="8"/>
      <c r="IST16" s="8"/>
      <c r="ISU16" s="8"/>
      <c r="ISV16" s="8"/>
      <c r="ISW16" s="8"/>
      <c r="ISX16" s="8"/>
      <c r="ISY16" s="8"/>
      <c r="ISZ16" s="8"/>
      <c r="ITA16" s="8"/>
      <c r="ITB16" s="8"/>
      <c r="ITC16" s="8"/>
      <c r="ITD16" s="8"/>
      <c r="ITE16" s="8"/>
      <c r="ITF16" s="8"/>
      <c r="ITG16" s="8"/>
      <c r="ITH16" s="8"/>
      <c r="ITI16" s="8"/>
      <c r="ITJ16" s="8"/>
      <c r="ITK16" s="8"/>
      <c r="ITL16" s="8"/>
      <c r="ITM16" s="8"/>
      <c r="ITN16" s="8"/>
      <c r="ITO16" s="8"/>
      <c r="ITP16" s="8"/>
      <c r="ITQ16" s="8"/>
      <c r="ITR16" s="8"/>
      <c r="ITS16" s="8"/>
      <c r="ITT16" s="8"/>
      <c r="ITU16" s="8"/>
      <c r="ITV16" s="8"/>
      <c r="ITW16" s="8"/>
      <c r="ITX16" s="8"/>
      <c r="ITY16" s="8"/>
      <c r="ITZ16" s="8"/>
      <c r="IUA16" s="8"/>
      <c r="IUB16" s="8"/>
      <c r="IUC16" s="8"/>
      <c r="IUD16" s="8"/>
      <c r="IUE16" s="8"/>
      <c r="IUF16" s="8"/>
      <c r="IUG16" s="8"/>
      <c r="IUH16" s="8"/>
      <c r="IUI16" s="8"/>
      <c r="IUJ16" s="8"/>
      <c r="IUK16" s="8"/>
      <c r="IUL16" s="8"/>
      <c r="IUM16" s="8"/>
      <c r="IUN16" s="8"/>
      <c r="IUO16" s="8"/>
      <c r="IUP16" s="8"/>
      <c r="IUQ16" s="8"/>
      <c r="IUR16" s="8"/>
      <c r="IUS16" s="8"/>
      <c r="IUT16" s="8"/>
      <c r="IUU16" s="8"/>
      <c r="IUV16" s="8"/>
      <c r="IUW16" s="8"/>
      <c r="IUX16" s="8"/>
      <c r="IUY16" s="8"/>
      <c r="IUZ16" s="8"/>
      <c r="IVA16" s="8"/>
      <c r="IVB16" s="8"/>
      <c r="IVC16" s="8"/>
      <c r="IVD16" s="8"/>
      <c r="IVE16" s="8"/>
      <c r="IVF16" s="8"/>
      <c r="IVG16" s="8"/>
      <c r="IVH16" s="8"/>
      <c r="IVI16" s="8"/>
      <c r="IVJ16" s="8"/>
      <c r="IVK16" s="8"/>
      <c r="IVL16" s="8"/>
      <c r="IVM16" s="8"/>
      <c r="IVN16" s="8"/>
      <c r="IVO16" s="8"/>
      <c r="IVP16" s="8"/>
      <c r="IVQ16" s="8"/>
      <c r="IVR16" s="8"/>
      <c r="IVS16" s="8"/>
      <c r="IVT16" s="8"/>
      <c r="IVU16" s="8"/>
      <c r="IVV16" s="8"/>
      <c r="IVW16" s="8"/>
      <c r="IVX16" s="8"/>
      <c r="IVY16" s="8"/>
      <c r="IVZ16" s="8"/>
      <c r="IWA16" s="8"/>
      <c r="IWB16" s="8"/>
      <c r="IWC16" s="8"/>
      <c r="IWD16" s="8"/>
      <c r="IWE16" s="8"/>
      <c r="IWF16" s="8"/>
      <c r="IWG16" s="8"/>
      <c r="IWH16" s="8"/>
      <c r="IWI16" s="8"/>
      <c r="IWJ16" s="8"/>
      <c r="IWK16" s="8"/>
      <c r="IWL16" s="8"/>
      <c r="IWM16" s="8"/>
      <c r="IWN16" s="8"/>
      <c r="IWO16" s="8"/>
      <c r="IWP16" s="8"/>
      <c r="IWQ16" s="8"/>
      <c r="IWR16" s="8"/>
      <c r="IWS16" s="8"/>
      <c r="IWT16" s="8"/>
      <c r="IWU16" s="8"/>
      <c r="IWV16" s="8"/>
      <c r="IWW16" s="8"/>
      <c r="IWX16" s="8"/>
      <c r="IWY16" s="8"/>
      <c r="IWZ16" s="8"/>
      <c r="IXA16" s="8"/>
      <c r="IXB16" s="8"/>
      <c r="IXC16" s="8"/>
      <c r="IXD16" s="8"/>
      <c r="IXE16" s="8"/>
      <c r="IXF16" s="8"/>
      <c r="IXG16" s="8"/>
      <c r="IXH16" s="8"/>
      <c r="IXI16" s="8"/>
      <c r="IXJ16" s="8"/>
      <c r="IXK16" s="8"/>
      <c r="IXL16" s="8"/>
      <c r="IXM16" s="8"/>
      <c r="IXN16" s="8"/>
      <c r="IXO16" s="8"/>
      <c r="IXP16" s="8"/>
      <c r="IXQ16" s="8"/>
      <c r="IXR16" s="8"/>
      <c r="IXS16" s="8"/>
      <c r="IXT16" s="8"/>
      <c r="IXU16" s="8"/>
      <c r="IXV16" s="8"/>
      <c r="IXW16" s="8"/>
      <c r="IXX16" s="8"/>
      <c r="IXY16" s="8"/>
      <c r="IXZ16" s="8"/>
      <c r="IYA16" s="8"/>
      <c r="IYB16" s="8"/>
      <c r="IYC16" s="8"/>
      <c r="IYD16" s="8"/>
      <c r="IYE16" s="8"/>
      <c r="IYF16" s="8"/>
      <c r="IYG16" s="8"/>
      <c r="IYH16" s="8"/>
      <c r="IYI16" s="8"/>
      <c r="IYJ16" s="8"/>
      <c r="IYK16" s="8"/>
      <c r="IYL16" s="8"/>
      <c r="IYM16" s="8"/>
      <c r="IYN16" s="8"/>
      <c r="IYO16" s="8"/>
      <c r="IYP16" s="8"/>
      <c r="IYQ16" s="8"/>
      <c r="IYR16" s="8"/>
      <c r="IYS16" s="8"/>
      <c r="IYT16" s="8"/>
      <c r="IYU16" s="8"/>
      <c r="IYV16" s="8"/>
      <c r="IYW16" s="8"/>
      <c r="IYX16" s="8"/>
      <c r="IYY16" s="8"/>
      <c r="IYZ16" s="8"/>
      <c r="IZA16" s="8"/>
      <c r="IZB16" s="8"/>
      <c r="IZC16" s="8"/>
      <c r="IZD16" s="8"/>
      <c r="IZE16" s="8"/>
      <c r="IZF16" s="8"/>
      <c r="IZG16" s="8"/>
      <c r="IZH16" s="8"/>
      <c r="IZI16" s="8"/>
      <c r="IZJ16" s="8"/>
      <c r="IZK16" s="8"/>
      <c r="IZL16" s="8"/>
      <c r="IZM16" s="8"/>
      <c r="IZN16" s="8"/>
      <c r="IZO16" s="8"/>
      <c r="IZP16" s="8"/>
      <c r="IZQ16" s="8"/>
      <c r="IZR16" s="8"/>
      <c r="IZS16" s="8"/>
      <c r="IZT16" s="8"/>
      <c r="IZU16" s="8"/>
      <c r="IZV16" s="8"/>
      <c r="IZW16" s="8"/>
      <c r="IZX16" s="8"/>
      <c r="IZY16" s="8"/>
      <c r="IZZ16" s="8"/>
      <c r="JAA16" s="8"/>
      <c r="JAB16" s="8"/>
      <c r="JAC16" s="8"/>
      <c r="JAD16" s="8"/>
      <c r="JAE16" s="8"/>
      <c r="JAF16" s="8"/>
      <c r="JAG16" s="8"/>
      <c r="JAH16" s="8"/>
      <c r="JAI16" s="8"/>
      <c r="JAJ16" s="8"/>
      <c r="JAK16" s="8"/>
      <c r="JAL16" s="8"/>
      <c r="JAM16" s="8"/>
      <c r="JAN16" s="8"/>
      <c r="JAO16" s="8"/>
      <c r="JAP16" s="8"/>
      <c r="JAQ16" s="8"/>
      <c r="JAR16" s="8"/>
      <c r="JAS16" s="8"/>
      <c r="JAT16" s="8"/>
      <c r="JAU16" s="8"/>
      <c r="JAV16" s="8"/>
      <c r="JAW16" s="8"/>
      <c r="JAX16" s="8"/>
      <c r="JAY16" s="8"/>
      <c r="JAZ16" s="8"/>
      <c r="JBA16" s="8"/>
      <c r="JBB16" s="8"/>
      <c r="JBC16" s="8"/>
      <c r="JBD16" s="8"/>
      <c r="JBE16" s="8"/>
      <c r="JBF16" s="8"/>
      <c r="JBG16" s="8"/>
      <c r="JBH16" s="8"/>
      <c r="JBI16" s="8"/>
      <c r="JBJ16" s="8"/>
      <c r="JBK16" s="8"/>
      <c r="JBL16" s="8"/>
      <c r="JBM16" s="8"/>
      <c r="JBN16" s="8"/>
      <c r="JBO16" s="8"/>
      <c r="JBP16" s="8"/>
      <c r="JBQ16" s="8"/>
      <c r="JBR16" s="8"/>
      <c r="JBS16" s="8"/>
      <c r="JBT16" s="8"/>
      <c r="JBU16" s="8"/>
      <c r="JBV16" s="8"/>
      <c r="JBW16" s="8"/>
      <c r="JBX16" s="8"/>
      <c r="JBY16" s="8"/>
      <c r="JBZ16" s="8"/>
      <c r="JCA16" s="8"/>
      <c r="JCB16" s="8"/>
      <c r="JCC16" s="8"/>
      <c r="JCD16" s="8"/>
      <c r="JCE16" s="8"/>
      <c r="JCF16" s="8"/>
      <c r="JCG16" s="8"/>
      <c r="JCH16" s="8"/>
      <c r="JCI16" s="8"/>
      <c r="JCJ16" s="8"/>
      <c r="JCK16" s="8"/>
      <c r="JCL16" s="8"/>
      <c r="JCM16" s="8"/>
      <c r="JCN16" s="8"/>
      <c r="JCO16" s="8"/>
      <c r="JCP16" s="8"/>
      <c r="JCQ16" s="8"/>
      <c r="JCR16" s="8"/>
      <c r="JCS16" s="8"/>
      <c r="JCT16" s="8"/>
      <c r="JCU16" s="8"/>
      <c r="JCV16" s="8"/>
      <c r="JCW16" s="8"/>
      <c r="JCX16" s="8"/>
      <c r="JCY16" s="8"/>
      <c r="JCZ16" s="8"/>
      <c r="JDA16" s="8"/>
      <c r="JDB16" s="8"/>
      <c r="JDC16" s="8"/>
      <c r="JDD16" s="8"/>
      <c r="JDE16" s="8"/>
      <c r="JDF16" s="8"/>
      <c r="JDG16" s="8"/>
      <c r="JDH16" s="8"/>
      <c r="JDI16" s="8"/>
      <c r="JDJ16" s="8"/>
      <c r="JDK16" s="8"/>
      <c r="JDL16" s="8"/>
      <c r="JDM16" s="8"/>
      <c r="JDN16" s="8"/>
      <c r="JDO16" s="8"/>
      <c r="JDP16" s="8"/>
      <c r="JDQ16" s="8"/>
      <c r="JDR16" s="8"/>
      <c r="JDS16" s="8"/>
      <c r="JDT16" s="8"/>
      <c r="JDU16" s="8"/>
      <c r="JDV16" s="8"/>
      <c r="JDW16" s="8"/>
      <c r="JDX16" s="8"/>
      <c r="JDY16" s="8"/>
      <c r="JDZ16" s="8"/>
      <c r="JEA16" s="8"/>
      <c r="JEB16" s="8"/>
      <c r="JEC16" s="8"/>
      <c r="JED16" s="8"/>
      <c r="JEE16" s="8"/>
      <c r="JEF16" s="8"/>
      <c r="JEG16" s="8"/>
      <c r="JEH16" s="8"/>
      <c r="JEI16" s="8"/>
      <c r="JEJ16" s="8"/>
      <c r="JEK16" s="8"/>
      <c r="JEL16" s="8"/>
      <c r="JEM16" s="8"/>
      <c r="JEN16" s="8"/>
      <c r="JEO16" s="8"/>
      <c r="JEP16" s="8"/>
      <c r="JEQ16" s="8"/>
      <c r="JER16" s="8"/>
      <c r="JES16" s="8"/>
      <c r="JET16" s="8"/>
      <c r="JEU16" s="8"/>
      <c r="JEV16" s="8"/>
      <c r="JEW16" s="8"/>
      <c r="JEX16" s="8"/>
      <c r="JEY16" s="8"/>
      <c r="JEZ16" s="8"/>
      <c r="JFA16" s="8"/>
      <c r="JFB16" s="8"/>
      <c r="JFC16" s="8"/>
      <c r="JFD16" s="8"/>
      <c r="JFE16" s="8"/>
      <c r="JFF16" s="8"/>
      <c r="JFG16" s="8"/>
      <c r="JFH16" s="8"/>
      <c r="JFI16" s="8"/>
      <c r="JFJ16" s="8"/>
      <c r="JFK16" s="8"/>
      <c r="JFL16" s="8"/>
      <c r="JFM16" s="8"/>
      <c r="JFN16" s="8"/>
      <c r="JFO16" s="8"/>
      <c r="JFP16" s="8"/>
      <c r="JFQ16" s="8"/>
      <c r="JFR16" s="8"/>
      <c r="JFS16" s="8"/>
      <c r="JFT16" s="8"/>
      <c r="JFU16" s="8"/>
      <c r="JFV16" s="8"/>
      <c r="JFW16" s="8"/>
      <c r="JFX16" s="8"/>
      <c r="JFY16" s="8"/>
      <c r="JFZ16" s="8"/>
      <c r="JGA16" s="8"/>
      <c r="JGB16" s="8"/>
      <c r="JGC16" s="8"/>
      <c r="JGD16" s="8"/>
      <c r="JGE16" s="8"/>
      <c r="JGF16" s="8"/>
      <c r="JGG16" s="8"/>
      <c r="JGH16" s="8"/>
      <c r="JGI16" s="8"/>
      <c r="JGJ16" s="8"/>
      <c r="JGK16" s="8"/>
      <c r="JGL16" s="8"/>
      <c r="JGM16" s="8"/>
      <c r="JGN16" s="8"/>
      <c r="JGO16" s="8"/>
      <c r="JGP16" s="8"/>
      <c r="JGQ16" s="8"/>
      <c r="JGR16" s="8"/>
      <c r="JGS16" s="8"/>
      <c r="JGT16" s="8"/>
      <c r="JGU16" s="8"/>
      <c r="JGV16" s="8"/>
      <c r="JGW16" s="8"/>
      <c r="JGX16" s="8"/>
      <c r="JGY16" s="8"/>
      <c r="JGZ16" s="8"/>
      <c r="JHA16" s="8"/>
      <c r="JHB16" s="8"/>
      <c r="JHC16" s="8"/>
      <c r="JHD16" s="8"/>
      <c r="JHE16" s="8"/>
      <c r="JHF16" s="8"/>
      <c r="JHG16" s="8"/>
      <c r="JHH16" s="8"/>
      <c r="JHI16" s="8"/>
      <c r="JHJ16" s="8"/>
      <c r="JHK16" s="8"/>
      <c r="JHL16" s="8"/>
      <c r="JHM16" s="8"/>
      <c r="JHN16" s="8"/>
      <c r="JHO16" s="8"/>
      <c r="JHP16" s="8"/>
      <c r="JHQ16" s="8"/>
      <c r="JHR16" s="8"/>
      <c r="JHS16" s="8"/>
      <c r="JHT16" s="8"/>
      <c r="JHU16" s="8"/>
      <c r="JHV16" s="8"/>
      <c r="JHW16" s="8"/>
      <c r="JHX16" s="8"/>
      <c r="JHY16" s="8"/>
      <c r="JHZ16" s="8"/>
      <c r="JIA16" s="8"/>
      <c r="JIB16" s="8"/>
      <c r="JIC16" s="8"/>
      <c r="JID16" s="8"/>
      <c r="JIE16" s="8"/>
      <c r="JIF16" s="8"/>
      <c r="JIG16" s="8"/>
      <c r="JIH16" s="8"/>
      <c r="JII16" s="8"/>
      <c r="JIJ16" s="8"/>
      <c r="JIK16" s="8"/>
      <c r="JIL16" s="8"/>
      <c r="JIM16" s="8"/>
      <c r="JIN16" s="8"/>
      <c r="JIO16" s="8"/>
      <c r="JIP16" s="8"/>
      <c r="JIQ16" s="8"/>
      <c r="JIR16" s="8"/>
      <c r="JIS16" s="8"/>
      <c r="JIT16" s="8"/>
      <c r="JIU16" s="8"/>
      <c r="JIV16" s="8"/>
      <c r="JIW16" s="8"/>
      <c r="JIX16" s="8"/>
      <c r="JIY16" s="8"/>
      <c r="JIZ16" s="8"/>
      <c r="JJA16" s="8"/>
      <c r="JJB16" s="8"/>
      <c r="JJC16" s="8"/>
      <c r="JJD16" s="8"/>
      <c r="JJE16" s="8"/>
      <c r="JJF16" s="8"/>
      <c r="JJG16" s="8"/>
      <c r="JJH16" s="8"/>
      <c r="JJI16" s="8"/>
      <c r="JJJ16" s="8"/>
      <c r="JJK16" s="8"/>
      <c r="JJL16" s="8"/>
      <c r="JJM16" s="8"/>
      <c r="JJN16" s="8"/>
      <c r="JJO16" s="8"/>
      <c r="JJP16" s="8"/>
      <c r="JJQ16" s="8"/>
      <c r="JJR16" s="8"/>
      <c r="JJS16" s="8"/>
      <c r="JJT16" s="8"/>
      <c r="JJU16" s="8"/>
      <c r="JJV16" s="8"/>
      <c r="JJW16" s="8"/>
      <c r="JJX16" s="8"/>
      <c r="JJY16" s="8"/>
      <c r="JJZ16" s="8"/>
      <c r="JKA16" s="8"/>
      <c r="JKB16" s="8"/>
      <c r="JKC16" s="8"/>
      <c r="JKD16" s="8"/>
      <c r="JKE16" s="8"/>
      <c r="JKF16" s="8"/>
      <c r="JKG16" s="8"/>
      <c r="JKH16" s="8"/>
      <c r="JKI16" s="8"/>
      <c r="JKJ16" s="8"/>
      <c r="JKK16" s="8"/>
      <c r="JKL16" s="8"/>
      <c r="JKM16" s="8"/>
      <c r="JKN16" s="8"/>
      <c r="JKO16" s="8"/>
      <c r="JKP16" s="8"/>
      <c r="JKQ16" s="8"/>
      <c r="JKR16" s="8"/>
      <c r="JKS16" s="8"/>
      <c r="JKT16" s="8"/>
      <c r="JKU16" s="8"/>
      <c r="JKV16" s="8"/>
      <c r="JKW16" s="8"/>
      <c r="JKX16" s="8"/>
      <c r="JKY16" s="8"/>
      <c r="JKZ16" s="8"/>
      <c r="JLA16" s="8"/>
      <c r="JLB16" s="8"/>
      <c r="JLC16" s="8"/>
      <c r="JLD16" s="8"/>
      <c r="JLE16" s="8"/>
      <c r="JLF16" s="8"/>
      <c r="JLG16" s="8"/>
      <c r="JLH16" s="8"/>
      <c r="JLI16" s="8"/>
      <c r="JLJ16" s="8"/>
      <c r="JLK16" s="8"/>
      <c r="JLL16" s="8"/>
      <c r="JLM16" s="8"/>
      <c r="JLN16" s="8"/>
      <c r="JLO16" s="8"/>
      <c r="JLP16" s="8"/>
      <c r="JLQ16" s="8"/>
      <c r="JLR16" s="8"/>
      <c r="JLS16" s="8"/>
      <c r="JLT16" s="8"/>
      <c r="JLU16" s="8"/>
      <c r="JLV16" s="8"/>
      <c r="JLW16" s="8"/>
      <c r="JLX16" s="8"/>
      <c r="JLY16" s="8"/>
      <c r="JLZ16" s="8"/>
      <c r="JMA16" s="8"/>
      <c r="JMB16" s="8"/>
      <c r="JMC16" s="8"/>
      <c r="JMD16" s="8"/>
      <c r="JME16" s="8"/>
      <c r="JMF16" s="8"/>
      <c r="JMG16" s="8"/>
      <c r="JMH16" s="8"/>
      <c r="JMI16" s="8"/>
      <c r="JMJ16" s="8"/>
      <c r="JMK16" s="8"/>
      <c r="JML16" s="8"/>
      <c r="JMM16" s="8"/>
      <c r="JMN16" s="8"/>
      <c r="JMO16" s="8"/>
      <c r="JMP16" s="8"/>
      <c r="JMQ16" s="8"/>
      <c r="JMR16" s="8"/>
      <c r="JMS16" s="8"/>
      <c r="JMT16" s="8"/>
      <c r="JMU16" s="8"/>
      <c r="JMV16" s="8"/>
      <c r="JMW16" s="8"/>
      <c r="JMX16" s="8"/>
      <c r="JMY16" s="8"/>
      <c r="JMZ16" s="8"/>
      <c r="JNA16" s="8"/>
      <c r="JNB16" s="8"/>
      <c r="JNC16" s="8"/>
      <c r="JND16" s="8"/>
      <c r="JNE16" s="8"/>
      <c r="JNF16" s="8"/>
      <c r="JNG16" s="8"/>
      <c r="JNH16" s="8"/>
      <c r="JNI16" s="8"/>
      <c r="JNJ16" s="8"/>
      <c r="JNK16" s="8"/>
      <c r="JNL16" s="8"/>
      <c r="JNM16" s="8"/>
      <c r="JNN16" s="8"/>
      <c r="JNO16" s="8"/>
      <c r="JNP16" s="8"/>
      <c r="JNQ16" s="8"/>
      <c r="JNR16" s="8"/>
      <c r="JNS16" s="8"/>
      <c r="JNT16" s="8"/>
      <c r="JNU16" s="8"/>
      <c r="JNV16" s="8"/>
      <c r="JNW16" s="8"/>
      <c r="JNX16" s="8"/>
      <c r="JNY16" s="8"/>
      <c r="JNZ16" s="8"/>
      <c r="JOA16" s="8"/>
      <c r="JOB16" s="8"/>
      <c r="JOC16" s="8"/>
      <c r="JOD16" s="8"/>
      <c r="JOE16" s="8"/>
      <c r="JOF16" s="8"/>
      <c r="JOG16" s="8"/>
      <c r="JOH16" s="8"/>
      <c r="JOI16" s="8"/>
      <c r="JOJ16" s="8"/>
      <c r="JOK16" s="8"/>
      <c r="JOL16" s="8"/>
      <c r="JOM16" s="8"/>
      <c r="JON16" s="8"/>
      <c r="JOO16" s="8"/>
      <c r="JOP16" s="8"/>
      <c r="JOQ16" s="8"/>
      <c r="JOR16" s="8"/>
      <c r="JOS16" s="8"/>
      <c r="JOT16" s="8"/>
      <c r="JOU16" s="8"/>
      <c r="JOV16" s="8"/>
      <c r="JOW16" s="8"/>
      <c r="JOX16" s="8"/>
      <c r="JOY16" s="8"/>
      <c r="JOZ16" s="8"/>
      <c r="JPA16" s="8"/>
      <c r="JPB16" s="8"/>
      <c r="JPC16" s="8"/>
      <c r="JPD16" s="8"/>
      <c r="JPE16" s="8"/>
      <c r="JPF16" s="8"/>
      <c r="JPG16" s="8"/>
      <c r="JPH16" s="8"/>
      <c r="JPI16" s="8"/>
      <c r="JPJ16" s="8"/>
      <c r="JPK16" s="8"/>
      <c r="JPL16" s="8"/>
      <c r="JPM16" s="8"/>
      <c r="JPN16" s="8"/>
      <c r="JPO16" s="8"/>
      <c r="JPP16" s="8"/>
      <c r="JPQ16" s="8"/>
      <c r="JPR16" s="8"/>
      <c r="JPS16" s="8"/>
      <c r="JPT16" s="8"/>
      <c r="JPU16" s="8"/>
      <c r="JPV16" s="8"/>
      <c r="JPW16" s="8"/>
      <c r="JPX16" s="8"/>
      <c r="JPY16" s="8"/>
      <c r="JPZ16" s="8"/>
      <c r="JQA16" s="8"/>
      <c r="JQB16" s="8"/>
      <c r="JQC16" s="8"/>
      <c r="JQD16" s="8"/>
      <c r="JQE16" s="8"/>
      <c r="JQF16" s="8"/>
      <c r="JQG16" s="8"/>
      <c r="JQH16" s="8"/>
      <c r="JQI16" s="8"/>
      <c r="JQJ16" s="8"/>
      <c r="JQK16" s="8"/>
      <c r="JQL16" s="8"/>
      <c r="JQM16" s="8"/>
      <c r="JQN16" s="8"/>
      <c r="JQO16" s="8"/>
      <c r="JQP16" s="8"/>
      <c r="JQQ16" s="8"/>
      <c r="JQR16" s="8"/>
      <c r="JQS16" s="8"/>
      <c r="JQT16" s="8"/>
      <c r="JQU16" s="8"/>
      <c r="JQV16" s="8"/>
      <c r="JQW16" s="8"/>
      <c r="JQX16" s="8"/>
      <c r="JQY16" s="8"/>
      <c r="JQZ16" s="8"/>
      <c r="JRA16" s="8"/>
      <c r="JRB16" s="8"/>
      <c r="JRC16" s="8"/>
      <c r="JRD16" s="8"/>
      <c r="JRE16" s="8"/>
      <c r="JRF16" s="8"/>
      <c r="JRG16" s="8"/>
      <c r="JRH16" s="8"/>
      <c r="JRI16" s="8"/>
      <c r="JRJ16" s="8"/>
      <c r="JRK16" s="8"/>
      <c r="JRL16" s="8"/>
      <c r="JRM16" s="8"/>
      <c r="JRN16" s="8"/>
      <c r="JRO16" s="8"/>
      <c r="JRP16" s="8"/>
      <c r="JRQ16" s="8"/>
      <c r="JRR16" s="8"/>
      <c r="JRS16" s="8"/>
      <c r="JRT16" s="8"/>
      <c r="JRU16" s="8"/>
      <c r="JRV16" s="8"/>
      <c r="JRW16" s="8"/>
      <c r="JRX16" s="8"/>
      <c r="JRY16" s="8"/>
      <c r="JRZ16" s="8"/>
      <c r="JSA16" s="8"/>
      <c r="JSB16" s="8"/>
      <c r="JSC16" s="8"/>
      <c r="JSD16" s="8"/>
      <c r="JSE16" s="8"/>
      <c r="JSF16" s="8"/>
      <c r="JSG16" s="8"/>
      <c r="JSH16" s="8"/>
      <c r="JSI16" s="8"/>
      <c r="JSJ16" s="8"/>
      <c r="JSK16" s="8"/>
      <c r="JSL16" s="8"/>
      <c r="JSM16" s="8"/>
      <c r="JSN16" s="8"/>
      <c r="JSO16" s="8"/>
      <c r="JSP16" s="8"/>
      <c r="JSQ16" s="8"/>
      <c r="JSR16" s="8"/>
      <c r="JSS16" s="8"/>
      <c r="JST16" s="8"/>
      <c r="JSU16" s="8"/>
      <c r="JSV16" s="8"/>
      <c r="JSW16" s="8"/>
      <c r="JSX16" s="8"/>
      <c r="JSY16" s="8"/>
      <c r="JSZ16" s="8"/>
      <c r="JTA16" s="8"/>
      <c r="JTB16" s="8"/>
      <c r="JTC16" s="8"/>
      <c r="JTD16" s="8"/>
      <c r="JTE16" s="8"/>
      <c r="JTF16" s="8"/>
      <c r="JTG16" s="8"/>
      <c r="JTH16" s="8"/>
      <c r="JTI16" s="8"/>
      <c r="JTJ16" s="8"/>
      <c r="JTK16" s="8"/>
      <c r="JTL16" s="8"/>
      <c r="JTM16" s="8"/>
      <c r="JTN16" s="8"/>
      <c r="JTO16" s="8"/>
      <c r="JTP16" s="8"/>
      <c r="JTQ16" s="8"/>
      <c r="JTR16" s="8"/>
      <c r="JTS16" s="8"/>
      <c r="JTT16" s="8"/>
      <c r="JTU16" s="8"/>
      <c r="JTV16" s="8"/>
      <c r="JTW16" s="8"/>
      <c r="JTX16" s="8"/>
      <c r="JTY16" s="8"/>
      <c r="JTZ16" s="8"/>
      <c r="JUA16" s="8"/>
      <c r="JUB16" s="8"/>
      <c r="JUC16" s="8"/>
      <c r="JUD16" s="8"/>
      <c r="JUE16" s="8"/>
      <c r="JUF16" s="8"/>
      <c r="JUG16" s="8"/>
      <c r="JUH16" s="8"/>
      <c r="JUI16" s="8"/>
      <c r="JUJ16" s="8"/>
      <c r="JUK16" s="8"/>
      <c r="JUL16" s="8"/>
      <c r="JUM16" s="8"/>
      <c r="JUN16" s="8"/>
      <c r="JUO16" s="8"/>
      <c r="JUP16" s="8"/>
      <c r="JUQ16" s="8"/>
      <c r="JUR16" s="8"/>
      <c r="JUS16" s="8"/>
      <c r="JUT16" s="8"/>
      <c r="JUU16" s="8"/>
      <c r="JUV16" s="8"/>
      <c r="JUW16" s="8"/>
      <c r="JUX16" s="8"/>
      <c r="JUY16" s="8"/>
      <c r="JUZ16" s="8"/>
      <c r="JVA16" s="8"/>
      <c r="JVB16" s="8"/>
      <c r="JVC16" s="8"/>
      <c r="JVD16" s="8"/>
      <c r="JVE16" s="8"/>
      <c r="JVF16" s="8"/>
      <c r="JVG16" s="8"/>
      <c r="JVH16" s="8"/>
      <c r="JVI16" s="8"/>
      <c r="JVJ16" s="8"/>
      <c r="JVK16" s="8"/>
      <c r="JVL16" s="8"/>
      <c r="JVM16" s="8"/>
      <c r="JVN16" s="8"/>
      <c r="JVO16" s="8"/>
      <c r="JVP16" s="8"/>
      <c r="JVQ16" s="8"/>
      <c r="JVR16" s="8"/>
      <c r="JVS16" s="8"/>
      <c r="JVT16" s="8"/>
      <c r="JVU16" s="8"/>
      <c r="JVV16" s="8"/>
      <c r="JVW16" s="8"/>
      <c r="JVX16" s="8"/>
      <c r="JVY16" s="8"/>
      <c r="JVZ16" s="8"/>
      <c r="JWA16" s="8"/>
      <c r="JWB16" s="8"/>
      <c r="JWC16" s="8"/>
      <c r="JWD16" s="8"/>
      <c r="JWE16" s="8"/>
      <c r="JWF16" s="8"/>
      <c r="JWG16" s="8"/>
      <c r="JWH16" s="8"/>
      <c r="JWI16" s="8"/>
      <c r="JWJ16" s="8"/>
      <c r="JWK16" s="8"/>
      <c r="JWL16" s="8"/>
      <c r="JWM16" s="8"/>
      <c r="JWN16" s="8"/>
      <c r="JWO16" s="8"/>
      <c r="JWP16" s="8"/>
      <c r="JWQ16" s="8"/>
      <c r="JWR16" s="8"/>
      <c r="JWS16" s="8"/>
      <c r="JWT16" s="8"/>
      <c r="JWU16" s="8"/>
      <c r="JWV16" s="8"/>
      <c r="JWW16" s="8"/>
      <c r="JWX16" s="8"/>
      <c r="JWY16" s="8"/>
      <c r="JWZ16" s="8"/>
      <c r="JXA16" s="8"/>
      <c r="JXB16" s="8"/>
      <c r="JXC16" s="8"/>
      <c r="JXD16" s="8"/>
      <c r="JXE16" s="8"/>
      <c r="JXF16" s="8"/>
      <c r="JXG16" s="8"/>
      <c r="JXH16" s="8"/>
      <c r="JXI16" s="8"/>
      <c r="JXJ16" s="8"/>
      <c r="JXK16" s="8"/>
      <c r="JXL16" s="8"/>
      <c r="JXM16" s="8"/>
      <c r="JXN16" s="8"/>
      <c r="JXO16" s="8"/>
      <c r="JXP16" s="8"/>
      <c r="JXQ16" s="8"/>
      <c r="JXR16" s="8"/>
      <c r="JXS16" s="8"/>
      <c r="JXT16" s="8"/>
      <c r="JXU16" s="8"/>
      <c r="JXV16" s="8"/>
      <c r="JXW16" s="8"/>
      <c r="JXX16" s="8"/>
      <c r="JXY16" s="8"/>
      <c r="JXZ16" s="8"/>
      <c r="JYA16" s="8"/>
      <c r="JYB16" s="8"/>
      <c r="JYC16" s="8"/>
      <c r="JYD16" s="8"/>
      <c r="JYE16" s="8"/>
      <c r="JYF16" s="8"/>
      <c r="JYG16" s="8"/>
      <c r="JYH16" s="8"/>
      <c r="JYI16" s="8"/>
      <c r="JYJ16" s="8"/>
      <c r="JYK16" s="8"/>
      <c r="JYL16" s="8"/>
      <c r="JYM16" s="8"/>
      <c r="JYN16" s="8"/>
      <c r="JYO16" s="8"/>
      <c r="JYP16" s="8"/>
      <c r="JYQ16" s="8"/>
      <c r="JYR16" s="8"/>
      <c r="JYS16" s="8"/>
      <c r="JYT16" s="8"/>
      <c r="JYU16" s="8"/>
      <c r="JYV16" s="8"/>
      <c r="JYW16" s="8"/>
      <c r="JYX16" s="8"/>
      <c r="JYY16" s="8"/>
      <c r="JYZ16" s="8"/>
      <c r="JZA16" s="8"/>
      <c r="JZB16" s="8"/>
      <c r="JZC16" s="8"/>
      <c r="JZD16" s="8"/>
      <c r="JZE16" s="8"/>
      <c r="JZF16" s="8"/>
      <c r="JZG16" s="8"/>
      <c r="JZH16" s="8"/>
      <c r="JZI16" s="8"/>
      <c r="JZJ16" s="8"/>
      <c r="JZK16" s="8"/>
      <c r="JZL16" s="8"/>
      <c r="JZM16" s="8"/>
      <c r="JZN16" s="8"/>
      <c r="JZO16" s="8"/>
      <c r="JZP16" s="8"/>
      <c r="JZQ16" s="8"/>
      <c r="JZR16" s="8"/>
      <c r="JZS16" s="8"/>
      <c r="JZT16" s="8"/>
      <c r="JZU16" s="8"/>
      <c r="JZV16" s="8"/>
      <c r="JZW16" s="8"/>
      <c r="JZX16" s="8"/>
      <c r="JZY16" s="8"/>
      <c r="JZZ16" s="8"/>
      <c r="KAA16" s="8"/>
      <c r="KAB16" s="8"/>
      <c r="KAC16" s="8"/>
      <c r="KAD16" s="8"/>
      <c r="KAE16" s="8"/>
      <c r="KAF16" s="8"/>
      <c r="KAG16" s="8"/>
      <c r="KAH16" s="8"/>
      <c r="KAI16" s="8"/>
      <c r="KAJ16" s="8"/>
      <c r="KAK16" s="8"/>
      <c r="KAL16" s="8"/>
      <c r="KAM16" s="8"/>
      <c r="KAN16" s="8"/>
      <c r="KAO16" s="8"/>
      <c r="KAP16" s="8"/>
      <c r="KAQ16" s="8"/>
      <c r="KAR16" s="8"/>
      <c r="KAS16" s="8"/>
      <c r="KAT16" s="8"/>
      <c r="KAU16" s="8"/>
      <c r="KAV16" s="8"/>
      <c r="KAW16" s="8"/>
      <c r="KAX16" s="8"/>
      <c r="KAY16" s="8"/>
      <c r="KAZ16" s="8"/>
      <c r="KBA16" s="8"/>
      <c r="KBB16" s="8"/>
      <c r="KBC16" s="8"/>
      <c r="KBD16" s="8"/>
      <c r="KBE16" s="8"/>
      <c r="KBF16" s="8"/>
      <c r="KBG16" s="8"/>
      <c r="KBH16" s="8"/>
      <c r="KBI16" s="8"/>
      <c r="KBJ16" s="8"/>
      <c r="KBK16" s="8"/>
      <c r="KBL16" s="8"/>
      <c r="KBM16" s="8"/>
      <c r="KBN16" s="8"/>
      <c r="KBO16" s="8"/>
      <c r="KBP16" s="8"/>
      <c r="KBQ16" s="8"/>
      <c r="KBR16" s="8"/>
      <c r="KBS16" s="8"/>
      <c r="KBT16" s="8"/>
      <c r="KBU16" s="8"/>
      <c r="KBV16" s="8"/>
      <c r="KBW16" s="8"/>
      <c r="KBX16" s="8"/>
      <c r="KBY16" s="8"/>
      <c r="KBZ16" s="8"/>
      <c r="KCA16" s="8"/>
      <c r="KCB16" s="8"/>
      <c r="KCC16" s="8"/>
      <c r="KCD16" s="8"/>
      <c r="KCE16" s="8"/>
      <c r="KCF16" s="8"/>
      <c r="KCG16" s="8"/>
      <c r="KCH16" s="8"/>
      <c r="KCI16" s="8"/>
      <c r="KCJ16" s="8"/>
      <c r="KCK16" s="8"/>
      <c r="KCL16" s="8"/>
      <c r="KCM16" s="8"/>
      <c r="KCN16" s="8"/>
      <c r="KCO16" s="8"/>
      <c r="KCP16" s="8"/>
      <c r="KCQ16" s="8"/>
      <c r="KCR16" s="8"/>
      <c r="KCS16" s="8"/>
      <c r="KCT16" s="8"/>
      <c r="KCU16" s="8"/>
      <c r="KCV16" s="8"/>
      <c r="KCW16" s="8"/>
      <c r="KCX16" s="8"/>
      <c r="KCY16" s="8"/>
      <c r="KCZ16" s="8"/>
      <c r="KDA16" s="8"/>
      <c r="KDB16" s="8"/>
      <c r="KDC16" s="8"/>
      <c r="KDD16" s="8"/>
      <c r="KDE16" s="8"/>
      <c r="KDF16" s="8"/>
      <c r="KDG16" s="8"/>
      <c r="KDH16" s="8"/>
      <c r="KDI16" s="8"/>
      <c r="KDJ16" s="8"/>
      <c r="KDK16" s="8"/>
      <c r="KDL16" s="8"/>
      <c r="KDM16" s="8"/>
      <c r="KDN16" s="8"/>
      <c r="KDO16" s="8"/>
      <c r="KDP16" s="8"/>
      <c r="KDQ16" s="8"/>
      <c r="KDR16" s="8"/>
      <c r="KDS16" s="8"/>
      <c r="KDT16" s="8"/>
      <c r="KDU16" s="8"/>
      <c r="KDV16" s="8"/>
      <c r="KDW16" s="8"/>
      <c r="KDX16" s="8"/>
      <c r="KDY16" s="8"/>
      <c r="KDZ16" s="8"/>
      <c r="KEA16" s="8"/>
      <c r="KEB16" s="8"/>
      <c r="KEC16" s="8"/>
      <c r="KED16" s="8"/>
      <c r="KEE16" s="8"/>
      <c r="KEF16" s="8"/>
      <c r="KEG16" s="8"/>
      <c r="KEH16" s="8"/>
      <c r="KEI16" s="8"/>
      <c r="KEJ16" s="8"/>
      <c r="KEK16" s="8"/>
      <c r="KEL16" s="8"/>
      <c r="KEM16" s="8"/>
      <c r="KEN16" s="8"/>
      <c r="KEO16" s="8"/>
      <c r="KEP16" s="8"/>
      <c r="KEQ16" s="8"/>
      <c r="KER16" s="8"/>
      <c r="KES16" s="8"/>
      <c r="KET16" s="8"/>
      <c r="KEU16" s="8"/>
      <c r="KEV16" s="8"/>
      <c r="KEW16" s="8"/>
      <c r="KEX16" s="8"/>
      <c r="KEY16" s="8"/>
      <c r="KEZ16" s="8"/>
      <c r="KFA16" s="8"/>
      <c r="KFB16" s="8"/>
      <c r="KFC16" s="8"/>
      <c r="KFD16" s="8"/>
      <c r="KFE16" s="8"/>
      <c r="KFF16" s="8"/>
      <c r="KFG16" s="8"/>
      <c r="KFH16" s="8"/>
      <c r="KFI16" s="8"/>
      <c r="KFJ16" s="8"/>
      <c r="KFK16" s="8"/>
      <c r="KFL16" s="8"/>
      <c r="KFM16" s="8"/>
      <c r="KFN16" s="8"/>
      <c r="KFO16" s="8"/>
      <c r="KFP16" s="8"/>
      <c r="KFQ16" s="8"/>
      <c r="KFR16" s="8"/>
      <c r="KFS16" s="8"/>
      <c r="KFT16" s="8"/>
      <c r="KFU16" s="8"/>
      <c r="KFV16" s="8"/>
      <c r="KFW16" s="8"/>
      <c r="KFX16" s="8"/>
      <c r="KFY16" s="8"/>
      <c r="KFZ16" s="8"/>
      <c r="KGA16" s="8"/>
      <c r="KGB16" s="8"/>
      <c r="KGC16" s="8"/>
      <c r="KGD16" s="8"/>
      <c r="KGE16" s="8"/>
      <c r="KGF16" s="8"/>
      <c r="KGG16" s="8"/>
      <c r="KGH16" s="8"/>
      <c r="KGI16" s="8"/>
      <c r="KGJ16" s="8"/>
      <c r="KGK16" s="8"/>
      <c r="KGL16" s="8"/>
      <c r="KGM16" s="8"/>
      <c r="KGN16" s="8"/>
      <c r="KGO16" s="8"/>
      <c r="KGP16" s="8"/>
      <c r="KGQ16" s="8"/>
      <c r="KGR16" s="8"/>
      <c r="KGS16" s="8"/>
      <c r="KGT16" s="8"/>
      <c r="KGU16" s="8"/>
      <c r="KGV16" s="8"/>
      <c r="KGW16" s="8"/>
      <c r="KGX16" s="8"/>
      <c r="KGY16" s="8"/>
      <c r="KGZ16" s="8"/>
      <c r="KHA16" s="8"/>
      <c r="KHB16" s="8"/>
      <c r="KHC16" s="8"/>
      <c r="KHD16" s="8"/>
      <c r="KHE16" s="8"/>
      <c r="KHF16" s="8"/>
      <c r="KHG16" s="8"/>
      <c r="KHH16" s="8"/>
      <c r="KHI16" s="8"/>
      <c r="KHJ16" s="8"/>
      <c r="KHK16" s="8"/>
      <c r="KHL16" s="8"/>
      <c r="KHM16" s="8"/>
      <c r="KHN16" s="8"/>
      <c r="KHO16" s="8"/>
      <c r="KHP16" s="8"/>
      <c r="KHQ16" s="8"/>
      <c r="KHR16" s="8"/>
      <c r="KHS16" s="8"/>
      <c r="KHT16" s="8"/>
      <c r="KHU16" s="8"/>
      <c r="KHV16" s="8"/>
      <c r="KHW16" s="8"/>
      <c r="KHX16" s="8"/>
      <c r="KHY16" s="8"/>
      <c r="KHZ16" s="8"/>
      <c r="KIA16" s="8"/>
      <c r="KIB16" s="8"/>
      <c r="KIC16" s="8"/>
      <c r="KID16" s="8"/>
      <c r="KIE16" s="8"/>
      <c r="KIF16" s="8"/>
      <c r="KIG16" s="8"/>
      <c r="KIH16" s="8"/>
      <c r="KII16" s="8"/>
      <c r="KIJ16" s="8"/>
      <c r="KIK16" s="8"/>
      <c r="KIL16" s="8"/>
      <c r="KIM16" s="8"/>
      <c r="KIN16" s="8"/>
      <c r="KIO16" s="8"/>
      <c r="KIP16" s="8"/>
      <c r="KIQ16" s="8"/>
      <c r="KIR16" s="8"/>
      <c r="KIS16" s="8"/>
      <c r="KIT16" s="8"/>
      <c r="KIU16" s="8"/>
      <c r="KIV16" s="8"/>
      <c r="KIW16" s="8"/>
      <c r="KIX16" s="8"/>
      <c r="KIY16" s="8"/>
      <c r="KIZ16" s="8"/>
      <c r="KJA16" s="8"/>
      <c r="KJB16" s="8"/>
      <c r="KJC16" s="8"/>
      <c r="KJD16" s="8"/>
      <c r="KJE16" s="8"/>
      <c r="KJF16" s="8"/>
      <c r="KJG16" s="8"/>
      <c r="KJH16" s="8"/>
      <c r="KJI16" s="8"/>
      <c r="KJJ16" s="8"/>
      <c r="KJK16" s="8"/>
      <c r="KJL16" s="8"/>
      <c r="KJM16" s="8"/>
      <c r="KJN16" s="8"/>
      <c r="KJO16" s="8"/>
      <c r="KJP16" s="8"/>
      <c r="KJQ16" s="8"/>
      <c r="KJR16" s="8"/>
      <c r="KJS16" s="8"/>
      <c r="KJT16" s="8"/>
      <c r="KJU16" s="8"/>
      <c r="KJV16" s="8"/>
      <c r="KJW16" s="8"/>
      <c r="KJX16" s="8"/>
      <c r="KJY16" s="8"/>
      <c r="KJZ16" s="8"/>
      <c r="KKA16" s="8"/>
      <c r="KKB16" s="8"/>
      <c r="KKC16" s="8"/>
      <c r="KKD16" s="8"/>
      <c r="KKE16" s="8"/>
      <c r="KKF16" s="8"/>
      <c r="KKG16" s="8"/>
      <c r="KKH16" s="8"/>
      <c r="KKI16" s="8"/>
      <c r="KKJ16" s="8"/>
      <c r="KKK16" s="8"/>
      <c r="KKL16" s="8"/>
      <c r="KKM16" s="8"/>
      <c r="KKN16" s="8"/>
      <c r="KKO16" s="8"/>
      <c r="KKP16" s="8"/>
      <c r="KKQ16" s="8"/>
      <c r="KKR16" s="8"/>
      <c r="KKS16" s="8"/>
      <c r="KKT16" s="8"/>
      <c r="KKU16" s="8"/>
      <c r="KKV16" s="8"/>
      <c r="KKW16" s="8"/>
      <c r="KKX16" s="8"/>
      <c r="KKY16" s="8"/>
      <c r="KKZ16" s="8"/>
      <c r="KLA16" s="8"/>
      <c r="KLB16" s="8"/>
      <c r="KLC16" s="8"/>
      <c r="KLD16" s="8"/>
      <c r="KLE16" s="8"/>
      <c r="KLF16" s="8"/>
      <c r="KLG16" s="8"/>
      <c r="KLH16" s="8"/>
      <c r="KLI16" s="8"/>
      <c r="KLJ16" s="8"/>
      <c r="KLK16" s="8"/>
      <c r="KLL16" s="8"/>
      <c r="KLM16" s="8"/>
      <c r="KLN16" s="8"/>
      <c r="KLO16" s="8"/>
      <c r="KLP16" s="8"/>
      <c r="KLQ16" s="8"/>
      <c r="KLR16" s="8"/>
      <c r="KLS16" s="8"/>
      <c r="KLT16" s="8"/>
      <c r="KLU16" s="8"/>
      <c r="KLV16" s="8"/>
      <c r="KLW16" s="8"/>
      <c r="KLX16" s="8"/>
      <c r="KLY16" s="8"/>
      <c r="KLZ16" s="8"/>
      <c r="KMA16" s="8"/>
      <c r="KMB16" s="8"/>
      <c r="KMC16" s="8"/>
      <c r="KMD16" s="8"/>
      <c r="KME16" s="8"/>
      <c r="KMF16" s="8"/>
      <c r="KMG16" s="8"/>
      <c r="KMH16" s="8"/>
      <c r="KMI16" s="8"/>
      <c r="KMJ16" s="8"/>
      <c r="KMK16" s="8"/>
      <c r="KML16" s="8"/>
      <c r="KMM16" s="8"/>
      <c r="KMN16" s="8"/>
      <c r="KMO16" s="8"/>
      <c r="KMP16" s="8"/>
      <c r="KMQ16" s="8"/>
      <c r="KMR16" s="8"/>
      <c r="KMS16" s="8"/>
      <c r="KMT16" s="8"/>
      <c r="KMU16" s="8"/>
      <c r="KMV16" s="8"/>
      <c r="KMW16" s="8"/>
      <c r="KMX16" s="8"/>
      <c r="KMY16" s="8"/>
      <c r="KMZ16" s="8"/>
      <c r="KNA16" s="8"/>
      <c r="KNB16" s="8"/>
      <c r="KNC16" s="8"/>
      <c r="KND16" s="8"/>
      <c r="KNE16" s="8"/>
      <c r="KNF16" s="8"/>
      <c r="KNG16" s="8"/>
      <c r="KNH16" s="8"/>
      <c r="KNI16" s="8"/>
      <c r="KNJ16" s="8"/>
      <c r="KNK16" s="8"/>
      <c r="KNL16" s="8"/>
      <c r="KNM16" s="8"/>
      <c r="KNN16" s="8"/>
      <c r="KNO16" s="8"/>
      <c r="KNP16" s="8"/>
      <c r="KNQ16" s="8"/>
      <c r="KNR16" s="8"/>
      <c r="KNS16" s="8"/>
      <c r="KNT16" s="8"/>
      <c r="KNU16" s="8"/>
      <c r="KNV16" s="8"/>
      <c r="KNW16" s="8"/>
      <c r="KNX16" s="8"/>
      <c r="KNY16" s="8"/>
      <c r="KNZ16" s="8"/>
      <c r="KOA16" s="8"/>
      <c r="KOB16" s="8"/>
      <c r="KOC16" s="8"/>
      <c r="KOD16" s="8"/>
      <c r="KOE16" s="8"/>
      <c r="KOF16" s="8"/>
      <c r="KOG16" s="8"/>
      <c r="KOH16" s="8"/>
      <c r="KOI16" s="8"/>
      <c r="KOJ16" s="8"/>
      <c r="KOK16" s="8"/>
      <c r="KOL16" s="8"/>
      <c r="KOM16" s="8"/>
      <c r="KON16" s="8"/>
      <c r="KOO16" s="8"/>
      <c r="KOP16" s="8"/>
      <c r="KOQ16" s="8"/>
      <c r="KOR16" s="8"/>
      <c r="KOS16" s="8"/>
      <c r="KOT16" s="8"/>
      <c r="KOU16" s="8"/>
      <c r="KOV16" s="8"/>
      <c r="KOW16" s="8"/>
      <c r="KOX16" s="8"/>
      <c r="KOY16" s="8"/>
      <c r="KOZ16" s="8"/>
      <c r="KPA16" s="8"/>
      <c r="KPB16" s="8"/>
      <c r="KPC16" s="8"/>
      <c r="KPD16" s="8"/>
      <c r="KPE16" s="8"/>
      <c r="KPF16" s="8"/>
      <c r="KPG16" s="8"/>
      <c r="KPH16" s="8"/>
      <c r="KPI16" s="8"/>
      <c r="KPJ16" s="8"/>
      <c r="KPK16" s="8"/>
      <c r="KPL16" s="8"/>
      <c r="KPM16" s="8"/>
      <c r="KPN16" s="8"/>
      <c r="KPO16" s="8"/>
      <c r="KPP16" s="8"/>
      <c r="KPQ16" s="8"/>
      <c r="KPR16" s="8"/>
      <c r="KPS16" s="8"/>
      <c r="KPT16" s="8"/>
      <c r="KPU16" s="8"/>
      <c r="KPV16" s="8"/>
      <c r="KPW16" s="8"/>
      <c r="KPX16" s="8"/>
      <c r="KPY16" s="8"/>
      <c r="KPZ16" s="8"/>
      <c r="KQA16" s="8"/>
      <c r="KQB16" s="8"/>
      <c r="KQC16" s="8"/>
      <c r="KQD16" s="8"/>
      <c r="KQE16" s="8"/>
      <c r="KQF16" s="8"/>
      <c r="KQG16" s="8"/>
      <c r="KQH16" s="8"/>
      <c r="KQI16" s="8"/>
      <c r="KQJ16" s="8"/>
      <c r="KQK16" s="8"/>
      <c r="KQL16" s="8"/>
      <c r="KQM16" s="8"/>
      <c r="KQN16" s="8"/>
      <c r="KQO16" s="8"/>
      <c r="KQP16" s="8"/>
      <c r="KQQ16" s="8"/>
      <c r="KQR16" s="8"/>
      <c r="KQS16" s="8"/>
      <c r="KQT16" s="8"/>
      <c r="KQU16" s="8"/>
      <c r="KQV16" s="8"/>
      <c r="KQW16" s="8"/>
      <c r="KQX16" s="8"/>
      <c r="KQY16" s="8"/>
      <c r="KQZ16" s="8"/>
      <c r="KRA16" s="8"/>
      <c r="KRB16" s="8"/>
      <c r="KRC16" s="8"/>
      <c r="KRD16" s="8"/>
      <c r="KRE16" s="8"/>
      <c r="KRF16" s="8"/>
      <c r="KRG16" s="8"/>
      <c r="KRH16" s="8"/>
      <c r="KRI16" s="8"/>
      <c r="KRJ16" s="8"/>
      <c r="KRK16" s="8"/>
      <c r="KRL16" s="8"/>
      <c r="KRM16" s="8"/>
      <c r="KRN16" s="8"/>
      <c r="KRO16" s="8"/>
      <c r="KRP16" s="8"/>
      <c r="KRQ16" s="8"/>
      <c r="KRR16" s="8"/>
      <c r="KRS16" s="8"/>
      <c r="KRT16" s="8"/>
      <c r="KRU16" s="8"/>
      <c r="KRV16" s="8"/>
      <c r="KRW16" s="8"/>
      <c r="KRX16" s="8"/>
      <c r="KRY16" s="8"/>
      <c r="KRZ16" s="8"/>
      <c r="KSA16" s="8"/>
      <c r="KSB16" s="8"/>
      <c r="KSC16" s="8"/>
      <c r="KSD16" s="8"/>
      <c r="KSE16" s="8"/>
      <c r="KSF16" s="8"/>
      <c r="KSG16" s="8"/>
      <c r="KSH16" s="8"/>
      <c r="KSI16" s="8"/>
      <c r="KSJ16" s="8"/>
      <c r="KSK16" s="8"/>
      <c r="KSL16" s="8"/>
      <c r="KSM16" s="8"/>
      <c r="KSN16" s="8"/>
      <c r="KSO16" s="8"/>
      <c r="KSP16" s="8"/>
      <c r="KSQ16" s="8"/>
      <c r="KSR16" s="8"/>
      <c r="KSS16" s="8"/>
      <c r="KST16" s="8"/>
      <c r="KSU16" s="8"/>
      <c r="KSV16" s="8"/>
      <c r="KSW16" s="8"/>
      <c r="KSX16" s="8"/>
      <c r="KSY16" s="8"/>
      <c r="KSZ16" s="8"/>
      <c r="KTA16" s="8"/>
      <c r="KTB16" s="8"/>
      <c r="KTC16" s="8"/>
      <c r="KTD16" s="8"/>
      <c r="KTE16" s="8"/>
      <c r="KTF16" s="8"/>
      <c r="KTG16" s="8"/>
      <c r="KTH16" s="8"/>
      <c r="KTI16" s="8"/>
      <c r="KTJ16" s="8"/>
      <c r="KTK16" s="8"/>
      <c r="KTL16" s="8"/>
      <c r="KTM16" s="8"/>
      <c r="KTN16" s="8"/>
      <c r="KTO16" s="8"/>
      <c r="KTP16" s="8"/>
      <c r="KTQ16" s="8"/>
      <c r="KTR16" s="8"/>
      <c r="KTS16" s="8"/>
      <c r="KTT16" s="8"/>
      <c r="KTU16" s="8"/>
      <c r="KTV16" s="8"/>
      <c r="KTW16" s="8"/>
      <c r="KTX16" s="8"/>
      <c r="KTY16" s="8"/>
      <c r="KTZ16" s="8"/>
      <c r="KUA16" s="8"/>
      <c r="KUB16" s="8"/>
      <c r="KUC16" s="8"/>
      <c r="KUD16" s="8"/>
      <c r="KUE16" s="8"/>
      <c r="KUF16" s="8"/>
      <c r="KUG16" s="8"/>
      <c r="KUH16" s="8"/>
      <c r="KUI16" s="8"/>
      <c r="KUJ16" s="8"/>
      <c r="KUK16" s="8"/>
      <c r="KUL16" s="8"/>
      <c r="KUM16" s="8"/>
      <c r="KUN16" s="8"/>
      <c r="KUO16" s="8"/>
      <c r="KUP16" s="8"/>
      <c r="KUQ16" s="8"/>
      <c r="KUR16" s="8"/>
      <c r="KUS16" s="8"/>
      <c r="KUT16" s="8"/>
      <c r="KUU16" s="8"/>
      <c r="KUV16" s="8"/>
      <c r="KUW16" s="8"/>
      <c r="KUX16" s="8"/>
      <c r="KUY16" s="8"/>
      <c r="KUZ16" s="8"/>
      <c r="KVA16" s="8"/>
      <c r="KVB16" s="8"/>
      <c r="KVC16" s="8"/>
      <c r="KVD16" s="8"/>
      <c r="KVE16" s="8"/>
      <c r="KVF16" s="8"/>
      <c r="KVG16" s="8"/>
      <c r="KVH16" s="8"/>
      <c r="KVI16" s="8"/>
      <c r="KVJ16" s="8"/>
      <c r="KVK16" s="8"/>
      <c r="KVL16" s="8"/>
      <c r="KVM16" s="8"/>
      <c r="KVN16" s="8"/>
      <c r="KVO16" s="8"/>
      <c r="KVP16" s="8"/>
      <c r="KVQ16" s="8"/>
      <c r="KVR16" s="8"/>
      <c r="KVS16" s="8"/>
      <c r="KVT16" s="8"/>
      <c r="KVU16" s="8"/>
      <c r="KVV16" s="8"/>
      <c r="KVW16" s="8"/>
      <c r="KVX16" s="8"/>
      <c r="KVY16" s="8"/>
      <c r="KVZ16" s="8"/>
      <c r="KWA16" s="8"/>
      <c r="KWB16" s="8"/>
      <c r="KWC16" s="8"/>
      <c r="KWD16" s="8"/>
      <c r="KWE16" s="8"/>
      <c r="KWF16" s="8"/>
      <c r="KWG16" s="8"/>
      <c r="KWH16" s="8"/>
      <c r="KWI16" s="8"/>
      <c r="KWJ16" s="8"/>
      <c r="KWK16" s="8"/>
      <c r="KWL16" s="8"/>
      <c r="KWM16" s="8"/>
      <c r="KWN16" s="8"/>
      <c r="KWO16" s="8"/>
      <c r="KWP16" s="8"/>
      <c r="KWQ16" s="8"/>
      <c r="KWR16" s="8"/>
      <c r="KWS16" s="8"/>
      <c r="KWT16" s="8"/>
      <c r="KWU16" s="8"/>
      <c r="KWV16" s="8"/>
      <c r="KWW16" s="8"/>
      <c r="KWX16" s="8"/>
      <c r="KWY16" s="8"/>
      <c r="KWZ16" s="8"/>
      <c r="KXA16" s="8"/>
      <c r="KXB16" s="8"/>
      <c r="KXC16" s="8"/>
      <c r="KXD16" s="8"/>
      <c r="KXE16" s="8"/>
      <c r="KXF16" s="8"/>
      <c r="KXG16" s="8"/>
      <c r="KXH16" s="8"/>
      <c r="KXI16" s="8"/>
      <c r="KXJ16" s="8"/>
      <c r="KXK16" s="8"/>
      <c r="KXL16" s="8"/>
      <c r="KXM16" s="8"/>
      <c r="KXN16" s="8"/>
      <c r="KXO16" s="8"/>
      <c r="KXP16" s="8"/>
      <c r="KXQ16" s="8"/>
      <c r="KXR16" s="8"/>
      <c r="KXS16" s="8"/>
      <c r="KXT16" s="8"/>
      <c r="KXU16" s="8"/>
      <c r="KXV16" s="8"/>
      <c r="KXW16" s="8"/>
      <c r="KXX16" s="8"/>
      <c r="KXY16" s="8"/>
      <c r="KXZ16" s="8"/>
      <c r="KYA16" s="8"/>
      <c r="KYB16" s="8"/>
      <c r="KYC16" s="8"/>
      <c r="KYD16" s="8"/>
      <c r="KYE16" s="8"/>
      <c r="KYF16" s="8"/>
      <c r="KYG16" s="8"/>
      <c r="KYH16" s="8"/>
      <c r="KYI16" s="8"/>
      <c r="KYJ16" s="8"/>
      <c r="KYK16" s="8"/>
      <c r="KYL16" s="8"/>
      <c r="KYM16" s="8"/>
      <c r="KYN16" s="8"/>
      <c r="KYO16" s="8"/>
      <c r="KYP16" s="8"/>
      <c r="KYQ16" s="8"/>
      <c r="KYR16" s="8"/>
      <c r="KYS16" s="8"/>
      <c r="KYT16" s="8"/>
      <c r="KYU16" s="8"/>
      <c r="KYV16" s="8"/>
      <c r="KYW16" s="8"/>
      <c r="KYX16" s="8"/>
      <c r="KYY16" s="8"/>
      <c r="KYZ16" s="8"/>
      <c r="KZA16" s="8"/>
      <c r="KZB16" s="8"/>
      <c r="KZC16" s="8"/>
      <c r="KZD16" s="8"/>
      <c r="KZE16" s="8"/>
      <c r="KZF16" s="8"/>
      <c r="KZG16" s="8"/>
      <c r="KZH16" s="8"/>
      <c r="KZI16" s="8"/>
      <c r="KZJ16" s="8"/>
      <c r="KZK16" s="8"/>
      <c r="KZL16" s="8"/>
      <c r="KZM16" s="8"/>
      <c r="KZN16" s="8"/>
      <c r="KZO16" s="8"/>
      <c r="KZP16" s="8"/>
      <c r="KZQ16" s="8"/>
      <c r="KZR16" s="8"/>
      <c r="KZS16" s="8"/>
      <c r="KZT16" s="8"/>
      <c r="KZU16" s="8"/>
      <c r="KZV16" s="8"/>
      <c r="KZW16" s="8"/>
      <c r="KZX16" s="8"/>
      <c r="KZY16" s="8"/>
      <c r="KZZ16" s="8"/>
      <c r="LAA16" s="8"/>
      <c r="LAB16" s="8"/>
      <c r="LAC16" s="8"/>
      <c r="LAD16" s="8"/>
      <c r="LAE16" s="8"/>
      <c r="LAF16" s="8"/>
      <c r="LAG16" s="8"/>
      <c r="LAH16" s="8"/>
      <c r="LAI16" s="8"/>
      <c r="LAJ16" s="8"/>
      <c r="LAK16" s="8"/>
      <c r="LAL16" s="8"/>
      <c r="LAM16" s="8"/>
      <c r="LAN16" s="8"/>
      <c r="LAO16" s="8"/>
      <c r="LAP16" s="8"/>
      <c r="LAQ16" s="8"/>
      <c r="LAR16" s="8"/>
      <c r="LAS16" s="8"/>
      <c r="LAT16" s="8"/>
      <c r="LAU16" s="8"/>
      <c r="LAV16" s="8"/>
      <c r="LAW16" s="8"/>
      <c r="LAX16" s="8"/>
      <c r="LAY16" s="8"/>
      <c r="LAZ16" s="8"/>
      <c r="LBA16" s="8"/>
      <c r="LBB16" s="8"/>
      <c r="LBC16" s="8"/>
      <c r="LBD16" s="8"/>
      <c r="LBE16" s="8"/>
      <c r="LBF16" s="8"/>
      <c r="LBG16" s="8"/>
      <c r="LBH16" s="8"/>
      <c r="LBI16" s="8"/>
      <c r="LBJ16" s="8"/>
      <c r="LBK16" s="8"/>
      <c r="LBL16" s="8"/>
      <c r="LBM16" s="8"/>
      <c r="LBN16" s="8"/>
      <c r="LBO16" s="8"/>
      <c r="LBP16" s="8"/>
      <c r="LBQ16" s="8"/>
      <c r="LBR16" s="8"/>
      <c r="LBS16" s="8"/>
      <c r="LBT16" s="8"/>
      <c r="LBU16" s="8"/>
      <c r="LBV16" s="8"/>
      <c r="LBW16" s="8"/>
      <c r="LBX16" s="8"/>
      <c r="LBY16" s="8"/>
      <c r="LBZ16" s="8"/>
      <c r="LCA16" s="8"/>
      <c r="LCB16" s="8"/>
      <c r="LCC16" s="8"/>
      <c r="LCD16" s="8"/>
      <c r="LCE16" s="8"/>
      <c r="LCF16" s="8"/>
      <c r="LCG16" s="8"/>
      <c r="LCH16" s="8"/>
      <c r="LCI16" s="8"/>
      <c r="LCJ16" s="8"/>
      <c r="LCK16" s="8"/>
      <c r="LCL16" s="8"/>
      <c r="LCM16" s="8"/>
      <c r="LCN16" s="8"/>
      <c r="LCO16" s="8"/>
      <c r="LCP16" s="8"/>
      <c r="LCQ16" s="8"/>
      <c r="LCR16" s="8"/>
      <c r="LCS16" s="8"/>
      <c r="LCT16" s="8"/>
      <c r="LCU16" s="8"/>
      <c r="LCV16" s="8"/>
      <c r="LCW16" s="8"/>
      <c r="LCX16" s="8"/>
      <c r="LCY16" s="8"/>
      <c r="LCZ16" s="8"/>
      <c r="LDA16" s="8"/>
      <c r="LDB16" s="8"/>
      <c r="LDC16" s="8"/>
      <c r="LDD16" s="8"/>
      <c r="LDE16" s="8"/>
      <c r="LDF16" s="8"/>
      <c r="LDG16" s="8"/>
      <c r="LDH16" s="8"/>
      <c r="LDI16" s="8"/>
      <c r="LDJ16" s="8"/>
      <c r="LDK16" s="8"/>
      <c r="LDL16" s="8"/>
      <c r="LDM16" s="8"/>
      <c r="LDN16" s="8"/>
      <c r="LDO16" s="8"/>
      <c r="LDP16" s="8"/>
      <c r="LDQ16" s="8"/>
      <c r="LDR16" s="8"/>
      <c r="LDS16" s="8"/>
      <c r="LDT16" s="8"/>
      <c r="LDU16" s="8"/>
      <c r="LDV16" s="8"/>
      <c r="LDW16" s="8"/>
      <c r="LDX16" s="8"/>
      <c r="LDY16" s="8"/>
      <c r="LDZ16" s="8"/>
      <c r="LEA16" s="8"/>
      <c r="LEB16" s="8"/>
      <c r="LEC16" s="8"/>
      <c r="LED16" s="8"/>
      <c r="LEE16" s="8"/>
      <c r="LEF16" s="8"/>
      <c r="LEG16" s="8"/>
      <c r="LEH16" s="8"/>
      <c r="LEI16" s="8"/>
      <c r="LEJ16" s="8"/>
      <c r="LEK16" s="8"/>
      <c r="LEL16" s="8"/>
      <c r="LEM16" s="8"/>
      <c r="LEN16" s="8"/>
      <c r="LEO16" s="8"/>
      <c r="LEP16" s="8"/>
      <c r="LEQ16" s="8"/>
      <c r="LER16" s="8"/>
      <c r="LES16" s="8"/>
      <c r="LET16" s="8"/>
      <c r="LEU16" s="8"/>
      <c r="LEV16" s="8"/>
      <c r="LEW16" s="8"/>
      <c r="LEX16" s="8"/>
      <c r="LEY16" s="8"/>
      <c r="LEZ16" s="8"/>
      <c r="LFA16" s="8"/>
      <c r="LFB16" s="8"/>
      <c r="LFC16" s="8"/>
      <c r="LFD16" s="8"/>
      <c r="LFE16" s="8"/>
      <c r="LFF16" s="8"/>
      <c r="LFG16" s="8"/>
      <c r="LFH16" s="8"/>
      <c r="LFI16" s="8"/>
      <c r="LFJ16" s="8"/>
      <c r="LFK16" s="8"/>
      <c r="LFL16" s="8"/>
      <c r="LFM16" s="8"/>
      <c r="LFN16" s="8"/>
      <c r="LFO16" s="8"/>
      <c r="LFP16" s="8"/>
      <c r="LFQ16" s="8"/>
      <c r="LFR16" s="8"/>
      <c r="LFS16" s="8"/>
      <c r="LFT16" s="8"/>
      <c r="LFU16" s="8"/>
      <c r="LFV16" s="8"/>
      <c r="LFW16" s="8"/>
      <c r="LFX16" s="8"/>
      <c r="LFY16" s="8"/>
      <c r="LFZ16" s="8"/>
      <c r="LGA16" s="8"/>
      <c r="LGB16" s="8"/>
      <c r="LGC16" s="8"/>
      <c r="LGD16" s="8"/>
      <c r="LGE16" s="8"/>
      <c r="LGF16" s="8"/>
      <c r="LGG16" s="8"/>
      <c r="LGH16" s="8"/>
      <c r="LGI16" s="8"/>
      <c r="LGJ16" s="8"/>
      <c r="LGK16" s="8"/>
      <c r="LGL16" s="8"/>
      <c r="LGM16" s="8"/>
      <c r="LGN16" s="8"/>
      <c r="LGO16" s="8"/>
      <c r="LGP16" s="8"/>
      <c r="LGQ16" s="8"/>
      <c r="LGR16" s="8"/>
      <c r="LGS16" s="8"/>
      <c r="LGT16" s="8"/>
      <c r="LGU16" s="8"/>
      <c r="LGV16" s="8"/>
      <c r="LGW16" s="8"/>
      <c r="LGX16" s="8"/>
      <c r="LGY16" s="8"/>
      <c r="LGZ16" s="8"/>
      <c r="LHA16" s="8"/>
      <c r="LHB16" s="8"/>
      <c r="LHC16" s="8"/>
      <c r="LHD16" s="8"/>
      <c r="LHE16" s="8"/>
      <c r="LHF16" s="8"/>
      <c r="LHG16" s="8"/>
      <c r="LHH16" s="8"/>
      <c r="LHI16" s="8"/>
      <c r="LHJ16" s="8"/>
      <c r="LHK16" s="8"/>
      <c r="LHL16" s="8"/>
      <c r="LHM16" s="8"/>
      <c r="LHN16" s="8"/>
      <c r="LHO16" s="8"/>
      <c r="LHP16" s="8"/>
      <c r="LHQ16" s="8"/>
      <c r="LHR16" s="8"/>
      <c r="LHS16" s="8"/>
      <c r="LHT16" s="8"/>
      <c r="LHU16" s="8"/>
      <c r="LHV16" s="8"/>
      <c r="LHW16" s="8"/>
      <c r="LHX16" s="8"/>
      <c r="LHY16" s="8"/>
      <c r="LHZ16" s="8"/>
      <c r="LIA16" s="8"/>
      <c r="LIB16" s="8"/>
      <c r="LIC16" s="8"/>
      <c r="LID16" s="8"/>
      <c r="LIE16" s="8"/>
      <c r="LIF16" s="8"/>
      <c r="LIG16" s="8"/>
      <c r="LIH16" s="8"/>
      <c r="LII16" s="8"/>
      <c r="LIJ16" s="8"/>
      <c r="LIK16" s="8"/>
      <c r="LIL16" s="8"/>
      <c r="LIM16" s="8"/>
      <c r="LIN16" s="8"/>
      <c r="LIO16" s="8"/>
      <c r="LIP16" s="8"/>
      <c r="LIQ16" s="8"/>
      <c r="LIR16" s="8"/>
      <c r="LIS16" s="8"/>
      <c r="LIT16" s="8"/>
      <c r="LIU16" s="8"/>
      <c r="LIV16" s="8"/>
      <c r="LIW16" s="8"/>
      <c r="LIX16" s="8"/>
      <c r="LIY16" s="8"/>
      <c r="LIZ16" s="8"/>
      <c r="LJA16" s="8"/>
      <c r="LJB16" s="8"/>
      <c r="LJC16" s="8"/>
      <c r="LJD16" s="8"/>
      <c r="LJE16" s="8"/>
      <c r="LJF16" s="8"/>
      <c r="LJG16" s="8"/>
      <c r="LJH16" s="8"/>
      <c r="LJI16" s="8"/>
      <c r="LJJ16" s="8"/>
      <c r="LJK16" s="8"/>
      <c r="LJL16" s="8"/>
      <c r="LJM16" s="8"/>
      <c r="LJN16" s="8"/>
      <c r="LJO16" s="8"/>
      <c r="LJP16" s="8"/>
      <c r="LJQ16" s="8"/>
      <c r="LJR16" s="8"/>
      <c r="LJS16" s="8"/>
      <c r="LJT16" s="8"/>
      <c r="LJU16" s="8"/>
      <c r="LJV16" s="8"/>
      <c r="LJW16" s="8"/>
      <c r="LJX16" s="8"/>
      <c r="LJY16" s="8"/>
      <c r="LJZ16" s="8"/>
      <c r="LKA16" s="8"/>
      <c r="LKB16" s="8"/>
      <c r="LKC16" s="8"/>
      <c r="LKD16" s="8"/>
      <c r="LKE16" s="8"/>
      <c r="LKF16" s="8"/>
      <c r="LKG16" s="8"/>
      <c r="LKH16" s="8"/>
      <c r="LKI16" s="8"/>
      <c r="LKJ16" s="8"/>
      <c r="LKK16" s="8"/>
      <c r="LKL16" s="8"/>
      <c r="LKM16" s="8"/>
      <c r="LKN16" s="8"/>
      <c r="LKO16" s="8"/>
      <c r="LKP16" s="8"/>
      <c r="LKQ16" s="8"/>
      <c r="LKR16" s="8"/>
      <c r="LKS16" s="8"/>
      <c r="LKT16" s="8"/>
      <c r="LKU16" s="8"/>
      <c r="LKV16" s="8"/>
      <c r="LKW16" s="8"/>
      <c r="LKX16" s="8"/>
      <c r="LKY16" s="8"/>
      <c r="LKZ16" s="8"/>
      <c r="LLA16" s="8"/>
      <c r="LLB16" s="8"/>
      <c r="LLC16" s="8"/>
      <c r="LLD16" s="8"/>
      <c r="LLE16" s="8"/>
      <c r="LLF16" s="8"/>
      <c r="LLG16" s="8"/>
      <c r="LLH16" s="8"/>
      <c r="LLI16" s="8"/>
      <c r="LLJ16" s="8"/>
      <c r="LLK16" s="8"/>
      <c r="LLL16" s="8"/>
      <c r="LLM16" s="8"/>
      <c r="LLN16" s="8"/>
      <c r="LLO16" s="8"/>
      <c r="LLP16" s="8"/>
      <c r="LLQ16" s="8"/>
      <c r="LLR16" s="8"/>
      <c r="LLS16" s="8"/>
      <c r="LLT16" s="8"/>
      <c r="LLU16" s="8"/>
      <c r="LLV16" s="8"/>
      <c r="LLW16" s="8"/>
      <c r="LLX16" s="8"/>
      <c r="LLY16" s="8"/>
      <c r="LLZ16" s="8"/>
      <c r="LMA16" s="8"/>
      <c r="LMB16" s="8"/>
      <c r="LMC16" s="8"/>
      <c r="LMD16" s="8"/>
      <c r="LME16" s="8"/>
      <c r="LMF16" s="8"/>
      <c r="LMG16" s="8"/>
      <c r="LMH16" s="8"/>
      <c r="LMI16" s="8"/>
      <c r="LMJ16" s="8"/>
      <c r="LMK16" s="8"/>
      <c r="LML16" s="8"/>
      <c r="LMM16" s="8"/>
      <c r="LMN16" s="8"/>
      <c r="LMO16" s="8"/>
      <c r="LMP16" s="8"/>
      <c r="LMQ16" s="8"/>
      <c r="LMR16" s="8"/>
      <c r="LMS16" s="8"/>
      <c r="LMT16" s="8"/>
      <c r="LMU16" s="8"/>
      <c r="LMV16" s="8"/>
      <c r="LMW16" s="8"/>
      <c r="LMX16" s="8"/>
      <c r="LMY16" s="8"/>
      <c r="LMZ16" s="8"/>
      <c r="LNA16" s="8"/>
      <c r="LNB16" s="8"/>
      <c r="LNC16" s="8"/>
      <c r="LND16" s="8"/>
      <c r="LNE16" s="8"/>
      <c r="LNF16" s="8"/>
      <c r="LNG16" s="8"/>
      <c r="LNH16" s="8"/>
      <c r="LNI16" s="8"/>
      <c r="LNJ16" s="8"/>
      <c r="LNK16" s="8"/>
      <c r="LNL16" s="8"/>
      <c r="LNM16" s="8"/>
      <c r="LNN16" s="8"/>
      <c r="LNO16" s="8"/>
      <c r="LNP16" s="8"/>
      <c r="LNQ16" s="8"/>
      <c r="LNR16" s="8"/>
      <c r="LNS16" s="8"/>
      <c r="LNT16" s="8"/>
      <c r="LNU16" s="8"/>
      <c r="LNV16" s="8"/>
      <c r="LNW16" s="8"/>
      <c r="LNX16" s="8"/>
      <c r="LNY16" s="8"/>
      <c r="LNZ16" s="8"/>
      <c r="LOA16" s="8"/>
      <c r="LOB16" s="8"/>
      <c r="LOC16" s="8"/>
      <c r="LOD16" s="8"/>
      <c r="LOE16" s="8"/>
      <c r="LOF16" s="8"/>
      <c r="LOG16" s="8"/>
      <c r="LOH16" s="8"/>
      <c r="LOI16" s="8"/>
      <c r="LOJ16" s="8"/>
      <c r="LOK16" s="8"/>
      <c r="LOL16" s="8"/>
      <c r="LOM16" s="8"/>
      <c r="LON16" s="8"/>
      <c r="LOO16" s="8"/>
      <c r="LOP16" s="8"/>
      <c r="LOQ16" s="8"/>
      <c r="LOR16" s="8"/>
      <c r="LOS16" s="8"/>
      <c r="LOT16" s="8"/>
      <c r="LOU16" s="8"/>
      <c r="LOV16" s="8"/>
      <c r="LOW16" s="8"/>
      <c r="LOX16" s="8"/>
      <c r="LOY16" s="8"/>
      <c r="LOZ16" s="8"/>
      <c r="LPA16" s="8"/>
      <c r="LPB16" s="8"/>
      <c r="LPC16" s="8"/>
      <c r="LPD16" s="8"/>
      <c r="LPE16" s="8"/>
      <c r="LPF16" s="8"/>
      <c r="LPG16" s="8"/>
      <c r="LPH16" s="8"/>
      <c r="LPI16" s="8"/>
      <c r="LPJ16" s="8"/>
      <c r="LPK16" s="8"/>
      <c r="LPL16" s="8"/>
      <c r="LPM16" s="8"/>
      <c r="LPN16" s="8"/>
      <c r="LPO16" s="8"/>
      <c r="LPP16" s="8"/>
      <c r="LPQ16" s="8"/>
      <c r="LPR16" s="8"/>
      <c r="LPS16" s="8"/>
      <c r="LPT16" s="8"/>
      <c r="LPU16" s="8"/>
      <c r="LPV16" s="8"/>
      <c r="LPW16" s="8"/>
      <c r="LPX16" s="8"/>
      <c r="LPY16" s="8"/>
      <c r="LPZ16" s="8"/>
      <c r="LQA16" s="8"/>
      <c r="LQB16" s="8"/>
      <c r="LQC16" s="8"/>
      <c r="LQD16" s="8"/>
      <c r="LQE16" s="8"/>
      <c r="LQF16" s="8"/>
      <c r="LQG16" s="8"/>
      <c r="LQH16" s="8"/>
      <c r="LQI16" s="8"/>
      <c r="LQJ16" s="8"/>
      <c r="LQK16" s="8"/>
      <c r="LQL16" s="8"/>
      <c r="LQM16" s="8"/>
      <c r="LQN16" s="8"/>
      <c r="LQO16" s="8"/>
      <c r="LQP16" s="8"/>
      <c r="LQQ16" s="8"/>
      <c r="LQR16" s="8"/>
      <c r="LQS16" s="8"/>
      <c r="LQT16" s="8"/>
      <c r="LQU16" s="8"/>
      <c r="LQV16" s="8"/>
      <c r="LQW16" s="8"/>
      <c r="LQX16" s="8"/>
      <c r="LQY16" s="8"/>
      <c r="LQZ16" s="8"/>
      <c r="LRA16" s="8"/>
      <c r="LRB16" s="8"/>
      <c r="LRC16" s="8"/>
      <c r="LRD16" s="8"/>
      <c r="LRE16" s="8"/>
      <c r="LRF16" s="8"/>
      <c r="LRG16" s="8"/>
      <c r="LRH16" s="8"/>
      <c r="LRI16" s="8"/>
      <c r="LRJ16" s="8"/>
      <c r="LRK16" s="8"/>
      <c r="LRL16" s="8"/>
      <c r="LRM16" s="8"/>
      <c r="LRN16" s="8"/>
      <c r="LRO16" s="8"/>
      <c r="LRP16" s="8"/>
      <c r="LRQ16" s="8"/>
      <c r="LRR16" s="8"/>
      <c r="LRS16" s="8"/>
      <c r="LRT16" s="8"/>
      <c r="LRU16" s="8"/>
      <c r="LRV16" s="8"/>
      <c r="LRW16" s="8"/>
      <c r="LRX16" s="8"/>
      <c r="LRY16" s="8"/>
      <c r="LRZ16" s="8"/>
      <c r="LSA16" s="8"/>
      <c r="LSB16" s="8"/>
      <c r="LSC16" s="8"/>
      <c r="LSD16" s="8"/>
      <c r="LSE16" s="8"/>
      <c r="LSF16" s="8"/>
      <c r="LSG16" s="8"/>
      <c r="LSH16" s="8"/>
      <c r="LSI16" s="8"/>
      <c r="LSJ16" s="8"/>
      <c r="LSK16" s="8"/>
      <c r="LSL16" s="8"/>
      <c r="LSM16" s="8"/>
      <c r="LSN16" s="8"/>
      <c r="LSO16" s="8"/>
      <c r="LSP16" s="8"/>
      <c r="LSQ16" s="8"/>
      <c r="LSR16" s="8"/>
      <c r="LSS16" s="8"/>
      <c r="LST16" s="8"/>
      <c r="LSU16" s="8"/>
      <c r="LSV16" s="8"/>
      <c r="LSW16" s="8"/>
      <c r="LSX16" s="8"/>
      <c r="LSY16" s="8"/>
      <c r="LSZ16" s="8"/>
      <c r="LTA16" s="8"/>
      <c r="LTB16" s="8"/>
      <c r="LTC16" s="8"/>
      <c r="LTD16" s="8"/>
      <c r="LTE16" s="8"/>
      <c r="LTF16" s="8"/>
      <c r="LTG16" s="8"/>
      <c r="LTH16" s="8"/>
      <c r="LTI16" s="8"/>
      <c r="LTJ16" s="8"/>
      <c r="LTK16" s="8"/>
      <c r="LTL16" s="8"/>
      <c r="LTM16" s="8"/>
      <c r="LTN16" s="8"/>
      <c r="LTO16" s="8"/>
      <c r="LTP16" s="8"/>
      <c r="LTQ16" s="8"/>
      <c r="LTR16" s="8"/>
      <c r="LTS16" s="8"/>
      <c r="LTT16" s="8"/>
      <c r="LTU16" s="8"/>
      <c r="LTV16" s="8"/>
      <c r="LTW16" s="8"/>
      <c r="LTX16" s="8"/>
      <c r="LTY16" s="8"/>
      <c r="LTZ16" s="8"/>
      <c r="LUA16" s="8"/>
      <c r="LUB16" s="8"/>
      <c r="LUC16" s="8"/>
      <c r="LUD16" s="8"/>
      <c r="LUE16" s="8"/>
      <c r="LUF16" s="8"/>
      <c r="LUG16" s="8"/>
      <c r="LUH16" s="8"/>
      <c r="LUI16" s="8"/>
      <c r="LUJ16" s="8"/>
      <c r="LUK16" s="8"/>
      <c r="LUL16" s="8"/>
      <c r="LUM16" s="8"/>
      <c r="LUN16" s="8"/>
      <c r="LUO16" s="8"/>
      <c r="LUP16" s="8"/>
      <c r="LUQ16" s="8"/>
      <c r="LUR16" s="8"/>
      <c r="LUS16" s="8"/>
      <c r="LUT16" s="8"/>
      <c r="LUU16" s="8"/>
      <c r="LUV16" s="8"/>
      <c r="LUW16" s="8"/>
      <c r="LUX16" s="8"/>
      <c r="LUY16" s="8"/>
      <c r="LUZ16" s="8"/>
      <c r="LVA16" s="8"/>
      <c r="LVB16" s="8"/>
      <c r="LVC16" s="8"/>
      <c r="LVD16" s="8"/>
      <c r="LVE16" s="8"/>
      <c r="LVF16" s="8"/>
      <c r="LVG16" s="8"/>
      <c r="LVH16" s="8"/>
      <c r="LVI16" s="8"/>
      <c r="LVJ16" s="8"/>
      <c r="LVK16" s="8"/>
      <c r="LVL16" s="8"/>
      <c r="LVM16" s="8"/>
      <c r="LVN16" s="8"/>
      <c r="LVO16" s="8"/>
      <c r="LVP16" s="8"/>
      <c r="LVQ16" s="8"/>
      <c r="LVR16" s="8"/>
      <c r="LVS16" s="8"/>
      <c r="LVT16" s="8"/>
      <c r="LVU16" s="8"/>
      <c r="LVV16" s="8"/>
      <c r="LVW16" s="8"/>
      <c r="LVX16" s="8"/>
      <c r="LVY16" s="8"/>
      <c r="LVZ16" s="8"/>
      <c r="LWA16" s="8"/>
      <c r="LWB16" s="8"/>
      <c r="LWC16" s="8"/>
      <c r="LWD16" s="8"/>
      <c r="LWE16" s="8"/>
      <c r="LWF16" s="8"/>
      <c r="LWG16" s="8"/>
      <c r="LWH16" s="8"/>
      <c r="LWI16" s="8"/>
      <c r="LWJ16" s="8"/>
      <c r="LWK16" s="8"/>
      <c r="LWL16" s="8"/>
      <c r="LWM16" s="8"/>
      <c r="LWN16" s="8"/>
      <c r="LWO16" s="8"/>
      <c r="LWP16" s="8"/>
      <c r="LWQ16" s="8"/>
      <c r="LWR16" s="8"/>
      <c r="LWS16" s="8"/>
      <c r="LWT16" s="8"/>
      <c r="LWU16" s="8"/>
      <c r="LWV16" s="8"/>
      <c r="LWW16" s="8"/>
      <c r="LWX16" s="8"/>
      <c r="LWY16" s="8"/>
      <c r="LWZ16" s="8"/>
      <c r="LXA16" s="8"/>
      <c r="LXB16" s="8"/>
      <c r="LXC16" s="8"/>
      <c r="LXD16" s="8"/>
      <c r="LXE16" s="8"/>
      <c r="LXF16" s="8"/>
      <c r="LXG16" s="8"/>
      <c r="LXH16" s="8"/>
      <c r="LXI16" s="8"/>
      <c r="LXJ16" s="8"/>
      <c r="LXK16" s="8"/>
      <c r="LXL16" s="8"/>
      <c r="LXM16" s="8"/>
      <c r="LXN16" s="8"/>
      <c r="LXO16" s="8"/>
      <c r="LXP16" s="8"/>
      <c r="LXQ16" s="8"/>
      <c r="LXR16" s="8"/>
      <c r="LXS16" s="8"/>
      <c r="LXT16" s="8"/>
      <c r="LXU16" s="8"/>
      <c r="LXV16" s="8"/>
      <c r="LXW16" s="8"/>
      <c r="LXX16" s="8"/>
      <c r="LXY16" s="8"/>
      <c r="LXZ16" s="8"/>
      <c r="LYA16" s="8"/>
      <c r="LYB16" s="8"/>
      <c r="LYC16" s="8"/>
      <c r="LYD16" s="8"/>
      <c r="LYE16" s="8"/>
      <c r="LYF16" s="8"/>
      <c r="LYG16" s="8"/>
      <c r="LYH16" s="8"/>
      <c r="LYI16" s="8"/>
      <c r="LYJ16" s="8"/>
      <c r="LYK16" s="8"/>
      <c r="LYL16" s="8"/>
      <c r="LYM16" s="8"/>
      <c r="LYN16" s="8"/>
      <c r="LYO16" s="8"/>
      <c r="LYP16" s="8"/>
      <c r="LYQ16" s="8"/>
      <c r="LYR16" s="8"/>
      <c r="LYS16" s="8"/>
      <c r="LYT16" s="8"/>
      <c r="LYU16" s="8"/>
      <c r="LYV16" s="8"/>
      <c r="LYW16" s="8"/>
      <c r="LYX16" s="8"/>
      <c r="LYY16" s="8"/>
      <c r="LYZ16" s="8"/>
      <c r="LZA16" s="8"/>
      <c r="LZB16" s="8"/>
      <c r="LZC16" s="8"/>
      <c r="LZD16" s="8"/>
      <c r="LZE16" s="8"/>
      <c r="LZF16" s="8"/>
      <c r="LZG16" s="8"/>
      <c r="LZH16" s="8"/>
      <c r="LZI16" s="8"/>
      <c r="LZJ16" s="8"/>
      <c r="LZK16" s="8"/>
      <c r="LZL16" s="8"/>
      <c r="LZM16" s="8"/>
      <c r="LZN16" s="8"/>
      <c r="LZO16" s="8"/>
      <c r="LZP16" s="8"/>
      <c r="LZQ16" s="8"/>
      <c r="LZR16" s="8"/>
      <c r="LZS16" s="8"/>
      <c r="LZT16" s="8"/>
      <c r="LZU16" s="8"/>
      <c r="LZV16" s="8"/>
      <c r="LZW16" s="8"/>
      <c r="LZX16" s="8"/>
      <c r="LZY16" s="8"/>
      <c r="LZZ16" s="8"/>
      <c r="MAA16" s="8"/>
      <c r="MAB16" s="8"/>
      <c r="MAC16" s="8"/>
      <c r="MAD16" s="8"/>
      <c r="MAE16" s="8"/>
      <c r="MAF16" s="8"/>
      <c r="MAG16" s="8"/>
      <c r="MAH16" s="8"/>
      <c r="MAI16" s="8"/>
      <c r="MAJ16" s="8"/>
      <c r="MAK16" s="8"/>
      <c r="MAL16" s="8"/>
      <c r="MAM16" s="8"/>
      <c r="MAN16" s="8"/>
      <c r="MAO16" s="8"/>
      <c r="MAP16" s="8"/>
      <c r="MAQ16" s="8"/>
      <c r="MAR16" s="8"/>
      <c r="MAS16" s="8"/>
      <c r="MAT16" s="8"/>
      <c r="MAU16" s="8"/>
      <c r="MAV16" s="8"/>
      <c r="MAW16" s="8"/>
      <c r="MAX16" s="8"/>
      <c r="MAY16" s="8"/>
      <c r="MAZ16" s="8"/>
      <c r="MBA16" s="8"/>
      <c r="MBB16" s="8"/>
      <c r="MBC16" s="8"/>
      <c r="MBD16" s="8"/>
      <c r="MBE16" s="8"/>
      <c r="MBF16" s="8"/>
      <c r="MBG16" s="8"/>
      <c r="MBH16" s="8"/>
      <c r="MBI16" s="8"/>
      <c r="MBJ16" s="8"/>
      <c r="MBK16" s="8"/>
      <c r="MBL16" s="8"/>
      <c r="MBM16" s="8"/>
      <c r="MBN16" s="8"/>
      <c r="MBO16" s="8"/>
      <c r="MBP16" s="8"/>
      <c r="MBQ16" s="8"/>
      <c r="MBR16" s="8"/>
      <c r="MBS16" s="8"/>
      <c r="MBT16" s="8"/>
      <c r="MBU16" s="8"/>
      <c r="MBV16" s="8"/>
      <c r="MBW16" s="8"/>
      <c r="MBX16" s="8"/>
      <c r="MBY16" s="8"/>
      <c r="MBZ16" s="8"/>
      <c r="MCA16" s="8"/>
      <c r="MCB16" s="8"/>
      <c r="MCC16" s="8"/>
      <c r="MCD16" s="8"/>
      <c r="MCE16" s="8"/>
      <c r="MCF16" s="8"/>
      <c r="MCG16" s="8"/>
      <c r="MCH16" s="8"/>
      <c r="MCI16" s="8"/>
      <c r="MCJ16" s="8"/>
      <c r="MCK16" s="8"/>
      <c r="MCL16" s="8"/>
      <c r="MCM16" s="8"/>
      <c r="MCN16" s="8"/>
      <c r="MCO16" s="8"/>
      <c r="MCP16" s="8"/>
      <c r="MCQ16" s="8"/>
      <c r="MCR16" s="8"/>
      <c r="MCS16" s="8"/>
      <c r="MCT16" s="8"/>
      <c r="MCU16" s="8"/>
      <c r="MCV16" s="8"/>
      <c r="MCW16" s="8"/>
      <c r="MCX16" s="8"/>
      <c r="MCY16" s="8"/>
      <c r="MCZ16" s="8"/>
      <c r="MDA16" s="8"/>
      <c r="MDB16" s="8"/>
      <c r="MDC16" s="8"/>
      <c r="MDD16" s="8"/>
      <c r="MDE16" s="8"/>
      <c r="MDF16" s="8"/>
      <c r="MDG16" s="8"/>
      <c r="MDH16" s="8"/>
      <c r="MDI16" s="8"/>
      <c r="MDJ16" s="8"/>
      <c r="MDK16" s="8"/>
      <c r="MDL16" s="8"/>
      <c r="MDM16" s="8"/>
      <c r="MDN16" s="8"/>
      <c r="MDO16" s="8"/>
      <c r="MDP16" s="8"/>
      <c r="MDQ16" s="8"/>
      <c r="MDR16" s="8"/>
      <c r="MDS16" s="8"/>
      <c r="MDT16" s="8"/>
      <c r="MDU16" s="8"/>
      <c r="MDV16" s="8"/>
      <c r="MDW16" s="8"/>
      <c r="MDX16" s="8"/>
      <c r="MDY16" s="8"/>
      <c r="MDZ16" s="8"/>
      <c r="MEA16" s="8"/>
      <c r="MEB16" s="8"/>
      <c r="MEC16" s="8"/>
      <c r="MED16" s="8"/>
      <c r="MEE16" s="8"/>
      <c r="MEF16" s="8"/>
      <c r="MEG16" s="8"/>
      <c r="MEH16" s="8"/>
      <c r="MEI16" s="8"/>
      <c r="MEJ16" s="8"/>
      <c r="MEK16" s="8"/>
      <c r="MEL16" s="8"/>
      <c r="MEM16" s="8"/>
      <c r="MEN16" s="8"/>
      <c r="MEO16" s="8"/>
      <c r="MEP16" s="8"/>
      <c r="MEQ16" s="8"/>
      <c r="MER16" s="8"/>
      <c r="MES16" s="8"/>
      <c r="MET16" s="8"/>
      <c r="MEU16" s="8"/>
      <c r="MEV16" s="8"/>
      <c r="MEW16" s="8"/>
      <c r="MEX16" s="8"/>
      <c r="MEY16" s="8"/>
      <c r="MEZ16" s="8"/>
      <c r="MFA16" s="8"/>
      <c r="MFB16" s="8"/>
      <c r="MFC16" s="8"/>
      <c r="MFD16" s="8"/>
      <c r="MFE16" s="8"/>
      <c r="MFF16" s="8"/>
      <c r="MFG16" s="8"/>
      <c r="MFH16" s="8"/>
      <c r="MFI16" s="8"/>
      <c r="MFJ16" s="8"/>
      <c r="MFK16" s="8"/>
      <c r="MFL16" s="8"/>
      <c r="MFM16" s="8"/>
      <c r="MFN16" s="8"/>
      <c r="MFO16" s="8"/>
      <c r="MFP16" s="8"/>
      <c r="MFQ16" s="8"/>
      <c r="MFR16" s="8"/>
      <c r="MFS16" s="8"/>
      <c r="MFT16" s="8"/>
      <c r="MFU16" s="8"/>
      <c r="MFV16" s="8"/>
      <c r="MFW16" s="8"/>
      <c r="MFX16" s="8"/>
      <c r="MFY16" s="8"/>
      <c r="MFZ16" s="8"/>
      <c r="MGA16" s="8"/>
      <c r="MGB16" s="8"/>
      <c r="MGC16" s="8"/>
      <c r="MGD16" s="8"/>
      <c r="MGE16" s="8"/>
      <c r="MGF16" s="8"/>
      <c r="MGG16" s="8"/>
      <c r="MGH16" s="8"/>
      <c r="MGI16" s="8"/>
      <c r="MGJ16" s="8"/>
      <c r="MGK16" s="8"/>
      <c r="MGL16" s="8"/>
      <c r="MGM16" s="8"/>
      <c r="MGN16" s="8"/>
      <c r="MGO16" s="8"/>
      <c r="MGP16" s="8"/>
      <c r="MGQ16" s="8"/>
      <c r="MGR16" s="8"/>
      <c r="MGS16" s="8"/>
      <c r="MGT16" s="8"/>
      <c r="MGU16" s="8"/>
      <c r="MGV16" s="8"/>
      <c r="MGW16" s="8"/>
      <c r="MGX16" s="8"/>
      <c r="MGY16" s="8"/>
      <c r="MGZ16" s="8"/>
      <c r="MHA16" s="8"/>
      <c r="MHB16" s="8"/>
      <c r="MHC16" s="8"/>
      <c r="MHD16" s="8"/>
      <c r="MHE16" s="8"/>
      <c r="MHF16" s="8"/>
      <c r="MHG16" s="8"/>
      <c r="MHH16" s="8"/>
      <c r="MHI16" s="8"/>
      <c r="MHJ16" s="8"/>
      <c r="MHK16" s="8"/>
      <c r="MHL16" s="8"/>
      <c r="MHM16" s="8"/>
      <c r="MHN16" s="8"/>
      <c r="MHO16" s="8"/>
      <c r="MHP16" s="8"/>
      <c r="MHQ16" s="8"/>
      <c r="MHR16" s="8"/>
      <c r="MHS16" s="8"/>
      <c r="MHT16" s="8"/>
      <c r="MHU16" s="8"/>
      <c r="MHV16" s="8"/>
      <c r="MHW16" s="8"/>
      <c r="MHX16" s="8"/>
      <c r="MHY16" s="8"/>
      <c r="MHZ16" s="8"/>
      <c r="MIA16" s="8"/>
      <c r="MIB16" s="8"/>
      <c r="MIC16" s="8"/>
      <c r="MID16" s="8"/>
      <c r="MIE16" s="8"/>
      <c r="MIF16" s="8"/>
      <c r="MIG16" s="8"/>
      <c r="MIH16" s="8"/>
      <c r="MII16" s="8"/>
      <c r="MIJ16" s="8"/>
      <c r="MIK16" s="8"/>
      <c r="MIL16" s="8"/>
      <c r="MIM16" s="8"/>
      <c r="MIN16" s="8"/>
      <c r="MIO16" s="8"/>
      <c r="MIP16" s="8"/>
      <c r="MIQ16" s="8"/>
      <c r="MIR16" s="8"/>
      <c r="MIS16" s="8"/>
      <c r="MIT16" s="8"/>
      <c r="MIU16" s="8"/>
      <c r="MIV16" s="8"/>
      <c r="MIW16" s="8"/>
      <c r="MIX16" s="8"/>
      <c r="MIY16" s="8"/>
      <c r="MIZ16" s="8"/>
      <c r="MJA16" s="8"/>
      <c r="MJB16" s="8"/>
      <c r="MJC16" s="8"/>
      <c r="MJD16" s="8"/>
      <c r="MJE16" s="8"/>
      <c r="MJF16" s="8"/>
      <c r="MJG16" s="8"/>
      <c r="MJH16" s="8"/>
      <c r="MJI16" s="8"/>
      <c r="MJJ16" s="8"/>
      <c r="MJK16" s="8"/>
      <c r="MJL16" s="8"/>
      <c r="MJM16" s="8"/>
      <c r="MJN16" s="8"/>
      <c r="MJO16" s="8"/>
      <c r="MJP16" s="8"/>
      <c r="MJQ16" s="8"/>
      <c r="MJR16" s="8"/>
      <c r="MJS16" s="8"/>
      <c r="MJT16" s="8"/>
      <c r="MJU16" s="8"/>
      <c r="MJV16" s="8"/>
      <c r="MJW16" s="8"/>
      <c r="MJX16" s="8"/>
      <c r="MJY16" s="8"/>
      <c r="MJZ16" s="8"/>
      <c r="MKA16" s="8"/>
      <c r="MKB16" s="8"/>
      <c r="MKC16" s="8"/>
      <c r="MKD16" s="8"/>
      <c r="MKE16" s="8"/>
      <c r="MKF16" s="8"/>
      <c r="MKG16" s="8"/>
      <c r="MKH16" s="8"/>
      <c r="MKI16" s="8"/>
      <c r="MKJ16" s="8"/>
      <c r="MKK16" s="8"/>
      <c r="MKL16" s="8"/>
      <c r="MKM16" s="8"/>
      <c r="MKN16" s="8"/>
      <c r="MKO16" s="8"/>
      <c r="MKP16" s="8"/>
      <c r="MKQ16" s="8"/>
      <c r="MKR16" s="8"/>
      <c r="MKS16" s="8"/>
      <c r="MKT16" s="8"/>
      <c r="MKU16" s="8"/>
      <c r="MKV16" s="8"/>
      <c r="MKW16" s="8"/>
      <c r="MKX16" s="8"/>
      <c r="MKY16" s="8"/>
      <c r="MKZ16" s="8"/>
      <c r="MLA16" s="8"/>
      <c r="MLB16" s="8"/>
      <c r="MLC16" s="8"/>
      <c r="MLD16" s="8"/>
      <c r="MLE16" s="8"/>
      <c r="MLF16" s="8"/>
      <c r="MLG16" s="8"/>
      <c r="MLH16" s="8"/>
      <c r="MLI16" s="8"/>
      <c r="MLJ16" s="8"/>
      <c r="MLK16" s="8"/>
      <c r="MLL16" s="8"/>
      <c r="MLM16" s="8"/>
      <c r="MLN16" s="8"/>
      <c r="MLO16" s="8"/>
      <c r="MLP16" s="8"/>
      <c r="MLQ16" s="8"/>
      <c r="MLR16" s="8"/>
      <c r="MLS16" s="8"/>
      <c r="MLT16" s="8"/>
      <c r="MLU16" s="8"/>
      <c r="MLV16" s="8"/>
      <c r="MLW16" s="8"/>
      <c r="MLX16" s="8"/>
      <c r="MLY16" s="8"/>
      <c r="MLZ16" s="8"/>
      <c r="MMA16" s="8"/>
      <c r="MMB16" s="8"/>
      <c r="MMC16" s="8"/>
      <c r="MMD16" s="8"/>
      <c r="MME16" s="8"/>
      <c r="MMF16" s="8"/>
      <c r="MMG16" s="8"/>
      <c r="MMH16" s="8"/>
      <c r="MMI16" s="8"/>
      <c r="MMJ16" s="8"/>
      <c r="MMK16" s="8"/>
      <c r="MML16" s="8"/>
      <c r="MMM16" s="8"/>
      <c r="MMN16" s="8"/>
      <c r="MMO16" s="8"/>
      <c r="MMP16" s="8"/>
      <c r="MMQ16" s="8"/>
      <c r="MMR16" s="8"/>
      <c r="MMS16" s="8"/>
      <c r="MMT16" s="8"/>
      <c r="MMU16" s="8"/>
      <c r="MMV16" s="8"/>
      <c r="MMW16" s="8"/>
      <c r="MMX16" s="8"/>
      <c r="MMY16" s="8"/>
      <c r="MMZ16" s="8"/>
      <c r="MNA16" s="8"/>
      <c r="MNB16" s="8"/>
      <c r="MNC16" s="8"/>
      <c r="MND16" s="8"/>
      <c r="MNE16" s="8"/>
      <c r="MNF16" s="8"/>
      <c r="MNG16" s="8"/>
      <c r="MNH16" s="8"/>
      <c r="MNI16" s="8"/>
      <c r="MNJ16" s="8"/>
      <c r="MNK16" s="8"/>
      <c r="MNL16" s="8"/>
      <c r="MNM16" s="8"/>
      <c r="MNN16" s="8"/>
      <c r="MNO16" s="8"/>
      <c r="MNP16" s="8"/>
      <c r="MNQ16" s="8"/>
      <c r="MNR16" s="8"/>
      <c r="MNS16" s="8"/>
      <c r="MNT16" s="8"/>
      <c r="MNU16" s="8"/>
      <c r="MNV16" s="8"/>
      <c r="MNW16" s="8"/>
      <c r="MNX16" s="8"/>
      <c r="MNY16" s="8"/>
      <c r="MNZ16" s="8"/>
      <c r="MOA16" s="8"/>
      <c r="MOB16" s="8"/>
      <c r="MOC16" s="8"/>
      <c r="MOD16" s="8"/>
      <c r="MOE16" s="8"/>
      <c r="MOF16" s="8"/>
      <c r="MOG16" s="8"/>
      <c r="MOH16" s="8"/>
      <c r="MOI16" s="8"/>
      <c r="MOJ16" s="8"/>
      <c r="MOK16" s="8"/>
      <c r="MOL16" s="8"/>
      <c r="MOM16" s="8"/>
      <c r="MON16" s="8"/>
      <c r="MOO16" s="8"/>
      <c r="MOP16" s="8"/>
      <c r="MOQ16" s="8"/>
      <c r="MOR16" s="8"/>
      <c r="MOS16" s="8"/>
      <c r="MOT16" s="8"/>
      <c r="MOU16" s="8"/>
      <c r="MOV16" s="8"/>
      <c r="MOW16" s="8"/>
      <c r="MOX16" s="8"/>
      <c r="MOY16" s="8"/>
      <c r="MOZ16" s="8"/>
      <c r="MPA16" s="8"/>
      <c r="MPB16" s="8"/>
      <c r="MPC16" s="8"/>
      <c r="MPD16" s="8"/>
      <c r="MPE16" s="8"/>
      <c r="MPF16" s="8"/>
      <c r="MPG16" s="8"/>
      <c r="MPH16" s="8"/>
      <c r="MPI16" s="8"/>
      <c r="MPJ16" s="8"/>
      <c r="MPK16" s="8"/>
      <c r="MPL16" s="8"/>
      <c r="MPM16" s="8"/>
      <c r="MPN16" s="8"/>
      <c r="MPO16" s="8"/>
      <c r="MPP16" s="8"/>
      <c r="MPQ16" s="8"/>
      <c r="MPR16" s="8"/>
      <c r="MPS16" s="8"/>
      <c r="MPT16" s="8"/>
      <c r="MPU16" s="8"/>
      <c r="MPV16" s="8"/>
      <c r="MPW16" s="8"/>
      <c r="MPX16" s="8"/>
      <c r="MPY16" s="8"/>
      <c r="MPZ16" s="8"/>
      <c r="MQA16" s="8"/>
      <c r="MQB16" s="8"/>
      <c r="MQC16" s="8"/>
      <c r="MQD16" s="8"/>
      <c r="MQE16" s="8"/>
      <c r="MQF16" s="8"/>
      <c r="MQG16" s="8"/>
      <c r="MQH16" s="8"/>
      <c r="MQI16" s="8"/>
      <c r="MQJ16" s="8"/>
      <c r="MQK16" s="8"/>
      <c r="MQL16" s="8"/>
      <c r="MQM16" s="8"/>
      <c r="MQN16" s="8"/>
      <c r="MQO16" s="8"/>
      <c r="MQP16" s="8"/>
      <c r="MQQ16" s="8"/>
      <c r="MQR16" s="8"/>
      <c r="MQS16" s="8"/>
      <c r="MQT16" s="8"/>
      <c r="MQU16" s="8"/>
      <c r="MQV16" s="8"/>
      <c r="MQW16" s="8"/>
      <c r="MQX16" s="8"/>
      <c r="MQY16" s="8"/>
      <c r="MQZ16" s="8"/>
      <c r="MRA16" s="8"/>
      <c r="MRB16" s="8"/>
      <c r="MRC16" s="8"/>
      <c r="MRD16" s="8"/>
      <c r="MRE16" s="8"/>
      <c r="MRF16" s="8"/>
      <c r="MRG16" s="8"/>
      <c r="MRH16" s="8"/>
      <c r="MRI16" s="8"/>
      <c r="MRJ16" s="8"/>
      <c r="MRK16" s="8"/>
      <c r="MRL16" s="8"/>
      <c r="MRM16" s="8"/>
      <c r="MRN16" s="8"/>
      <c r="MRO16" s="8"/>
      <c r="MRP16" s="8"/>
      <c r="MRQ16" s="8"/>
      <c r="MRR16" s="8"/>
      <c r="MRS16" s="8"/>
      <c r="MRT16" s="8"/>
      <c r="MRU16" s="8"/>
      <c r="MRV16" s="8"/>
      <c r="MRW16" s="8"/>
      <c r="MRX16" s="8"/>
      <c r="MRY16" s="8"/>
      <c r="MRZ16" s="8"/>
      <c r="MSA16" s="8"/>
      <c r="MSB16" s="8"/>
      <c r="MSC16" s="8"/>
      <c r="MSD16" s="8"/>
      <c r="MSE16" s="8"/>
      <c r="MSF16" s="8"/>
      <c r="MSG16" s="8"/>
      <c r="MSH16" s="8"/>
      <c r="MSI16" s="8"/>
      <c r="MSJ16" s="8"/>
      <c r="MSK16" s="8"/>
      <c r="MSL16" s="8"/>
      <c r="MSM16" s="8"/>
      <c r="MSN16" s="8"/>
      <c r="MSO16" s="8"/>
      <c r="MSP16" s="8"/>
      <c r="MSQ16" s="8"/>
      <c r="MSR16" s="8"/>
      <c r="MSS16" s="8"/>
      <c r="MST16" s="8"/>
      <c r="MSU16" s="8"/>
      <c r="MSV16" s="8"/>
      <c r="MSW16" s="8"/>
      <c r="MSX16" s="8"/>
      <c r="MSY16" s="8"/>
      <c r="MSZ16" s="8"/>
      <c r="MTA16" s="8"/>
      <c r="MTB16" s="8"/>
      <c r="MTC16" s="8"/>
      <c r="MTD16" s="8"/>
      <c r="MTE16" s="8"/>
      <c r="MTF16" s="8"/>
      <c r="MTG16" s="8"/>
      <c r="MTH16" s="8"/>
      <c r="MTI16" s="8"/>
      <c r="MTJ16" s="8"/>
      <c r="MTK16" s="8"/>
      <c r="MTL16" s="8"/>
      <c r="MTM16" s="8"/>
      <c r="MTN16" s="8"/>
      <c r="MTO16" s="8"/>
      <c r="MTP16" s="8"/>
      <c r="MTQ16" s="8"/>
      <c r="MTR16" s="8"/>
      <c r="MTS16" s="8"/>
      <c r="MTT16" s="8"/>
      <c r="MTU16" s="8"/>
      <c r="MTV16" s="8"/>
      <c r="MTW16" s="8"/>
      <c r="MTX16" s="8"/>
      <c r="MTY16" s="8"/>
      <c r="MTZ16" s="8"/>
      <c r="MUA16" s="8"/>
      <c r="MUB16" s="8"/>
      <c r="MUC16" s="8"/>
      <c r="MUD16" s="8"/>
      <c r="MUE16" s="8"/>
      <c r="MUF16" s="8"/>
      <c r="MUG16" s="8"/>
      <c r="MUH16" s="8"/>
      <c r="MUI16" s="8"/>
      <c r="MUJ16" s="8"/>
      <c r="MUK16" s="8"/>
      <c r="MUL16" s="8"/>
      <c r="MUM16" s="8"/>
      <c r="MUN16" s="8"/>
      <c r="MUO16" s="8"/>
      <c r="MUP16" s="8"/>
      <c r="MUQ16" s="8"/>
      <c r="MUR16" s="8"/>
      <c r="MUS16" s="8"/>
      <c r="MUT16" s="8"/>
      <c r="MUU16" s="8"/>
      <c r="MUV16" s="8"/>
      <c r="MUW16" s="8"/>
      <c r="MUX16" s="8"/>
      <c r="MUY16" s="8"/>
      <c r="MUZ16" s="8"/>
      <c r="MVA16" s="8"/>
      <c r="MVB16" s="8"/>
      <c r="MVC16" s="8"/>
      <c r="MVD16" s="8"/>
      <c r="MVE16" s="8"/>
      <c r="MVF16" s="8"/>
      <c r="MVG16" s="8"/>
      <c r="MVH16" s="8"/>
      <c r="MVI16" s="8"/>
      <c r="MVJ16" s="8"/>
      <c r="MVK16" s="8"/>
      <c r="MVL16" s="8"/>
      <c r="MVM16" s="8"/>
      <c r="MVN16" s="8"/>
      <c r="MVO16" s="8"/>
      <c r="MVP16" s="8"/>
      <c r="MVQ16" s="8"/>
      <c r="MVR16" s="8"/>
      <c r="MVS16" s="8"/>
      <c r="MVT16" s="8"/>
      <c r="MVU16" s="8"/>
      <c r="MVV16" s="8"/>
      <c r="MVW16" s="8"/>
      <c r="MVX16" s="8"/>
      <c r="MVY16" s="8"/>
      <c r="MVZ16" s="8"/>
      <c r="MWA16" s="8"/>
      <c r="MWB16" s="8"/>
      <c r="MWC16" s="8"/>
      <c r="MWD16" s="8"/>
      <c r="MWE16" s="8"/>
      <c r="MWF16" s="8"/>
      <c r="MWG16" s="8"/>
      <c r="MWH16" s="8"/>
      <c r="MWI16" s="8"/>
      <c r="MWJ16" s="8"/>
      <c r="MWK16" s="8"/>
      <c r="MWL16" s="8"/>
      <c r="MWM16" s="8"/>
      <c r="MWN16" s="8"/>
      <c r="MWO16" s="8"/>
      <c r="MWP16" s="8"/>
      <c r="MWQ16" s="8"/>
      <c r="MWR16" s="8"/>
      <c r="MWS16" s="8"/>
      <c r="MWT16" s="8"/>
      <c r="MWU16" s="8"/>
      <c r="MWV16" s="8"/>
      <c r="MWW16" s="8"/>
      <c r="MWX16" s="8"/>
      <c r="MWY16" s="8"/>
      <c r="MWZ16" s="8"/>
      <c r="MXA16" s="8"/>
      <c r="MXB16" s="8"/>
      <c r="MXC16" s="8"/>
      <c r="MXD16" s="8"/>
      <c r="MXE16" s="8"/>
      <c r="MXF16" s="8"/>
      <c r="MXG16" s="8"/>
      <c r="MXH16" s="8"/>
      <c r="MXI16" s="8"/>
      <c r="MXJ16" s="8"/>
      <c r="MXK16" s="8"/>
      <c r="MXL16" s="8"/>
      <c r="MXM16" s="8"/>
      <c r="MXN16" s="8"/>
      <c r="MXO16" s="8"/>
      <c r="MXP16" s="8"/>
      <c r="MXQ16" s="8"/>
      <c r="MXR16" s="8"/>
      <c r="MXS16" s="8"/>
      <c r="MXT16" s="8"/>
      <c r="MXU16" s="8"/>
      <c r="MXV16" s="8"/>
      <c r="MXW16" s="8"/>
      <c r="MXX16" s="8"/>
      <c r="MXY16" s="8"/>
      <c r="MXZ16" s="8"/>
      <c r="MYA16" s="8"/>
      <c r="MYB16" s="8"/>
      <c r="MYC16" s="8"/>
      <c r="MYD16" s="8"/>
      <c r="MYE16" s="8"/>
      <c r="MYF16" s="8"/>
      <c r="MYG16" s="8"/>
      <c r="MYH16" s="8"/>
      <c r="MYI16" s="8"/>
      <c r="MYJ16" s="8"/>
      <c r="MYK16" s="8"/>
      <c r="MYL16" s="8"/>
      <c r="MYM16" s="8"/>
      <c r="MYN16" s="8"/>
      <c r="MYO16" s="8"/>
      <c r="MYP16" s="8"/>
      <c r="MYQ16" s="8"/>
      <c r="MYR16" s="8"/>
      <c r="MYS16" s="8"/>
      <c r="MYT16" s="8"/>
      <c r="MYU16" s="8"/>
      <c r="MYV16" s="8"/>
      <c r="MYW16" s="8"/>
      <c r="MYX16" s="8"/>
      <c r="MYY16" s="8"/>
      <c r="MYZ16" s="8"/>
      <c r="MZA16" s="8"/>
      <c r="MZB16" s="8"/>
      <c r="MZC16" s="8"/>
      <c r="MZD16" s="8"/>
      <c r="MZE16" s="8"/>
      <c r="MZF16" s="8"/>
      <c r="MZG16" s="8"/>
      <c r="MZH16" s="8"/>
      <c r="MZI16" s="8"/>
      <c r="MZJ16" s="8"/>
      <c r="MZK16" s="8"/>
      <c r="MZL16" s="8"/>
      <c r="MZM16" s="8"/>
      <c r="MZN16" s="8"/>
      <c r="MZO16" s="8"/>
      <c r="MZP16" s="8"/>
      <c r="MZQ16" s="8"/>
      <c r="MZR16" s="8"/>
      <c r="MZS16" s="8"/>
      <c r="MZT16" s="8"/>
      <c r="MZU16" s="8"/>
      <c r="MZV16" s="8"/>
      <c r="MZW16" s="8"/>
      <c r="MZX16" s="8"/>
      <c r="MZY16" s="8"/>
      <c r="MZZ16" s="8"/>
      <c r="NAA16" s="8"/>
      <c r="NAB16" s="8"/>
      <c r="NAC16" s="8"/>
      <c r="NAD16" s="8"/>
      <c r="NAE16" s="8"/>
      <c r="NAF16" s="8"/>
      <c r="NAG16" s="8"/>
      <c r="NAH16" s="8"/>
      <c r="NAI16" s="8"/>
      <c r="NAJ16" s="8"/>
      <c r="NAK16" s="8"/>
      <c r="NAL16" s="8"/>
      <c r="NAM16" s="8"/>
      <c r="NAN16" s="8"/>
      <c r="NAO16" s="8"/>
      <c r="NAP16" s="8"/>
      <c r="NAQ16" s="8"/>
      <c r="NAR16" s="8"/>
      <c r="NAS16" s="8"/>
      <c r="NAT16" s="8"/>
      <c r="NAU16" s="8"/>
      <c r="NAV16" s="8"/>
      <c r="NAW16" s="8"/>
      <c r="NAX16" s="8"/>
      <c r="NAY16" s="8"/>
      <c r="NAZ16" s="8"/>
      <c r="NBA16" s="8"/>
      <c r="NBB16" s="8"/>
      <c r="NBC16" s="8"/>
      <c r="NBD16" s="8"/>
      <c r="NBE16" s="8"/>
      <c r="NBF16" s="8"/>
      <c r="NBG16" s="8"/>
      <c r="NBH16" s="8"/>
      <c r="NBI16" s="8"/>
      <c r="NBJ16" s="8"/>
      <c r="NBK16" s="8"/>
      <c r="NBL16" s="8"/>
      <c r="NBM16" s="8"/>
      <c r="NBN16" s="8"/>
      <c r="NBO16" s="8"/>
      <c r="NBP16" s="8"/>
      <c r="NBQ16" s="8"/>
      <c r="NBR16" s="8"/>
      <c r="NBS16" s="8"/>
      <c r="NBT16" s="8"/>
      <c r="NBU16" s="8"/>
      <c r="NBV16" s="8"/>
      <c r="NBW16" s="8"/>
      <c r="NBX16" s="8"/>
      <c r="NBY16" s="8"/>
      <c r="NBZ16" s="8"/>
      <c r="NCA16" s="8"/>
      <c r="NCB16" s="8"/>
      <c r="NCC16" s="8"/>
      <c r="NCD16" s="8"/>
      <c r="NCE16" s="8"/>
      <c r="NCF16" s="8"/>
      <c r="NCG16" s="8"/>
      <c r="NCH16" s="8"/>
      <c r="NCI16" s="8"/>
      <c r="NCJ16" s="8"/>
      <c r="NCK16" s="8"/>
      <c r="NCL16" s="8"/>
      <c r="NCM16" s="8"/>
      <c r="NCN16" s="8"/>
      <c r="NCO16" s="8"/>
      <c r="NCP16" s="8"/>
      <c r="NCQ16" s="8"/>
      <c r="NCR16" s="8"/>
      <c r="NCS16" s="8"/>
      <c r="NCT16" s="8"/>
      <c r="NCU16" s="8"/>
      <c r="NCV16" s="8"/>
      <c r="NCW16" s="8"/>
      <c r="NCX16" s="8"/>
      <c r="NCY16" s="8"/>
      <c r="NCZ16" s="8"/>
      <c r="NDA16" s="8"/>
      <c r="NDB16" s="8"/>
      <c r="NDC16" s="8"/>
      <c r="NDD16" s="8"/>
      <c r="NDE16" s="8"/>
      <c r="NDF16" s="8"/>
      <c r="NDG16" s="8"/>
      <c r="NDH16" s="8"/>
      <c r="NDI16" s="8"/>
      <c r="NDJ16" s="8"/>
      <c r="NDK16" s="8"/>
      <c r="NDL16" s="8"/>
      <c r="NDM16" s="8"/>
      <c r="NDN16" s="8"/>
      <c r="NDO16" s="8"/>
      <c r="NDP16" s="8"/>
      <c r="NDQ16" s="8"/>
      <c r="NDR16" s="8"/>
      <c r="NDS16" s="8"/>
      <c r="NDT16" s="8"/>
      <c r="NDU16" s="8"/>
      <c r="NDV16" s="8"/>
      <c r="NDW16" s="8"/>
      <c r="NDX16" s="8"/>
      <c r="NDY16" s="8"/>
      <c r="NDZ16" s="8"/>
      <c r="NEA16" s="8"/>
      <c r="NEB16" s="8"/>
      <c r="NEC16" s="8"/>
      <c r="NED16" s="8"/>
      <c r="NEE16" s="8"/>
      <c r="NEF16" s="8"/>
      <c r="NEG16" s="8"/>
      <c r="NEH16" s="8"/>
      <c r="NEI16" s="8"/>
      <c r="NEJ16" s="8"/>
      <c r="NEK16" s="8"/>
      <c r="NEL16" s="8"/>
      <c r="NEM16" s="8"/>
      <c r="NEN16" s="8"/>
      <c r="NEO16" s="8"/>
      <c r="NEP16" s="8"/>
      <c r="NEQ16" s="8"/>
      <c r="NER16" s="8"/>
      <c r="NES16" s="8"/>
      <c r="NET16" s="8"/>
      <c r="NEU16" s="8"/>
      <c r="NEV16" s="8"/>
      <c r="NEW16" s="8"/>
      <c r="NEX16" s="8"/>
      <c r="NEY16" s="8"/>
      <c r="NEZ16" s="8"/>
      <c r="NFA16" s="8"/>
      <c r="NFB16" s="8"/>
      <c r="NFC16" s="8"/>
      <c r="NFD16" s="8"/>
      <c r="NFE16" s="8"/>
      <c r="NFF16" s="8"/>
      <c r="NFG16" s="8"/>
      <c r="NFH16" s="8"/>
      <c r="NFI16" s="8"/>
      <c r="NFJ16" s="8"/>
      <c r="NFK16" s="8"/>
      <c r="NFL16" s="8"/>
      <c r="NFM16" s="8"/>
      <c r="NFN16" s="8"/>
      <c r="NFO16" s="8"/>
      <c r="NFP16" s="8"/>
      <c r="NFQ16" s="8"/>
      <c r="NFR16" s="8"/>
      <c r="NFS16" s="8"/>
      <c r="NFT16" s="8"/>
      <c r="NFU16" s="8"/>
      <c r="NFV16" s="8"/>
      <c r="NFW16" s="8"/>
      <c r="NFX16" s="8"/>
      <c r="NFY16" s="8"/>
      <c r="NFZ16" s="8"/>
      <c r="NGA16" s="8"/>
      <c r="NGB16" s="8"/>
      <c r="NGC16" s="8"/>
      <c r="NGD16" s="8"/>
      <c r="NGE16" s="8"/>
      <c r="NGF16" s="8"/>
      <c r="NGG16" s="8"/>
      <c r="NGH16" s="8"/>
      <c r="NGI16" s="8"/>
      <c r="NGJ16" s="8"/>
      <c r="NGK16" s="8"/>
      <c r="NGL16" s="8"/>
      <c r="NGM16" s="8"/>
      <c r="NGN16" s="8"/>
      <c r="NGO16" s="8"/>
      <c r="NGP16" s="8"/>
      <c r="NGQ16" s="8"/>
      <c r="NGR16" s="8"/>
      <c r="NGS16" s="8"/>
      <c r="NGT16" s="8"/>
      <c r="NGU16" s="8"/>
      <c r="NGV16" s="8"/>
      <c r="NGW16" s="8"/>
      <c r="NGX16" s="8"/>
      <c r="NGY16" s="8"/>
      <c r="NGZ16" s="8"/>
      <c r="NHA16" s="8"/>
      <c r="NHB16" s="8"/>
      <c r="NHC16" s="8"/>
      <c r="NHD16" s="8"/>
      <c r="NHE16" s="8"/>
      <c r="NHF16" s="8"/>
      <c r="NHG16" s="8"/>
      <c r="NHH16" s="8"/>
      <c r="NHI16" s="8"/>
      <c r="NHJ16" s="8"/>
      <c r="NHK16" s="8"/>
      <c r="NHL16" s="8"/>
      <c r="NHM16" s="8"/>
      <c r="NHN16" s="8"/>
      <c r="NHO16" s="8"/>
      <c r="NHP16" s="8"/>
      <c r="NHQ16" s="8"/>
      <c r="NHR16" s="8"/>
      <c r="NHS16" s="8"/>
      <c r="NHT16" s="8"/>
      <c r="NHU16" s="8"/>
      <c r="NHV16" s="8"/>
      <c r="NHW16" s="8"/>
      <c r="NHX16" s="8"/>
      <c r="NHY16" s="8"/>
      <c r="NHZ16" s="8"/>
      <c r="NIA16" s="8"/>
      <c r="NIB16" s="8"/>
      <c r="NIC16" s="8"/>
      <c r="NID16" s="8"/>
      <c r="NIE16" s="8"/>
      <c r="NIF16" s="8"/>
      <c r="NIG16" s="8"/>
      <c r="NIH16" s="8"/>
      <c r="NII16" s="8"/>
      <c r="NIJ16" s="8"/>
      <c r="NIK16" s="8"/>
      <c r="NIL16" s="8"/>
      <c r="NIM16" s="8"/>
      <c r="NIN16" s="8"/>
      <c r="NIO16" s="8"/>
      <c r="NIP16" s="8"/>
      <c r="NIQ16" s="8"/>
      <c r="NIR16" s="8"/>
      <c r="NIS16" s="8"/>
      <c r="NIT16" s="8"/>
      <c r="NIU16" s="8"/>
      <c r="NIV16" s="8"/>
      <c r="NIW16" s="8"/>
      <c r="NIX16" s="8"/>
      <c r="NIY16" s="8"/>
      <c r="NIZ16" s="8"/>
      <c r="NJA16" s="8"/>
      <c r="NJB16" s="8"/>
      <c r="NJC16" s="8"/>
      <c r="NJD16" s="8"/>
      <c r="NJE16" s="8"/>
      <c r="NJF16" s="8"/>
      <c r="NJG16" s="8"/>
      <c r="NJH16" s="8"/>
      <c r="NJI16" s="8"/>
      <c r="NJJ16" s="8"/>
      <c r="NJK16" s="8"/>
      <c r="NJL16" s="8"/>
      <c r="NJM16" s="8"/>
      <c r="NJN16" s="8"/>
      <c r="NJO16" s="8"/>
      <c r="NJP16" s="8"/>
      <c r="NJQ16" s="8"/>
      <c r="NJR16" s="8"/>
      <c r="NJS16" s="8"/>
      <c r="NJT16" s="8"/>
      <c r="NJU16" s="8"/>
      <c r="NJV16" s="8"/>
      <c r="NJW16" s="8"/>
      <c r="NJX16" s="8"/>
      <c r="NJY16" s="8"/>
      <c r="NJZ16" s="8"/>
      <c r="NKA16" s="8"/>
      <c r="NKB16" s="8"/>
      <c r="NKC16" s="8"/>
      <c r="NKD16" s="8"/>
      <c r="NKE16" s="8"/>
      <c r="NKF16" s="8"/>
      <c r="NKG16" s="8"/>
      <c r="NKH16" s="8"/>
      <c r="NKI16" s="8"/>
      <c r="NKJ16" s="8"/>
      <c r="NKK16" s="8"/>
      <c r="NKL16" s="8"/>
      <c r="NKM16" s="8"/>
      <c r="NKN16" s="8"/>
      <c r="NKO16" s="8"/>
      <c r="NKP16" s="8"/>
      <c r="NKQ16" s="8"/>
      <c r="NKR16" s="8"/>
      <c r="NKS16" s="8"/>
      <c r="NKT16" s="8"/>
      <c r="NKU16" s="8"/>
      <c r="NKV16" s="8"/>
      <c r="NKW16" s="8"/>
      <c r="NKX16" s="8"/>
      <c r="NKY16" s="8"/>
      <c r="NKZ16" s="8"/>
      <c r="NLA16" s="8"/>
      <c r="NLB16" s="8"/>
      <c r="NLC16" s="8"/>
      <c r="NLD16" s="8"/>
      <c r="NLE16" s="8"/>
      <c r="NLF16" s="8"/>
      <c r="NLG16" s="8"/>
      <c r="NLH16" s="8"/>
      <c r="NLI16" s="8"/>
      <c r="NLJ16" s="8"/>
      <c r="NLK16" s="8"/>
      <c r="NLL16" s="8"/>
      <c r="NLM16" s="8"/>
      <c r="NLN16" s="8"/>
      <c r="NLO16" s="8"/>
      <c r="NLP16" s="8"/>
      <c r="NLQ16" s="8"/>
      <c r="NLR16" s="8"/>
      <c r="NLS16" s="8"/>
      <c r="NLT16" s="8"/>
      <c r="NLU16" s="8"/>
      <c r="NLV16" s="8"/>
      <c r="NLW16" s="8"/>
      <c r="NLX16" s="8"/>
      <c r="NLY16" s="8"/>
      <c r="NLZ16" s="8"/>
      <c r="NMA16" s="8"/>
      <c r="NMB16" s="8"/>
      <c r="NMC16" s="8"/>
      <c r="NMD16" s="8"/>
      <c r="NME16" s="8"/>
      <c r="NMF16" s="8"/>
      <c r="NMG16" s="8"/>
      <c r="NMH16" s="8"/>
      <c r="NMI16" s="8"/>
      <c r="NMJ16" s="8"/>
      <c r="NMK16" s="8"/>
      <c r="NML16" s="8"/>
      <c r="NMM16" s="8"/>
      <c r="NMN16" s="8"/>
      <c r="NMO16" s="8"/>
      <c r="NMP16" s="8"/>
      <c r="NMQ16" s="8"/>
      <c r="NMR16" s="8"/>
      <c r="NMS16" s="8"/>
      <c r="NMT16" s="8"/>
      <c r="NMU16" s="8"/>
      <c r="NMV16" s="8"/>
      <c r="NMW16" s="8"/>
      <c r="NMX16" s="8"/>
      <c r="NMY16" s="8"/>
      <c r="NMZ16" s="8"/>
      <c r="NNA16" s="8"/>
      <c r="NNB16" s="8"/>
      <c r="NNC16" s="8"/>
      <c r="NND16" s="8"/>
      <c r="NNE16" s="8"/>
      <c r="NNF16" s="8"/>
      <c r="NNG16" s="8"/>
      <c r="NNH16" s="8"/>
      <c r="NNI16" s="8"/>
      <c r="NNJ16" s="8"/>
      <c r="NNK16" s="8"/>
      <c r="NNL16" s="8"/>
      <c r="NNM16" s="8"/>
      <c r="NNN16" s="8"/>
      <c r="NNO16" s="8"/>
      <c r="NNP16" s="8"/>
      <c r="NNQ16" s="8"/>
      <c r="NNR16" s="8"/>
      <c r="NNS16" s="8"/>
      <c r="NNT16" s="8"/>
      <c r="NNU16" s="8"/>
      <c r="NNV16" s="8"/>
      <c r="NNW16" s="8"/>
      <c r="NNX16" s="8"/>
      <c r="NNY16" s="8"/>
      <c r="NNZ16" s="8"/>
      <c r="NOA16" s="8"/>
      <c r="NOB16" s="8"/>
      <c r="NOC16" s="8"/>
      <c r="NOD16" s="8"/>
      <c r="NOE16" s="8"/>
      <c r="NOF16" s="8"/>
      <c r="NOG16" s="8"/>
      <c r="NOH16" s="8"/>
      <c r="NOI16" s="8"/>
      <c r="NOJ16" s="8"/>
      <c r="NOK16" s="8"/>
      <c r="NOL16" s="8"/>
      <c r="NOM16" s="8"/>
      <c r="NON16" s="8"/>
      <c r="NOO16" s="8"/>
      <c r="NOP16" s="8"/>
      <c r="NOQ16" s="8"/>
      <c r="NOR16" s="8"/>
      <c r="NOS16" s="8"/>
      <c r="NOT16" s="8"/>
      <c r="NOU16" s="8"/>
      <c r="NOV16" s="8"/>
      <c r="NOW16" s="8"/>
      <c r="NOX16" s="8"/>
      <c r="NOY16" s="8"/>
      <c r="NOZ16" s="8"/>
      <c r="NPA16" s="8"/>
      <c r="NPB16" s="8"/>
      <c r="NPC16" s="8"/>
      <c r="NPD16" s="8"/>
      <c r="NPE16" s="8"/>
      <c r="NPF16" s="8"/>
      <c r="NPG16" s="8"/>
      <c r="NPH16" s="8"/>
      <c r="NPI16" s="8"/>
      <c r="NPJ16" s="8"/>
      <c r="NPK16" s="8"/>
      <c r="NPL16" s="8"/>
      <c r="NPM16" s="8"/>
      <c r="NPN16" s="8"/>
      <c r="NPO16" s="8"/>
      <c r="NPP16" s="8"/>
      <c r="NPQ16" s="8"/>
      <c r="NPR16" s="8"/>
      <c r="NPS16" s="8"/>
      <c r="NPT16" s="8"/>
      <c r="NPU16" s="8"/>
      <c r="NPV16" s="8"/>
      <c r="NPW16" s="8"/>
      <c r="NPX16" s="8"/>
      <c r="NPY16" s="8"/>
      <c r="NPZ16" s="8"/>
      <c r="NQA16" s="8"/>
      <c r="NQB16" s="8"/>
      <c r="NQC16" s="8"/>
      <c r="NQD16" s="8"/>
      <c r="NQE16" s="8"/>
      <c r="NQF16" s="8"/>
      <c r="NQG16" s="8"/>
      <c r="NQH16" s="8"/>
      <c r="NQI16" s="8"/>
      <c r="NQJ16" s="8"/>
      <c r="NQK16" s="8"/>
      <c r="NQL16" s="8"/>
      <c r="NQM16" s="8"/>
      <c r="NQN16" s="8"/>
      <c r="NQO16" s="8"/>
      <c r="NQP16" s="8"/>
      <c r="NQQ16" s="8"/>
      <c r="NQR16" s="8"/>
      <c r="NQS16" s="8"/>
      <c r="NQT16" s="8"/>
      <c r="NQU16" s="8"/>
      <c r="NQV16" s="8"/>
      <c r="NQW16" s="8"/>
      <c r="NQX16" s="8"/>
      <c r="NQY16" s="8"/>
      <c r="NQZ16" s="8"/>
      <c r="NRA16" s="8"/>
      <c r="NRB16" s="8"/>
      <c r="NRC16" s="8"/>
      <c r="NRD16" s="8"/>
      <c r="NRE16" s="8"/>
      <c r="NRF16" s="8"/>
      <c r="NRG16" s="8"/>
      <c r="NRH16" s="8"/>
      <c r="NRI16" s="8"/>
      <c r="NRJ16" s="8"/>
      <c r="NRK16" s="8"/>
      <c r="NRL16" s="8"/>
      <c r="NRM16" s="8"/>
      <c r="NRN16" s="8"/>
      <c r="NRO16" s="8"/>
      <c r="NRP16" s="8"/>
      <c r="NRQ16" s="8"/>
      <c r="NRR16" s="8"/>
      <c r="NRS16" s="8"/>
      <c r="NRT16" s="8"/>
      <c r="NRU16" s="8"/>
      <c r="NRV16" s="8"/>
      <c r="NRW16" s="8"/>
      <c r="NRX16" s="8"/>
      <c r="NRY16" s="8"/>
      <c r="NRZ16" s="8"/>
      <c r="NSA16" s="8"/>
      <c r="NSB16" s="8"/>
      <c r="NSC16" s="8"/>
      <c r="NSD16" s="8"/>
      <c r="NSE16" s="8"/>
      <c r="NSF16" s="8"/>
      <c r="NSG16" s="8"/>
      <c r="NSH16" s="8"/>
      <c r="NSI16" s="8"/>
      <c r="NSJ16" s="8"/>
      <c r="NSK16" s="8"/>
      <c r="NSL16" s="8"/>
      <c r="NSM16" s="8"/>
      <c r="NSN16" s="8"/>
      <c r="NSO16" s="8"/>
      <c r="NSP16" s="8"/>
      <c r="NSQ16" s="8"/>
      <c r="NSR16" s="8"/>
      <c r="NSS16" s="8"/>
      <c r="NST16" s="8"/>
      <c r="NSU16" s="8"/>
      <c r="NSV16" s="8"/>
      <c r="NSW16" s="8"/>
      <c r="NSX16" s="8"/>
      <c r="NSY16" s="8"/>
      <c r="NSZ16" s="8"/>
      <c r="NTA16" s="8"/>
      <c r="NTB16" s="8"/>
      <c r="NTC16" s="8"/>
      <c r="NTD16" s="8"/>
      <c r="NTE16" s="8"/>
      <c r="NTF16" s="8"/>
      <c r="NTG16" s="8"/>
      <c r="NTH16" s="8"/>
      <c r="NTI16" s="8"/>
      <c r="NTJ16" s="8"/>
      <c r="NTK16" s="8"/>
      <c r="NTL16" s="8"/>
      <c r="NTM16" s="8"/>
      <c r="NTN16" s="8"/>
      <c r="NTO16" s="8"/>
      <c r="NTP16" s="8"/>
      <c r="NTQ16" s="8"/>
      <c r="NTR16" s="8"/>
      <c r="NTS16" s="8"/>
      <c r="NTT16" s="8"/>
      <c r="NTU16" s="8"/>
      <c r="NTV16" s="8"/>
      <c r="NTW16" s="8"/>
      <c r="NTX16" s="8"/>
      <c r="NTY16" s="8"/>
      <c r="NTZ16" s="8"/>
      <c r="NUA16" s="8"/>
      <c r="NUB16" s="8"/>
      <c r="NUC16" s="8"/>
      <c r="NUD16" s="8"/>
      <c r="NUE16" s="8"/>
      <c r="NUF16" s="8"/>
      <c r="NUG16" s="8"/>
      <c r="NUH16" s="8"/>
      <c r="NUI16" s="8"/>
      <c r="NUJ16" s="8"/>
      <c r="NUK16" s="8"/>
      <c r="NUL16" s="8"/>
      <c r="NUM16" s="8"/>
      <c r="NUN16" s="8"/>
      <c r="NUO16" s="8"/>
      <c r="NUP16" s="8"/>
      <c r="NUQ16" s="8"/>
      <c r="NUR16" s="8"/>
      <c r="NUS16" s="8"/>
      <c r="NUT16" s="8"/>
      <c r="NUU16" s="8"/>
      <c r="NUV16" s="8"/>
      <c r="NUW16" s="8"/>
      <c r="NUX16" s="8"/>
      <c r="NUY16" s="8"/>
      <c r="NUZ16" s="8"/>
      <c r="NVA16" s="8"/>
      <c r="NVB16" s="8"/>
      <c r="NVC16" s="8"/>
      <c r="NVD16" s="8"/>
      <c r="NVE16" s="8"/>
      <c r="NVF16" s="8"/>
      <c r="NVG16" s="8"/>
      <c r="NVH16" s="8"/>
      <c r="NVI16" s="8"/>
      <c r="NVJ16" s="8"/>
      <c r="NVK16" s="8"/>
      <c r="NVL16" s="8"/>
      <c r="NVM16" s="8"/>
      <c r="NVN16" s="8"/>
      <c r="NVO16" s="8"/>
      <c r="NVP16" s="8"/>
      <c r="NVQ16" s="8"/>
      <c r="NVR16" s="8"/>
      <c r="NVS16" s="8"/>
      <c r="NVT16" s="8"/>
      <c r="NVU16" s="8"/>
      <c r="NVV16" s="8"/>
      <c r="NVW16" s="8"/>
      <c r="NVX16" s="8"/>
      <c r="NVY16" s="8"/>
      <c r="NVZ16" s="8"/>
      <c r="NWA16" s="8"/>
      <c r="NWB16" s="8"/>
      <c r="NWC16" s="8"/>
      <c r="NWD16" s="8"/>
      <c r="NWE16" s="8"/>
      <c r="NWF16" s="8"/>
      <c r="NWG16" s="8"/>
      <c r="NWH16" s="8"/>
      <c r="NWI16" s="8"/>
      <c r="NWJ16" s="8"/>
      <c r="NWK16" s="8"/>
      <c r="NWL16" s="8"/>
      <c r="NWM16" s="8"/>
      <c r="NWN16" s="8"/>
      <c r="NWO16" s="8"/>
      <c r="NWP16" s="8"/>
      <c r="NWQ16" s="8"/>
      <c r="NWR16" s="8"/>
      <c r="NWS16" s="8"/>
      <c r="NWT16" s="8"/>
      <c r="NWU16" s="8"/>
      <c r="NWV16" s="8"/>
      <c r="NWW16" s="8"/>
      <c r="NWX16" s="8"/>
      <c r="NWY16" s="8"/>
      <c r="NWZ16" s="8"/>
      <c r="NXA16" s="8"/>
      <c r="NXB16" s="8"/>
      <c r="NXC16" s="8"/>
      <c r="NXD16" s="8"/>
      <c r="NXE16" s="8"/>
      <c r="NXF16" s="8"/>
      <c r="NXG16" s="8"/>
      <c r="NXH16" s="8"/>
      <c r="NXI16" s="8"/>
      <c r="NXJ16" s="8"/>
      <c r="NXK16" s="8"/>
      <c r="NXL16" s="8"/>
      <c r="NXM16" s="8"/>
      <c r="NXN16" s="8"/>
      <c r="NXO16" s="8"/>
      <c r="NXP16" s="8"/>
      <c r="NXQ16" s="8"/>
      <c r="NXR16" s="8"/>
      <c r="NXS16" s="8"/>
      <c r="NXT16" s="8"/>
      <c r="NXU16" s="8"/>
      <c r="NXV16" s="8"/>
      <c r="NXW16" s="8"/>
      <c r="NXX16" s="8"/>
      <c r="NXY16" s="8"/>
      <c r="NXZ16" s="8"/>
      <c r="NYA16" s="8"/>
      <c r="NYB16" s="8"/>
      <c r="NYC16" s="8"/>
      <c r="NYD16" s="8"/>
      <c r="NYE16" s="8"/>
      <c r="NYF16" s="8"/>
      <c r="NYG16" s="8"/>
      <c r="NYH16" s="8"/>
      <c r="NYI16" s="8"/>
      <c r="NYJ16" s="8"/>
      <c r="NYK16" s="8"/>
      <c r="NYL16" s="8"/>
      <c r="NYM16" s="8"/>
      <c r="NYN16" s="8"/>
      <c r="NYO16" s="8"/>
      <c r="NYP16" s="8"/>
      <c r="NYQ16" s="8"/>
      <c r="NYR16" s="8"/>
      <c r="NYS16" s="8"/>
      <c r="NYT16" s="8"/>
      <c r="NYU16" s="8"/>
      <c r="NYV16" s="8"/>
      <c r="NYW16" s="8"/>
      <c r="NYX16" s="8"/>
      <c r="NYY16" s="8"/>
      <c r="NYZ16" s="8"/>
      <c r="NZA16" s="8"/>
      <c r="NZB16" s="8"/>
      <c r="NZC16" s="8"/>
      <c r="NZD16" s="8"/>
      <c r="NZE16" s="8"/>
      <c r="NZF16" s="8"/>
      <c r="NZG16" s="8"/>
      <c r="NZH16" s="8"/>
      <c r="NZI16" s="8"/>
      <c r="NZJ16" s="8"/>
      <c r="NZK16" s="8"/>
      <c r="NZL16" s="8"/>
      <c r="NZM16" s="8"/>
      <c r="NZN16" s="8"/>
      <c r="NZO16" s="8"/>
      <c r="NZP16" s="8"/>
      <c r="NZQ16" s="8"/>
      <c r="NZR16" s="8"/>
      <c r="NZS16" s="8"/>
      <c r="NZT16" s="8"/>
      <c r="NZU16" s="8"/>
      <c r="NZV16" s="8"/>
      <c r="NZW16" s="8"/>
      <c r="NZX16" s="8"/>
      <c r="NZY16" s="8"/>
      <c r="NZZ16" s="8"/>
      <c r="OAA16" s="8"/>
      <c r="OAB16" s="8"/>
      <c r="OAC16" s="8"/>
      <c r="OAD16" s="8"/>
      <c r="OAE16" s="8"/>
      <c r="OAF16" s="8"/>
      <c r="OAG16" s="8"/>
      <c r="OAH16" s="8"/>
      <c r="OAI16" s="8"/>
      <c r="OAJ16" s="8"/>
      <c r="OAK16" s="8"/>
      <c r="OAL16" s="8"/>
      <c r="OAM16" s="8"/>
      <c r="OAN16" s="8"/>
      <c r="OAO16" s="8"/>
      <c r="OAP16" s="8"/>
      <c r="OAQ16" s="8"/>
      <c r="OAR16" s="8"/>
      <c r="OAS16" s="8"/>
      <c r="OAT16" s="8"/>
      <c r="OAU16" s="8"/>
      <c r="OAV16" s="8"/>
      <c r="OAW16" s="8"/>
      <c r="OAX16" s="8"/>
      <c r="OAY16" s="8"/>
      <c r="OAZ16" s="8"/>
      <c r="OBA16" s="8"/>
      <c r="OBB16" s="8"/>
      <c r="OBC16" s="8"/>
      <c r="OBD16" s="8"/>
      <c r="OBE16" s="8"/>
      <c r="OBF16" s="8"/>
      <c r="OBG16" s="8"/>
      <c r="OBH16" s="8"/>
      <c r="OBI16" s="8"/>
      <c r="OBJ16" s="8"/>
      <c r="OBK16" s="8"/>
      <c r="OBL16" s="8"/>
      <c r="OBM16" s="8"/>
      <c r="OBN16" s="8"/>
      <c r="OBO16" s="8"/>
      <c r="OBP16" s="8"/>
      <c r="OBQ16" s="8"/>
      <c r="OBR16" s="8"/>
      <c r="OBS16" s="8"/>
      <c r="OBT16" s="8"/>
      <c r="OBU16" s="8"/>
      <c r="OBV16" s="8"/>
      <c r="OBW16" s="8"/>
      <c r="OBX16" s="8"/>
      <c r="OBY16" s="8"/>
      <c r="OBZ16" s="8"/>
      <c r="OCA16" s="8"/>
      <c r="OCB16" s="8"/>
      <c r="OCC16" s="8"/>
      <c r="OCD16" s="8"/>
      <c r="OCE16" s="8"/>
      <c r="OCF16" s="8"/>
      <c r="OCG16" s="8"/>
      <c r="OCH16" s="8"/>
      <c r="OCI16" s="8"/>
      <c r="OCJ16" s="8"/>
      <c r="OCK16" s="8"/>
      <c r="OCL16" s="8"/>
      <c r="OCM16" s="8"/>
      <c r="OCN16" s="8"/>
      <c r="OCO16" s="8"/>
      <c r="OCP16" s="8"/>
      <c r="OCQ16" s="8"/>
      <c r="OCR16" s="8"/>
      <c r="OCS16" s="8"/>
      <c r="OCT16" s="8"/>
      <c r="OCU16" s="8"/>
      <c r="OCV16" s="8"/>
      <c r="OCW16" s="8"/>
      <c r="OCX16" s="8"/>
      <c r="OCY16" s="8"/>
      <c r="OCZ16" s="8"/>
      <c r="ODA16" s="8"/>
      <c r="ODB16" s="8"/>
      <c r="ODC16" s="8"/>
      <c r="ODD16" s="8"/>
      <c r="ODE16" s="8"/>
      <c r="ODF16" s="8"/>
      <c r="ODG16" s="8"/>
      <c r="ODH16" s="8"/>
      <c r="ODI16" s="8"/>
      <c r="ODJ16" s="8"/>
      <c r="ODK16" s="8"/>
      <c r="ODL16" s="8"/>
      <c r="ODM16" s="8"/>
      <c r="ODN16" s="8"/>
      <c r="ODO16" s="8"/>
      <c r="ODP16" s="8"/>
      <c r="ODQ16" s="8"/>
      <c r="ODR16" s="8"/>
      <c r="ODS16" s="8"/>
      <c r="ODT16" s="8"/>
      <c r="ODU16" s="8"/>
      <c r="ODV16" s="8"/>
      <c r="ODW16" s="8"/>
      <c r="ODX16" s="8"/>
      <c r="ODY16" s="8"/>
      <c r="ODZ16" s="8"/>
      <c r="OEA16" s="8"/>
      <c r="OEB16" s="8"/>
      <c r="OEC16" s="8"/>
      <c r="OED16" s="8"/>
      <c r="OEE16" s="8"/>
      <c r="OEF16" s="8"/>
      <c r="OEG16" s="8"/>
      <c r="OEH16" s="8"/>
      <c r="OEI16" s="8"/>
      <c r="OEJ16" s="8"/>
      <c r="OEK16" s="8"/>
      <c r="OEL16" s="8"/>
      <c r="OEM16" s="8"/>
      <c r="OEN16" s="8"/>
      <c r="OEO16" s="8"/>
      <c r="OEP16" s="8"/>
      <c r="OEQ16" s="8"/>
      <c r="OER16" s="8"/>
      <c r="OES16" s="8"/>
      <c r="OET16" s="8"/>
      <c r="OEU16" s="8"/>
      <c r="OEV16" s="8"/>
      <c r="OEW16" s="8"/>
      <c r="OEX16" s="8"/>
      <c r="OEY16" s="8"/>
      <c r="OEZ16" s="8"/>
      <c r="OFA16" s="8"/>
      <c r="OFB16" s="8"/>
      <c r="OFC16" s="8"/>
      <c r="OFD16" s="8"/>
      <c r="OFE16" s="8"/>
      <c r="OFF16" s="8"/>
      <c r="OFG16" s="8"/>
      <c r="OFH16" s="8"/>
      <c r="OFI16" s="8"/>
      <c r="OFJ16" s="8"/>
      <c r="OFK16" s="8"/>
      <c r="OFL16" s="8"/>
      <c r="OFM16" s="8"/>
      <c r="OFN16" s="8"/>
      <c r="OFO16" s="8"/>
      <c r="OFP16" s="8"/>
      <c r="OFQ16" s="8"/>
      <c r="OFR16" s="8"/>
      <c r="OFS16" s="8"/>
      <c r="OFT16" s="8"/>
      <c r="OFU16" s="8"/>
      <c r="OFV16" s="8"/>
      <c r="OFW16" s="8"/>
      <c r="OFX16" s="8"/>
      <c r="OFY16" s="8"/>
      <c r="OFZ16" s="8"/>
      <c r="OGA16" s="8"/>
      <c r="OGB16" s="8"/>
      <c r="OGC16" s="8"/>
      <c r="OGD16" s="8"/>
      <c r="OGE16" s="8"/>
      <c r="OGF16" s="8"/>
      <c r="OGG16" s="8"/>
      <c r="OGH16" s="8"/>
      <c r="OGI16" s="8"/>
      <c r="OGJ16" s="8"/>
      <c r="OGK16" s="8"/>
      <c r="OGL16" s="8"/>
      <c r="OGM16" s="8"/>
      <c r="OGN16" s="8"/>
      <c r="OGO16" s="8"/>
      <c r="OGP16" s="8"/>
      <c r="OGQ16" s="8"/>
      <c r="OGR16" s="8"/>
      <c r="OGS16" s="8"/>
      <c r="OGT16" s="8"/>
      <c r="OGU16" s="8"/>
      <c r="OGV16" s="8"/>
      <c r="OGW16" s="8"/>
      <c r="OGX16" s="8"/>
      <c r="OGY16" s="8"/>
      <c r="OGZ16" s="8"/>
      <c r="OHA16" s="8"/>
      <c r="OHB16" s="8"/>
      <c r="OHC16" s="8"/>
      <c r="OHD16" s="8"/>
      <c r="OHE16" s="8"/>
      <c r="OHF16" s="8"/>
      <c r="OHG16" s="8"/>
      <c r="OHH16" s="8"/>
      <c r="OHI16" s="8"/>
      <c r="OHJ16" s="8"/>
      <c r="OHK16" s="8"/>
      <c r="OHL16" s="8"/>
      <c r="OHM16" s="8"/>
      <c r="OHN16" s="8"/>
      <c r="OHO16" s="8"/>
      <c r="OHP16" s="8"/>
      <c r="OHQ16" s="8"/>
      <c r="OHR16" s="8"/>
      <c r="OHS16" s="8"/>
      <c r="OHT16" s="8"/>
      <c r="OHU16" s="8"/>
      <c r="OHV16" s="8"/>
      <c r="OHW16" s="8"/>
      <c r="OHX16" s="8"/>
      <c r="OHY16" s="8"/>
      <c r="OHZ16" s="8"/>
      <c r="OIA16" s="8"/>
      <c r="OIB16" s="8"/>
      <c r="OIC16" s="8"/>
      <c r="OID16" s="8"/>
      <c r="OIE16" s="8"/>
      <c r="OIF16" s="8"/>
      <c r="OIG16" s="8"/>
      <c r="OIH16" s="8"/>
      <c r="OII16" s="8"/>
      <c r="OIJ16" s="8"/>
      <c r="OIK16" s="8"/>
      <c r="OIL16" s="8"/>
      <c r="OIM16" s="8"/>
      <c r="OIN16" s="8"/>
      <c r="OIO16" s="8"/>
      <c r="OIP16" s="8"/>
      <c r="OIQ16" s="8"/>
      <c r="OIR16" s="8"/>
      <c r="OIS16" s="8"/>
      <c r="OIT16" s="8"/>
      <c r="OIU16" s="8"/>
      <c r="OIV16" s="8"/>
      <c r="OIW16" s="8"/>
      <c r="OIX16" s="8"/>
      <c r="OIY16" s="8"/>
      <c r="OIZ16" s="8"/>
      <c r="OJA16" s="8"/>
      <c r="OJB16" s="8"/>
      <c r="OJC16" s="8"/>
      <c r="OJD16" s="8"/>
      <c r="OJE16" s="8"/>
      <c r="OJF16" s="8"/>
      <c r="OJG16" s="8"/>
      <c r="OJH16" s="8"/>
      <c r="OJI16" s="8"/>
      <c r="OJJ16" s="8"/>
      <c r="OJK16" s="8"/>
      <c r="OJL16" s="8"/>
      <c r="OJM16" s="8"/>
      <c r="OJN16" s="8"/>
      <c r="OJO16" s="8"/>
      <c r="OJP16" s="8"/>
      <c r="OJQ16" s="8"/>
      <c r="OJR16" s="8"/>
      <c r="OJS16" s="8"/>
      <c r="OJT16" s="8"/>
      <c r="OJU16" s="8"/>
      <c r="OJV16" s="8"/>
      <c r="OJW16" s="8"/>
      <c r="OJX16" s="8"/>
      <c r="OJY16" s="8"/>
      <c r="OJZ16" s="8"/>
      <c r="OKA16" s="8"/>
      <c r="OKB16" s="8"/>
      <c r="OKC16" s="8"/>
      <c r="OKD16" s="8"/>
      <c r="OKE16" s="8"/>
      <c r="OKF16" s="8"/>
      <c r="OKG16" s="8"/>
      <c r="OKH16" s="8"/>
      <c r="OKI16" s="8"/>
      <c r="OKJ16" s="8"/>
      <c r="OKK16" s="8"/>
      <c r="OKL16" s="8"/>
      <c r="OKM16" s="8"/>
      <c r="OKN16" s="8"/>
      <c r="OKO16" s="8"/>
      <c r="OKP16" s="8"/>
      <c r="OKQ16" s="8"/>
      <c r="OKR16" s="8"/>
      <c r="OKS16" s="8"/>
      <c r="OKT16" s="8"/>
      <c r="OKU16" s="8"/>
      <c r="OKV16" s="8"/>
      <c r="OKW16" s="8"/>
      <c r="OKX16" s="8"/>
      <c r="OKY16" s="8"/>
      <c r="OKZ16" s="8"/>
      <c r="OLA16" s="8"/>
      <c r="OLB16" s="8"/>
      <c r="OLC16" s="8"/>
      <c r="OLD16" s="8"/>
      <c r="OLE16" s="8"/>
      <c r="OLF16" s="8"/>
      <c r="OLG16" s="8"/>
      <c r="OLH16" s="8"/>
      <c r="OLI16" s="8"/>
      <c r="OLJ16" s="8"/>
      <c r="OLK16" s="8"/>
      <c r="OLL16" s="8"/>
      <c r="OLM16" s="8"/>
      <c r="OLN16" s="8"/>
      <c r="OLO16" s="8"/>
      <c r="OLP16" s="8"/>
      <c r="OLQ16" s="8"/>
      <c r="OLR16" s="8"/>
      <c r="OLS16" s="8"/>
      <c r="OLT16" s="8"/>
      <c r="OLU16" s="8"/>
      <c r="OLV16" s="8"/>
      <c r="OLW16" s="8"/>
      <c r="OLX16" s="8"/>
      <c r="OLY16" s="8"/>
      <c r="OLZ16" s="8"/>
      <c r="OMA16" s="8"/>
      <c r="OMB16" s="8"/>
      <c r="OMC16" s="8"/>
      <c r="OMD16" s="8"/>
      <c r="OME16" s="8"/>
      <c r="OMF16" s="8"/>
      <c r="OMG16" s="8"/>
      <c r="OMH16" s="8"/>
      <c r="OMI16" s="8"/>
      <c r="OMJ16" s="8"/>
      <c r="OMK16" s="8"/>
      <c r="OML16" s="8"/>
      <c r="OMM16" s="8"/>
      <c r="OMN16" s="8"/>
      <c r="OMO16" s="8"/>
      <c r="OMP16" s="8"/>
      <c r="OMQ16" s="8"/>
      <c r="OMR16" s="8"/>
      <c r="OMS16" s="8"/>
      <c r="OMT16" s="8"/>
      <c r="OMU16" s="8"/>
      <c r="OMV16" s="8"/>
      <c r="OMW16" s="8"/>
      <c r="OMX16" s="8"/>
      <c r="OMY16" s="8"/>
      <c r="OMZ16" s="8"/>
      <c r="ONA16" s="8"/>
      <c r="ONB16" s="8"/>
      <c r="ONC16" s="8"/>
      <c r="OND16" s="8"/>
      <c r="ONE16" s="8"/>
      <c r="ONF16" s="8"/>
      <c r="ONG16" s="8"/>
      <c r="ONH16" s="8"/>
      <c r="ONI16" s="8"/>
      <c r="ONJ16" s="8"/>
      <c r="ONK16" s="8"/>
      <c r="ONL16" s="8"/>
      <c r="ONM16" s="8"/>
      <c r="ONN16" s="8"/>
      <c r="ONO16" s="8"/>
      <c r="ONP16" s="8"/>
      <c r="ONQ16" s="8"/>
      <c r="ONR16" s="8"/>
      <c r="ONS16" s="8"/>
      <c r="ONT16" s="8"/>
      <c r="ONU16" s="8"/>
      <c r="ONV16" s="8"/>
      <c r="ONW16" s="8"/>
      <c r="ONX16" s="8"/>
      <c r="ONY16" s="8"/>
      <c r="ONZ16" s="8"/>
      <c r="OOA16" s="8"/>
      <c r="OOB16" s="8"/>
      <c r="OOC16" s="8"/>
      <c r="OOD16" s="8"/>
      <c r="OOE16" s="8"/>
      <c r="OOF16" s="8"/>
      <c r="OOG16" s="8"/>
      <c r="OOH16" s="8"/>
      <c r="OOI16" s="8"/>
      <c r="OOJ16" s="8"/>
      <c r="OOK16" s="8"/>
      <c r="OOL16" s="8"/>
      <c r="OOM16" s="8"/>
      <c r="OON16" s="8"/>
      <c r="OOO16" s="8"/>
      <c r="OOP16" s="8"/>
      <c r="OOQ16" s="8"/>
      <c r="OOR16" s="8"/>
      <c r="OOS16" s="8"/>
      <c r="OOT16" s="8"/>
      <c r="OOU16" s="8"/>
      <c r="OOV16" s="8"/>
      <c r="OOW16" s="8"/>
      <c r="OOX16" s="8"/>
      <c r="OOY16" s="8"/>
      <c r="OOZ16" s="8"/>
      <c r="OPA16" s="8"/>
      <c r="OPB16" s="8"/>
      <c r="OPC16" s="8"/>
      <c r="OPD16" s="8"/>
      <c r="OPE16" s="8"/>
      <c r="OPF16" s="8"/>
      <c r="OPG16" s="8"/>
      <c r="OPH16" s="8"/>
      <c r="OPI16" s="8"/>
      <c r="OPJ16" s="8"/>
      <c r="OPK16" s="8"/>
      <c r="OPL16" s="8"/>
      <c r="OPM16" s="8"/>
      <c r="OPN16" s="8"/>
      <c r="OPO16" s="8"/>
      <c r="OPP16" s="8"/>
      <c r="OPQ16" s="8"/>
      <c r="OPR16" s="8"/>
      <c r="OPS16" s="8"/>
      <c r="OPT16" s="8"/>
      <c r="OPU16" s="8"/>
      <c r="OPV16" s="8"/>
      <c r="OPW16" s="8"/>
      <c r="OPX16" s="8"/>
      <c r="OPY16" s="8"/>
      <c r="OPZ16" s="8"/>
      <c r="OQA16" s="8"/>
      <c r="OQB16" s="8"/>
      <c r="OQC16" s="8"/>
      <c r="OQD16" s="8"/>
      <c r="OQE16" s="8"/>
      <c r="OQF16" s="8"/>
      <c r="OQG16" s="8"/>
      <c r="OQH16" s="8"/>
      <c r="OQI16" s="8"/>
      <c r="OQJ16" s="8"/>
      <c r="OQK16" s="8"/>
      <c r="OQL16" s="8"/>
      <c r="OQM16" s="8"/>
      <c r="OQN16" s="8"/>
      <c r="OQO16" s="8"/>
      <c r="OQP16" s="8"/>
      <c r="OQQ16" s="8"/>
      <c r="OQR16" s="8"/>
      <c r="OQS16" s="8"/>
      <c r="OQT16" s="8"/>
      <c r="OQU16" s="8"/>
      <c r="OQV16" s="8"/>
      <c r="OQW16" s="8"/>
      <c r="OQX16" s="8"/>
      <c r="OQY16" s="8"/>
      <c r="OQZ16" s="8"/>
      <c r="ORA16" s="8"/>
      <c r="ORB16" s="8"/>
      <c r="ORC16" s="8"/>
      <c r="ORD16" s="8"/>
      <c r="ORE16" s="8"/>
      <c r="ORF16" s="8"/>
      <c r="ORG16" s="8"/>
      <c r="ORH16" s="8"/>
      <c r="ORI16" s="8"/>
      <c r="ORJ16" s="8"/>
      <c r="ORK16" s="8"/>
      <c r="ORL16" s="8"/>
      <c r="ORM16" s="8"/>
      <c r="ORN16" s="8"/>
      <c r="ORO16" s="8"/>
      <c r="ORP16" s="8"/>
      <c r="ORQ16" s="8"/>
      <c r="ORR16" s="8"/>
      <c r="ORS16" s="8"/>
      <c r="ORT16" s="8"/>
      <c r="ORU16" s="8"/>
      <c r="ORV16" s="8"/>
      <c r="ORW16" s="8"/>
      <c r="ORX16" s="8"/>
      <c r="ORY16" s="8"/>
      <c r="ORZ16" s="8"/>
      <c r="OSA16" s="8"/>
      <c r="OSB16" s="8"/>
      <c r="OSC16" s="8"/>
      <c r="OSD16" s="8"/>
      <c r="OSE16" s="8"/>
      <c r="OSF16" s="8"/>
      <c r="OSG16" s="8"/>
      <c r="OSH16" s="8"/>
      <c r="OSI16" s="8"/>
      <c r="OSJ16" s="8"/>
      <c r="OSK16" s="8"/>
      <c r="OSL16" s="8"/>
      <c r="OSM16" s="8"/>
      <c r="OSN16" s="8"/>
      <c r="OSO16" s="8"/>
      <c r="OSP16" s="8"/>
      <c r="OSQ16" s="8"/>
      <c r="OSR16" s="8"/>
      <c r="OSS16" s="8"/>
      <c r="OST16" s="8"/>
      <c r="OSU16" s="8"/>
      <c r="OSV16" s="8"/>
      <c r="OSW16" s="8"/>
      <c r="OSX16" s="8"/>
      <c r="OSY16" s="8"/>
      <c r="OSZ16" s="8"/>
      <c r="OTA16" s="8"/>
      <c r="OTB16" s="8"/>
      <c r="OTC16" s="8"/>
      <c r="OTD16" s="8"/>
      <c r="OTE16" s="8"/>
      <c r="OTF16" s="8"/>
      <c r="OTG16" s="8"/>
      <c r="OTH16" s="8"/>
      <c r="OTI16" s="8"/>
      <c r="OTJ16" s="8"/>
      <c r="OTK16" s="8"/>
      <c r="OTL16" s="8"/>
      <c r="OTM16" s="8"/>
      <c r="OTN16" s="8"/>
      <c r="OTO16" s="8"/>
      <c r="OTP16" s="8"/>
      <c r="OTQ16" s="8"/>
      <c r="OTR16" s="8"/>
      <c r="OTS16" s="8"/>
      <c r="OTT16" s="8"/>
      <c r="OTU16" s="8"/>
      <c r="OTV16" s="8"/>
      <c r="OTW16" s="8"/>
      <c r="OTX16" s="8"/>
      <c r="OTY16" s="8"/>
      <c r="OTZ16" s="8"/>
      <c r="OUA16" s="8"/>
      <c r="OUB16" s="8"/>
      <c r="OUC16" s="8"/>
      <c r="OUD16" s="8"/>
      <c r="OUE16" s="8"/>
      <c r="OUF16" s="8"/>
      <c r="OUG16" s="8"/>
      <c r="OUH16" s="8"/>
      <c r="OUI16" s="8"/>
      <c r="OUJ16" s="8"/>
      <c r="OUK16" s="8"/>
      <c r="OUL16" s="8"/>
      <c r="OUM16" s="8"/>
      <c r="OUN16" s="8"/>
      <c r="OUO16" s="8"/>
      <c r="OUP16" s="8"/>
      <c r="OUQ16" s="8"/>
      <c r="OUR16" s="8"/>
      <c r="OUS16" s="8"/>
      <c r="OUT16" s="8"/>
      <c r="OUU16" s="8"/>
      <c r="OUV16" s="8"/>
      <c r="OUW16" s="8"/>
      <c r="OUX16" s="8"/>
      <c r="OUY16" s="8"/>
      <c r="OUZ16" s="8"/>
      <c r="OVA16" s="8"/>
      <c r="OVB16" s="8"/>
      <c r="OVC16" s="8"/>
      <c r="OVD16" s="8"/>
      <c r="OVE16" s="8"/>
      <c r="OVF16" s="8"/>
      <c r="OVG16" s="8"/>
      <c r="OVH16" s="8"/>
      <c r="OVI16" s="8"/>
      <c r="OVJ16" s="8"/>
      <c r="OVK16" s="8"/>
      <c r="OVL16" s="8"/>
      <c r="OVM16" s="8"/>
      <c r="OVN16" s="8"/>
      <c r="OVO16" s="8"/>
      <c r="OVP16" s="8"/>
      <c r="OVQ16" s="8"/>
      <c r="OVR16" s="8"/>
      <c r="OVS16" s="8"/>
      <c r="OVT16" s="8"/>
      <c r="OVU16" s="8"/>
      <c r="OVV16" s="8"/>
      <c r="OVW16" s="8"/>
      <c r="OVX16" s="8"/>
      <c r="OVY16" s="8"/>
      <c r="OVZ16" s="8"/>
      <c r="OWA16" s="8"/>
      <c r="OWB16" s="8"/>
      <c r="OWC16" s="8"/>
      <c r="OWD16" s="8"/>
      <c r="OWE16" s="8"/>
      <c r="OWF16" s="8"/>
      <c r="OWG16" s="8"/>
      <c r="OWH16" s="8"/>
      <c r="OWI16" s="8"/>
      <c r="OWJ16" s="8"/>
      <c r="OWK16" s="8"/>
      <c r="OWL16" s="8"/>
      <c r="OWM16" s="8"/>
      <c r="OWN16" s="8"/>
      <c r="OWO16" s="8"/>
      <c r="OWP16" s="8"/>
      <c r="OWQ16" s="8"/>
      <c r="OWR16" s="8"/>
      <c r="OWS16" s="8"/>
      <c r="OWT16" s="8"/>
      <c r="OWU16" s="8"/>
      <c r="OWV16" s="8"/>
      <c r="OWW16" s="8"/>
      <c r="OWX16" s="8"/>
      <c r="OWY16" s="8"/>
      <c r="OWZ16" s="8"/>
      <c r="OXA16" s="8"/>
      <c r="OXB16" s="8"/>
      <c r="OXC16" s="8"/>
      <c r="OXD16" s="8"/>
      <c r="OXE16" s="8"/>
      <c r="OXF16" s="8"/>
      <c r="OXG16" s="8"/>
      <c r="OXH16" s="8"/>
      <c r="OXI16" s="8"/>
      <c r="OXJ16" s="8"/>
      <c r="OXK16" s="8"/>
      <c r="OXL16" s="8"/>
      <c r="OXM16" s="8"/>
      <c r="OXN16" s="8"/>
      <c r="OXO16" s="8"/>
      <c r="OXP16" s="8"/>
      <c r="OXQ16" s="8"/>
      <c r="OXR16" s="8"/>
      <c r="OXS16" s="8"/>
      <c r="OXT16" s="8"/>
      <c r="OXU16" s="8"/>
      <c r="OXV16" s="8"/>
      <c r="OXW16" s="8"/>
      <c r="OXX16" s="8"/>
      <c r="OXY16" s="8"/>
      <c r="OXZ16" s="8"/>
      <c r="OYA16" s="8"/>
      <c r="OYB16" s="8"/>
      <c r="OYC16" s="8"/>
      <c r="OYD16" s="8"/>
      <c r="OYE16" s="8"/>
      <c r="OYF16" s="8"/>
      <c r="OYG16" s="8"/>
      <c r="OYH16" s="8"/>
      <c r="OYI16" s="8"/>
      <c r="OYJ16" s="8"/>
      <c r="OYK16" s="8"/>
      <c r="OYL16" s="8"/>
      <c r="OYM16" s="8"/>
      <c r="OYN16" s="8"/>
      <c r="OYO16" s="8"/>
      <c r="OYP16" s="8"/>
      <c r="OYQ16" s="8"/>
      <c r="OYR16" s="8"/>
      <c r="OYS16" s="8"/>
      <c r="OYT16" s="8"/>
      <c r="OYU16" s="8"/>
      <c r="OYV16" s="8"/>
      <c r="OYW16" s="8"/>
      <c r="OYX16" s="8"/>
      <c r="OYY16" s="8"/>
      <c r="OYZ16" s="8"/>
      <c r="OZA16" s="8"/>
      <c r="OZB16" s="8"/>
      <c r="OZC16" s="8"/>
      <c r="OZD16" s="8"/>
      <c r="OZE16" s="8"/>
      <c r="OZF16" s="8"/>
      <c r="OZG16" s="8"/>
      <c r="OZH16" s="8"/>
      <c r="OZI16" s="8"/>
      <c r="OZJ16" s="8"/>
      <c r="OZK16" s="8"/>
      <c r="OZL16" s="8"/>
      <c r="OZM16" s="8"/>
      <c r="OZN16" s="8"/>
      <c r="OZO16" s="8"/>
      <c r="OZP16" s="8"/>
      <c r="OZQ16" s="8"/>
      <c r="OZR16" s="8"/>
      <c r="OZS16" s="8"/>
      <c r="OZT16" s="8"/>
      <c r="OZU16" s="8"/>
      <c r="OZV16" s="8"/>
      <c r="OZW16" s="8"/>
      <c r="OZX16" s="8"/>
      <c r="OZY16" s="8"/>
      <c r="OZZ16" s="8"/>
      <c r="PAA16" s="8"/>
      <c r="PAB16" s="8"/>
      <c r="PAC16" s="8"/>
      <c r="PAD16" s="8"/>
      <c r="PAE16" s="8"/>
      <c r="PAF16" s="8"/>
      <c r="PAG16" s="8"/>
      <c r="PAH16" s="8"/>
      <c r="PAI16" s="8"/>
      <c r="PAJ16" s="8"/>
      <c r="PAK16" s="8"/>
      <c r="PAL16" s="8"/>
      <c r="PAM16" s="8"/>
      <c r="PAN16" s="8"/>
      <c r="PAO16" s="8"/>
      <c r="PAP16" s="8"/>
      <c r="PAQ16" s="8"/>
      <c r="PAR16" s="8"/>
      <c r="PAS16" s="8"/>
      <c r="PAT16" s="8"/>
      <c r="PAU16" s="8"/>
      <c r="PAV16" s="8"/>
      <c r="PAW16" s="8"/>
      <c r="PAX16" s="8"/>
      <c r="PAY16" s="8"/>
      <c r="PAZ16" s="8"/>
      <c r="PBA16" s="8"/>
      <c r="PBB16" s="8"/>
      <c r="PBC16" s="8"/>
      <c r="PBD16" s="8"/>
      <c r="PBE16" s="8"/>
      <c r="PBF16" s="8"/>
      <c r="PBG16" s="8"/>
      <c r="PBH16" s="8"/>
      <c r="PBI16" s="8"/>
      <c r="PBJ16" s="8"/>
      <c r="PBK16" s="8"/>
      <c r="PBL16" s="8"/>
      <c r="PBM16" s="8"/>
      <c r="PBN16" s="8"/>
      <c r="PBO16" s="8"/>
      <c r="PBP16" s="8"/>
      <c r="PBQ16" s="8"/>
      <c r="PBR16" s="8"/>
      <c r="PBS16" s="8"/>
      <c r="PBT16" s="8"/>
      <c r="PBU16" s="8"/>
      <c r="PBV16" s="8"/>
      <c r="PBW16" s="8"/>
      <c r="PBX16" s="8"/>
      <c r="PBY16" s="8"/>
      <c r="PBZ16" s="8"/>
      <c r="PCA16" s="8"/>
      <c r="PCB16" s="8"/>
      <c r="PCC16" s="8"/>
      <c r="PCD16" s="8"/>
      <c r="PCE16" s="8"/>
      <c r="PCF16" s="8"/>
      <c r="PCG16" s="8"/>
      <c r="PCH16" s="8"/>
      <c r="PCI16" s="8"/>
      <c r="PCJ16" s="8"/>
      <c r="PCK16" s="8"/>
      <c r="PCL16" s="8"/>
      <c r="PCM16" s="8"/>
      <c r="PCN16" s="8"/>
      <c r="PCO16" s="8"/>
      <c r="PCP16" s="8"/>
      <c r="PCQ16" s="8"/>
      <c r="PCR16" s="8"/>
      <c r="PCS16" s="8"/>
      <c r="PCT16" s="8"/>
      <c r="PCU16" s="8"/>
      <c r="PCV16" s="8"/>
      <c r="PCW16" s="8"/>
      <c r="PCX16" s="8"/>
      <c r="PCY16" s="8"/>
      <c r="PCZ16" s="8"/>
      <c r="PDA16" s="8"/>
      <c r="PDB16" s="8"/>
      <c r="PDC16" s="8"/>
      <c r="PDD16" s="8"/>
      <c r="PDE16" s="8"/>
      <c r="PDF16" s="8"/>
      <c r="PDG16" s="8"/>
      <c r="PDH16" s="8"/>
      <c r="PDI16" s="8"/>
      <c r="PDJ16" s="8"/>
      <c r="PDK16" s="8"/>
      <c r="PDL16" s="8"/>
      <c r="PDM16" s="8"/>
      <c r="PDN16" s="8"/>
      <c r="PDO16" s="8"/>
      <c r="PDP16" s="8"/>
      <c r="PDQ16" s="8"/>
      <c r="PDR16" s="8"/>
      <c r="PDS16" s="8"/>
      <c r="PDT16" s="8"/>
      <c r="PDU16" s="8"/>
      <c r="PDV16" s="8"/>
      <c r="PDW16" s="8"/>
      <c r="PDX16" s="8"/>
      <c r="PDY16" s="8"/>
      <c r="PDZ16" s="8"/>
      <c r="PEA16" s="8"/>
      <c r="PEB16" s="8"/>
      <c r="PEC16" s="8"/>
      <c r="PED16" s="8"/>
      <c r="PEE16" s="8"/>
      <c r="PEF16" s="8"/>
      <c r="PEG16" s="8"/>
      <c r="PEH16" s="8"/>
      <c r="PEI16" s="8"/>
      <c r="PEJ16" s="8"/>
      <c r="PEK16" s="8"/>
      <c r="PEL16" s="8"/>
      <c r="PEM16" s="8"/>
      <c r="PEN16" s="8"/>
      <c r="PEO16" s="8"/>
      <c r="PEP16" s="8"/>
      <c r="PEQ16" s="8"/>
      <c r="PER16" s="8"/>
      <c r="PES16" s="8"/>
      <c r="PET16" s="8"/>
      <c r="PEU16" s="8"/>
      <c r="PEV16" s="8"/>
      <c r="PEW16" s="8"/>
      <c r="PEX16" s="8"/>
      <c r="PEY16" s="8"/>
      <c r="PEZ16" s="8"/>
      <c r="PFA16" s="8"/>
      <c r="PFB16" s="8"/>
      <c r="PFC16" s="8"/>
      <c r="PFD16" s="8"/>
      <c r="PFE16" s="8"/>
      <c r="PFF16" s="8"/>
      <c r="PFG16" s="8"/>
      <c r="PFH16" s="8"/>
      <c r="PFI16" s="8"/>
      <c r="PFJ16" s="8"/>
      <c r="PFK16" s="8"/>
      <c r="PFL16" s="8"/>
      <c r="PFM16" s="8"/>
      <c r="PFN16" s="8"/>
      <c r="PFO16" s="8"/>
      <c r="PFP16" s="8"/>
      <c r="PFQ16" s="8"/>
      <c r="PFR16" s="8"/>
      <c r="PFS16" s="8"/>
      <c r="PFT16" s="8"/>
      <c r="PFU16" s="8"/>
      <c r="PFV16" s="8"/>
      <c r="PFW16" s="8"/>
      <c r="PFX16" s="8"/>
      <c r="PFY16" s="8"/>
      <c r="PFZ16" s="8"/>
      <c r="PGA16" s="8"/>
      <c r="PGB16" s="8"/>
      <c r="PGC16" s="8"/>
      <c r="PGD16" s="8"/>
      <c r="PGE16" s="8"/>
      <c r="PGF16" s="8"/>
      <c r="PGG16" s="8"/>
      <c r="PGH16" s="8"/>
      <c r="PGI16" s="8"/>
      <c r="PGJ16" s="8"/>
      <c r="PGK16" s="8"/>
      <c r="PGL16" s="8"/>
      <c r="PGM16" s="8"/>
      <c r="PGN16" s="8"/>
      <c r="PGO16" s="8"/>
      <c r="PGP16" s="8"/>
      <c r="PGQ16" s="8"/>
      <c r="PGR16" s="8"/>
      <c r="PGS16" s="8"/>
      <c r="PGT16" s="8"/>
      <c r="PGU16" s="8"/>
      <c r="PGV16" s="8"/>
      <c r="PGW16" s="8"/>
      <c r="PGX16" s="8"/>
      <c r="PGY16" s="8"/>
      <c r="PGZ16" s="8"/>
      <c r="PHA16" s="8"/>
      <c r="PHB16" s="8"/>
      <c r="PHC16" s="8"/>
      <c r="PHD16" s="8"/>
      <c r="PHE16" s="8"/>
      <c r="PHF16" s="8"/>
      <c r="PHG16" s="8"/>
      <c r="PHH16" s="8"/>
      <c r="PHI16" s="8"/>
      <c r="PHJ16" s="8"/>
      <c r="PHK16" s="8"/>
      <c r="PHL16" s="8"/>
      <c r="PHM16" s="8"/>
      <c r="PHN16" s="8"/>
      <c r="PHO16" s="8"/>
      <c r="PHP16" s="8"/>
      <c r="PHQ16" s="8"/>
      <c r="PHR16" s="8"/>
      <c r="PHS16" s="8"/>
      <c r="PHT16" s="8"/>
      <c r="PHU16" s="8"/>
      <c r="PHV16" s="8"/>
      <c r="PHW16" s="8"/>
      <c r="PHX16" s="8"/>
      <c r="PHY16" s="8"/>
      <c r="PHZ16" s="8"/>
      <c r="PIA16" s="8"/>
      <c r="PIB16" s="8"/>
      <c r="PIC16" s="8"/>
      <c r="PID16" s="8"/>
      <c r="PIE16" s="8"/>
      <c r="PIF16" s="8"/>
      <c r="PIG16" s="8"/>
      <c r="PIH16" s="8"/>
      <c r="PII16" s="8"/>
      <c r="PIJ16" s="8"/>
      <c r="PIK16" s="8"/>
      <c r="PIL16" s="8"/>
      <c r="PIM16" s="8"/>
      <c r="PIN16" s="8"/>
      <c r="PIO16" s="8"/>
      <c r="PIP16" s="8"/>
      <c r="PIQ16" s="8"/>
      <c r="PIR16" s="8"/>
      <c r="PIS16" s="8"/>
      <c r="PIT16" s="8"/>
      <c r="PIU16" s="8"/>
      <c r="PIV16" s="8"/>
      <c r="PIW16" s="8"/>
      <c r="PIX16" s="8"/>
      <c r="PIY16" s="8"/>
      <c r="PIZ16" s="8"/>
      <c r="PJA16" s="8"/>
      <c r="PJB16" s="8"/>
      <c r="PJC16" s="8"/>
      <c r="PJD16" s="8"/>
      <c r="PJE16" s="8"/>
      <c r="PJF16" s="8"/>
      <c r="PJG16" s="8"/>
      <c r="PJH16" s="8"/>
      <c r="PJI16" s="8"/>
      <c r="PJJ16" s="8"/>
      <c r="PJK16" s="8"/>
      <c r="PJL16" s="8"/>
      <c r="PJM16" s="8"/>
      <c r="PJN16" s="8"/>
      <c r="PJO16" s="8"/>
      <c r="PJP16" s="8"/>
      <c r="PJQ16" s="8"/>
      <c r="PJR16" s="8"/>
      <c r="PJS16" s="8"/>
      <c r="PJT16" s="8"/>
      <c r="PJU16" s="8"/>
      <c r="PJV16" s="8"/>
      <c r="PJW16" s="8"/>
      <c r="PJX16" s="8"/>
      <c r="PJY16" s="8"/>
      <c r="PJZ16" s="8"/>
      <c r="PKA16" s="8"/>
      <c r="PKB16" s="8"/>
      <c r="PKC16" s="8"/>
      <c r="PKD16" s="8"/>
      <c r="PKE16" s="8"/>
      <c r="PKF16" s="8"/>
      <c r="PKG16" s="8"/>
      <c r="PKH16" s="8"/>
      <c r="PKI16" s="8"/>
      <c r="PKJ16" s="8"/>
      <c r="PKK16" s="8"/>
      <c r="PKL16" s="8"/>
      <c r="PKM16" s="8"/>
      <c r="PKN16" s="8"/>
      <c r="PKO16" s="8"/>
      <c r="PKP16" s="8"/>
      <c r="PKQ16" s="8"/>
      <c r="PKR16" s="8"/>
      <c r="PKS16" s="8"/>
      <c r="PKT16" s="8"/>
      <c r="PKU16" s="8"/>
      <c r="PKV16" s="8"/>
      <c r="PKW16" s="8"/>
      <c r="PKX16" s="8"/>
      <c r="PKY16" s="8"/>
      <c r="PKZ16" s="8"/>
      <c r="PLA16" s="8"/>
      <c r="PLB16" s="8"/>
      <c r="PLC16" s="8"/>
      <c r="PLD16" s="8"/>
      <c r="PLE16" s="8"/>
      <c r="PLF16" s="8"/>
      <c r="PLG16" s="8"/>
      <c r="PLH16" s="8"/>
      <c r="PLI16" s="8"/>
      <c r="PLJ16" s="8"/>
      <c r="PLK16" s="8"/>
      <c r="PLL16" s="8"/>
      <c r="PLM16" s="8"/>
      <c r="PLN16" s="8"/>
      <c r="PLO16" s="8"/>
      <c r="PLP16" s="8"/>
      <c r="PLQ16" s="8"/>
      <c r="PLR16" s="8"/>
      <c r="PLS16" s="8"/>
      <c r="PLT16" s="8"/>
      <c r="PLU16" s="8"/>
      <c r="PLV16" s="8"/>
      <c r="PLW16" s="8"/>
      <c r="PLX16" s="8"/>
      <c r="PLY16" s="8"/>
      <c r="PLZ16" s="8"/>
      <c r="PMA16" s="8"/>
      <c r="PMB16" s="8"/>
      <c r="PMC16" s="8"/>
      <c r="PMD16" s="8"/>
      <c r="PME16" s="8"/>
      <c r="PMF16" s="8"/>
      <c r="PMG16" s="8"/>
      <c r="PMH16" s="8"/>
      <c r="PMI16" s="8"/>
      <c r="PMJ16" s="8"/>
      <c r="PMK16" s="8"/>
      <c r="PML16" s="8"/>
      <c r="PMM16" s="8"/>
      <c r="PMN16" s="8"/>
      <c r="PMO16" s="8"/>
      <c r="PMP16" s="8"/>
      <c r="PMQ16" s="8"/>
      <c r="PMR16" s="8"/>
      <c r="PMS16" s="8"/>
      <c r="PMT16" s="8"/>
      <c r="PMU16" s="8"/>
      <c r="PMV16" s="8"/>
      <c r="PMW16" s="8"/>
      <c r="PMX16" s="8"/>
      <c r="PMY16" s="8"/>
      <c r="PMZ16" s="8"/>
      <c r="PNA16" s="8"/>
      <c r="PNB16" s="8"/>
      <c r="PNC16" s="8"/>
      <c r="PND16" s="8"/>
      <c r="PNE16" s="8"/>
      <c r="PNF16" s="8"/>
      <c r="PNG16" s="8"/>
      <c r="PNH16" s="8"/>
      <c r="PNI16" s="8"/>
      <c r="PNJ16" s="8"/>
      <c r="PNK16" s="8"/>
      <c r="PNL16" s="8"/>
      <c r="PNM16" s="8"/>
      <c r="PNN16" s="8"/>
      <c r="PNO16" s="8"/>
      <c r="PNP16" s="8"/>
      <c r="PNQ16" s="8"/>
      <c r="PNR16" s="8"/>
      <c r="PNS16" s="8"/>
      <c r="PNT16" s="8"/>
      <c r="PNU16" s="8"/>
      <c r="PNV16" s="8"/>
      <c r="PNW16" s="8"/>
      <c r="PNX16" s="8"/>
      <c r="PNY16" s="8"/>
      <c r="PNZ16" s="8"/>
      <c r="POA16" s="8"/>
      <c r="POB16" s="8"/>
      <c r="POC16" s="8"/>
      <c r="POD16" s="8"/>
      <c r="POE16" s="8"/>
      <c r="POF16" s="8"/>
      <c r="POG16" s="8"/>
      <c r="POH16" s="8"/>
      <c r="POI16" s="8"/>
      <c r="POJ16" s="8"/>
      <c r="POK16" s="8"/>
      <c r="POL16" s="8"/>
      <c r="POM16" s="8"/>
      <c r="PON16" s="8"/>
      <c r="POO16" s="8"/>
      <c r="POP16" s="8"/>
      <c r="POQ16" s="8"/>
      <c r="POR16" s="8"/>
      <c r="POS16" s="8"/>
      <c r="POT16" s="8"/>
      <c r="POU16" s="8"/>
      <c r="POV16" s="8"/>
      <c r="POW16" s="8"/>
      <c r="POX16" s="8"/>
      <c r="POY16" s="8"/>
      <c r="POZ16" s="8"/>
      <c r="PPA16" s="8"/>
      <c r="PPB16" s="8"/>
      <c r="PPC16" s="8"/>
      <c r="PPD16" s="8"/>
      <c r="PPE16" s="8"/>
      <c r="PPF16" s="8"/>
      <c r="PPG16" s="8"/>
      <c r="PPH16" s="8"/>
      <c r="PPI16" s="8"/>
      <c r="PPJ16" s="8"/>
      <c r="PPK16" s="8"/>
      <c r="PPL16" s="8"/>
      <c r="PPM16" s="8"/>
      <c r="PPN16" s="8"/>
      <c r="PPO16" s="8"/>
      <c r="PPP16" s="8"/>
      <c r="PPQ16" s="8"/>
      <c r="PPR16" s="8"/>
      <c r="PPS16" s="8"/>
      <c r="PPT16" s="8"/>
      <c r="PPU16" s="8"/>
      <c r="PPV16" s="8"/>
      <c r="PPW16" s="8"/>
      <c r="PPX16" s="8"/>
      <c r="PPY16" s="8"/>
      <c r="PPZ16" s="8"/>
      <c r="PQA16" s="8"/>
      <c r="PQB16" s="8"/>
      <c r="PQC16" s="8"/>
      <c r="PQD16" s="8"/>
      <c r="PQE16" s="8"/>
      <c r="PQF16" s="8"/>
      <c r="PQG16" s="8"/>
      <c r="PQH16" s="8"/>
      <c r="PQI16" s="8"/>
      <c r="PQJ16" s="8"/>
      <c r="PQK16" s="8"/>
      <c r="PQL16" s="8"/>
      <c r="PQM16" s="8"/>
      <c r="PQN16" s="8"/>
      <c r="PQO16" s="8"/>
      <c r="PQP16" s="8"/>
      <c r="PQQ16" s="8"/>
      <c r="PQR16" s="8"/>
      <c r="PQS16" s="8"/>
      <c r="PQT16" s="8"/>
      <c r="PQU16" s="8"/>
      <c r="PQV16" s="8"/>
      <c r="PQW16" s="8"/>
      <c r="PQX16" s="8"/>
      <c r="PQY16" s="8"/>
      <c r="PQZ16" s="8"/>
      <c r="PRA16" s="8"/>
      <c r="PRB16" s="8"/>
      <c r="PRC16" s="8"/>
      <c r="PRD16" s="8"/>
      <c r="PRE16" s="8"/>
      <c r="PRF16" s="8"/>
      <c r="PRG16" s="8"/>
      <c r="PRH16" s="8"/>
      <c r="PRI16" s="8"/>
      <c r="PRJ16" s="8"/>
      <c r="PRK16" s="8"/>
      <c r="PRL16" s="8"/>
      <c r="PRM16" s="8"/>
      <c r="PRN16" s="8"/>
      <c r="PRO16" s="8"/>
      <c r="PRP16" s="8"/>
      <c r="PRQ16" s="8"/>
      <c r="PRR16" s="8"/>
      <c r="PRS16" s="8"/>
      <c r="PRT16" s="8"/>
      <c r="PRU16" s="8"/>
      <c r="PRV16" s="8"/>
      <c r="PRW16" s="8"/>
      <c r="PRX16" s="8"/>
      <c r="PRY16" s="8"/>
      <c r="PRZ16" s="8"/>
      <c r="PSA16" s="8"/>
      <c r="PSB16" s="8"/>
      <c r="PSC16" s="8"/>
      <c r="PSD16" s="8"/>
      <c r="PSE16" s="8"/>
      <c r="PSF16" s="8"/>
      <c r="PSG16" s="8"/>
      <c r="PSH16" s="8"/>
      <c r="PSI16" s="8"/>
      <c r="PSJ16" s="8"/>
      <c r="PSK16" s="8"/>
      <c r="PSL16" s="8"/>
      <c r="PSM16" s="8"/>
      <c r="PSN16" s="8"/>
      <c r="PSO16" s="8"/>
      <c r="PSP16" s="8"/>
      <c r="PSQ16" s="8"/>
      <c r="PSR16" s="8"/>
      <c r="PSS16" s="8"/>
      <c r="PST16" s="8"/>
      <c r="PSU16" s="8"/>
      <c r="PSV16" s="8"/>
      <c r="PSW16" s="8"/>
      <c r="PSX16" s="8"/>
      <c r="PSY16" s="8"/>
      <c r="PSZ16" s="8"/>
      <c r="PTA16" s="8"/>
      <c r="PTB16" s="8"/>
      <c r="PTC16" s="8"/>
      <c r="PTD16" s="8"/>
      <c r="PTE16" s="8"/>
      <c r="PTF16" s="8"/>
      <c r="PTG16" s="8"/>
      <c r="PTH16" s="8"/>
      <c r="PTI16" s="8"/>
      <c r="PTJ16" s="8"/>
      <c r="PTK16" s="8"/>
      <c r="PTL16" s="8"/>
      <c r="PTM16" s="8"/>
      <c r="PTN16" s="8"/>
      <c r="PTO16" s="8"/>
      <c r="PTP16" s="8"/>
      <c r="PTQ16" s="8"/>
      <c r="PTR16" s="8"/>
      <c r="PTS16" s="8"/>
      <c r="PTT16" s="8"/>
      <c r="PTU16" s="8"/>
      <c r="PTV16" s="8"/>
      <c r="PTW16" s="8"/>
      <c r="PTX16" s="8"/>
      <c r="PTY16" s="8"/>
      <c r="PTZ16" s="8"/>
      <c r="PUA16" s="8"/>
      <c r="PUB16" s="8"/>
      <c r="PUC16" s="8"/>
      <c r="PUD16" s="8"/>
      <c r="PUE16" s="8"/>
      <c r="PUF16" s="8"/>
      <c r="PUG16" s="8"/>
      <c r="PUH16" s="8"/>
      <c r="PUI16" s="8"/>
      <c r="PUJ16" s="8"/>
      <c r="PUK16" s="8"/>
      <c r="PUL16" s="8"/>
      <c r="PUM16" s="8"/>
      <c r="PUN16" s="8"/>
      <c r="PUO16" s="8"/>
      <c r="PUP16" s="8"/>
      <c r="PUQ16" s="8"/>
      <c r="PUR16" s="8"/>
      <c r="PUS16" s="8"/>
      <c r="PUT16" s="8"/>
      <c r="PUU16" s="8"/>
      <c r="PUV16" s="8"/>
      <c r="PUW16" s="8"/>
      <c r="PUX16" s="8"/>
      <c r="PUY16" s="8"/>
      <c r="PUZ16" s="8"/>
      <c r="PVA16" s="8"/>
      <c r="PVB16" s="8"/>
      <c r="PVC16" s="8"/>
      <c r="PVD16" s="8"/>
      <c r="PVE16" s="8"/>
      <c r="PVF16" s="8"/>
      <c r="PVG16" s="8"/>
      <c r="PVH16" s="8"/>
      <c r="PVI16" s="8"/>
      <c r="PVJ16" s="8"/>
      <c r="PVK16" s="8"/>
      <c r="PVL16" s="8"/>
      <c r="PVM16" s="8"/>
      <c r="PVN16" s="8"/>
      <c r="PVO16" s="8"/>
      <c r="PVP16" s="8"/>
      <c r="PVQ16" s="8"/>
      <c r="PVR16" s="8"/>
      <c r="PVS16" s="8"/>
      <c r="PVT16" s="8"/>
      <c r="PVU16" s="8"/>
      <c r="PVV16" s="8"/>
      <c r="PVW16" s="8"/>
      <c r="PVX16" s="8"/>
      <c r="PVY16" s="8"/>
      <c r="PVZ16" s="8"/>
      <c r="PWA16" s="8"/>
      <c r="PWB16" s="8"/>
      <c r="PWC16" s="8"/>
      <c r="PWD16" s="8"/>
      <c r="PWE16" s="8"/>
      <c r="PWF16" s="8"/>
      <c r="PWG16" s="8"/>
      <c r="PWH16" s="8"/>
      <c r="PWI16" s="8"/>
      <c r="PWJ16" s="8"/>
      <c r="PWK16" s="8"/>
      <c r="PWL16" s="8"/>
      <c r="PWM16" s="8"/>
      <c r="PWN16" s="8"/>
      <c r="PWO16" s="8"/>
      <c r="PWP16" s="8"/>
      <c r="PWQ16" s="8"/>
      <c r="PWR16" s="8"/>
      <c r="PWS16" s="8"/>
      <c r="PWT16" s="8"/>
      <c r="PWU16" s="8"/>
      <c r="PWV16" s="8"/>
      <c r="PWW16" s="8"/>
      <c r="PWX16" s="8"/>
      <c r="PWY16" s="8"/>
      <c r="PWZ16" s="8"/>
      <c r="PXA16" s="8"/>
      <c r="PXB16" s="8"/>
      <c r="PXC16" s="8"/>
      <c r="PXD16" s="8"/>
      <c r="PXE16" s="8"/>
      <c r="PXF16" s="8"/>
      <c r="PXG16" s="8"/>
      <c r="PXH16" s="8"/>
      <c r="PXI16" s="8"/>
      <c r="PXJ16" s="8"/>
      <c r="PXK16" s="8"/>
      <c r="PXL16" s="8"/>
      <c r="PXM16" s="8"/>
      <c r="PXN16" s="8"/>
      <c r="PXO16" s="8"/>
      <c r="PXP16" s="8"/>
      <c r="PXQ16" s="8"/>
      <c r="PXR16" s="8"/>
      <c r="PXS16" s="8"/>
      <c r="PXT16" s="8"/>
      <c r="PXU16" s="8"/>
      <c r="PXV16" s="8"/>
      <c r="PXW16" s="8"/>
      <c r="PXX16" s="8"/>
      <c r="PXY16" s="8"/>
      <c r="PXZ16" s="8"/>
      <c r="PYA16" s="8"/>
      <c r="PYB16" s="8"/>
      <c r="PYC16" s="8"/>
      <c r="PYD16" s="8"/>
      <c r="PYE16" s="8"/>
      <c r="PYF16" s="8"/>
      <c r="PYG16" s="8"/>
      <c r="PYH16" s="8"/>
      <c r="PYI16" s="8"/>
      <c r="PYJ16" s="8"/>
      <c r="PYK16" s="8"/>
      <c r="PYL16" s="8"/>
      <c r="PYM16" s="8"/>
      <c r="PYN16" s="8"/>
      <c r="PYO16" s="8"/>
      <c r="PYP16" s="8"/>
      <c r="PYQ16" s="8"/>
      <c r="PYR16" s="8"/>
      <c r="PYS16" s="8"/>
      <c r="PYT16" s="8"/>
      <c r="PYU16" s="8"/>
      <c r="PYV16" s="8"/>
      <c r="PYW16" s="8"/>
      <c r="PYX16" s="8"/>
      <c r="PYY16" s="8"/>
      <c r="PYZ16" s="8"/>
      <c r="PZA16" s="8"/>
      <c r="PZB16" s="8"/>
      <c r="PZC16" s="8"/>
      <c r="PZD16" s="8"/>
      <c r="PZE16" s="8"/>
      <c r="PZF16" s="8"/>
      <c r="PZG16" s="8"/>
      <c r="PZH16" s="8"/>
      <c r="PZI16" s="8"/>
      <c r="PZJ16" s="8"/>
      <c r="PZK16" s="8"/>
      <c r="PZL16" s="8"/>
      <c r="PZM16" s="8"/>
      <c r="PZN16" s="8"/>
      <c r="PZO16" s="8"/>
      <c r="PZP16" s="8"/>
      <c r="PZQ16" s="8"/>
      <c r="PZR16" s="8"/>
      <c r="PZS16" s="8"/>
      <c r="PZT16" s="8"/>
      <c r="PZU16" s="8"/>
      <c r="PZV16" s="8"/>
      <c r="PZW16" s="8"/>
      <c r="PZX16" s="8"/>
      <c r="PZY16" s="8"/>
      <c r="PZZ16" s="8"/>
      <c r="QAA16" s="8"/>
      <c r="QAB16" s="8"/>
      <c r="QAC16" s="8"/>
      <c r="QAD16" s="8"/>
      <c r="QAE16" s="8"/>
      <c r="QAF16" s="8"/>
      <c r="QAG16" s="8"/>
      <c r="QAH16" s="8"/>
      <c r="QAI16" s="8"/>
      <c r="QAJ16" s="8"/>
      <c r="QAK16" s="8"/>
      <c r="QAL16" s="8"/>
      <c r="QAM16" s="8"/>
      <c r="QAN16" s="8"/>
      <c r="QAO16" s="8"/>
      <c r="QAP16" s="8"/>
      <c r="QAQ16" s="8"/>
      <c r="QAR16" s="8"/>
      <c r="QAS16" s="8"/>
      <c r="QAT16" s="8"/>
      <c r="QAU16" s="8"/>
      <c r="QAV16" s="8"/>
      <c r="QAW16" s="8"/>
      <c r="QAX16" s="8"/>
      <c r="QAY16" s="8"/>
      <c r="QAZ16" s="8"/>
      <c r="QBA16" s="8"/>
      <c r="QBB16" s="8"/>
      <c r="QBC16" s="8"/>
      <c r="QBD16" s="8"/>
      <c r="QBE16" s="8"/>
      <c r="QBF16" s="8"/>
      <c r="QBG16" s="8"/>
      <c r="QBH16" s="8"/>
      <c r="QBI16" s="8"/>
      <c r="QBJ16" s="8"/>
      <c r="QBK16" s="8"/>
      <c r="QBL16" s="8"/>
      <c r="QBM16" s="8"/>
      <c r="QBN16" s="8"/>
      <c r="QBO16" s="8"/>
      <c r="QBP16" s="8"/>
      <c r="QBQ16" s="8"/>
      <c r="QBR16" s="8"/>
      <c r="QBS16" s="8"/>
      <c r="QBT16" s="8"/>
      <c r="QBU16" s="8"/>
      <c r="QBV16" s="8"/>
      <c r="QBW16" s="8"/>
      <c r="QBX16" s="8"/>
      <c r="QBY16" s="8"/>
      <c r="QBZ16" s="8"/>
      <c r="QCA16" s="8"/>
      <c r="QCB16" s="8"/>
      <c r="QCC16" s="8"/>
      <c r="QCD16" s="8"/>
      <c r="QCE16" s="8"/>
      <c r="QCF16" s="8"/>
      <c r="QCG16" s="8"/>
      <c r="QCH16" s="8"/>
      <c r="QCI16" s="8"/>
      <c r="QCJ16" s="8"/>
      <c r="QCK16" s="8"/>
      <c r="QCL16" s="8"/>
      <c r="QCM16" s="8"/>
      <c r="QCN16" s="8"/>
      <c r="QCO16" s="8"/>
      <c r="QCP16" s="8"/>
      <c r="QCQ16" s="8"/>
      <c r="QCR16" s="8"/>
      <c r="QCS16" s="8"/>
      <c r="QCT16" s="8"/>
      <c r="QCU16" s="8"/>
      <c r="QCV16" s="8"/>
      <c r="QCW16" s="8"/>
      <c r="QCX16" s="8"/>
      <c r="QCY16" s="8"/>
      <c r="QCZ16" s="8"/>
      <c r="QDA16" s="8"/>
      <c r="QDB16" s="8"/>
      <c r="QDC16" s="8"/>
      <c r="QDD16" s="8"/>
      <c r="QDE16" s="8"/>
      <c r="QDF16" s="8"/>
      <c r="QDG16" s="8"/>
      <c r="QDH16" s="8"/>
      <c r="QDI16" s="8"/>
      <c r="QDJ16" s="8"/>
      <c r="QDK16" s="8"/>
      <c r="QDL16" s="8"/>
      <c r="QDM16" s="8"/>
      <c r="QDN16" s="8"/>
      <c r="QDO16" s="8"/>
      <c r="QDP16" s="8"/>
      <c r="QDQ16" s="8"/>
      <c r="QDR16" s="8"/>
      <c r="QDS16" s="8"/>
      <c r="QDT16" s="8"/>
      <c r="QDU16" s="8"/>
      <c r="QDV16" s="8"/>
      <c r="QDW16" s="8"/>
      <c r="QDX16" s="8"/>
      <c r="QDY16" s="8"/>
      <c r="QDZ16" s="8"/>
      <c r="QEA16" s="8"/>
      <c r="QEB16" s="8"/>
      <c r="QEC16" s="8"/>
      <c r="QED16" s="8"/>
      <c r="QEE16" s="8"/>
      <c r="QEF16" s="8"/>
      <c r="QEG16" s="8"/>
      <c r="QEH16" s="8"/>
      <c r="QEI16" s="8"/>
      <c r="QEJ16" s="8"/>
      <c r="QEK16" s="8"/>
      <c r="QEL16" s="8"/>
      <c r="QEM16" s="8"/>
      <c r="QEN16" s="8"/>
      <c r="QEO16" s="8"/>
      <c r="QEP16" s="8"/>
      <c r="QEQ16" s="8"/>
      <c r="QER16" s="8"/>
      <c r="QES16" s="8"/>
      <c r="QET16" s="8"/>
      <c r="QEU16" s="8"/>
      <c r="QEV16" s="8"/>
      <c r="QEW16" s="8"/>
      <c r="QEX16" s="8"/>
      <c r="QEY16" s="8"/>
      <c r="QEZ16" s="8"/>
      <c r="QFA16" s="8"/>
      <c r="QFB16" s="8"/>
      <c r="QFC16" s="8"/>
      <c r="QFD16" s="8"/>
      <c r="QFE16" s="8"/>
      <c r="QFF16" s="8"/>
      <c r="QFG16" s="8"/>
      <c r="QFH16" s="8"/>
      <c r="QFI16" s="8"/>
      <c r="QFJ16" s="8"/>
      <c r="QFK16" s="8"/>
      <c r="QFL16" s="8"/>
      <c r="QFM16" s="8"/>
      <c r="QFN16" s="8"/>
      <c r="QFO16" s="8"/>
      <c r="QFP16" s="8"/>
      <c r="QFQ16" s="8"/>
      <c r="QFR16" s="8"/>
      <c r="QFS16" s="8"/>
      <c r="QFT16" s="8"/>
      <c r="QFU16" s="8"/>
      <c r="QFV16" s="8"/>
      <c r="QFW16" s="8"/>
      <c r="QFX16" s="8"/>
      <c r="QFY16" s="8"/>
      <c r="QFZ16" s="8"/>
      <c r="QGA16" s="8"/>
      <c r="QGB16" s="8"/>
      <c r="QGC16" s="8"/>
      <c r="QGD16" s="8"/>
      <c r="QGE16" s="8"/>
      <c r="QGF16" s="8"/>
      <c r="QGG16" s="8"/>
      <c r="QGH16" s="8"/>
      <c r="QGI16" s="8"/>
      <c r="QGJ16" s="8"/>
      <c r="QGK16" s="8"/>
      <c r="QGL16" s="8"/>
      <c r="QGM16" s="8"/>
      <c r="QGN16" s="8"/>
      <c r="QGO16" s="8"/>
      <c r="QGP16" s="8"/>
      <c r="QGQ16" s="8"/>
      <c r="QGR16" s="8"/>
      <c r="QGS16" s="8"/>
      <c r="QGT16" s="8"/>
      <c r="QGU16" s="8"/>
      <c r="QGV16" s="8"/>
      <c r="QGW16" s="8"/>
      <c r="QGX16" s="8"/>
      <c r="QGY16" s="8"/>
      <c r="QGZ16" s="8"/>
      <c r="QHA16" s="8"/>
      <c r="QHB16" s="8"/>
      <c r="QHC16" s="8"/>
      <c r="QHD16" s="8"/>
      <c r="QHE16" s="8"/>
      <c r="QHF16" s="8"/>
      <c r="QHG16" s="8"/>
      <c r="QHH16" s="8"/>
      <c r="QHI16" s="8"/>
      <c r="QHJ16" s="8"/>
      <c r="QHK16" s="8"/>
      <c r="QHL16" s="8"/>
      <c r="QHM16" s="8"/>
      <c r="QHN16" s="8"/>
      <c r="QHO16" s="8"/>
      <c r="QHP16" s="8"/>
      <c r="QHQ16" s="8"/>
      <c r="QHR16" s="8"/>
      <c r="QHS16" s="8"/>
      <c r="QHT16" s="8"/>
      <c r="QHU16" s="8"/>
      <c r="QHV16" s="8"/>
      <c r="QHW16" s="8"/>
      <c r="QHX16" s="8"/>
      <c r="QHY16" s="8"/>
      <c r="QHZ16" s="8"/>
      <c r="QIA16" s="8"/>
      <c r="QIB16" s="8"/>
      <c r="QIC16" s="8"/>
      <c r="QID16" s="8"/>
      <c r="QIE16" s="8"/>
      <c r="QIF16" s="8"/>
      <c r="QIG16" s="8"/>
      <c r="QIH16" s="8"/>
      <c r="QII16" s="8"/>
      <c r="QIJ16" s="8"/>
      <c r="QIK16" s="8"/>
      <c r="QIL16" s="8"/>
      <c r="QIM16" s="8"/>
      <c r="QIN16" s="8"/>
      <c r="QIO16" s="8"/>
      <c r="QIP16" s="8"/>
      <c r="QIQ16" s="8"/>
      <c r="QIR16" s="8"/>
      <c r="QIS16" s="8"/>
      <c r="QIT16" s="8"/>
      <c r="QIU16" s="8"/>
      <c r="QIV16" s="8"/>
      <c r="QIW16" s="8"/>
      <c r="QIX16" s="8"/>
      <c r="QIY16" s="8"/>
      <c r="QIZ16" s="8"/>
      <c r="QJA16" s="8"/>
      <c r="QJB16" s="8"/>
      <c r="QJC16" s="8"/>
      <c r="QJD16" s="8"/>
      <c r="QJE16" s="8"/>
      <c r="QJF16" s="8"/>
      <c r="QJG16" s="8"/>
      <c r="QJH16" s="8"/>
      <c r="QJI16" s="8"/>
      <c r="QJJ16" s="8"/>
      <c r="QJK16" s="8"/>
      <c r="QJL16" s="8"/>
      <c r="QJM16" s="8"/>
      <c r="QJN16" s="8"/>
      <c r="QJO16" s="8"/>
      <c r="QJP16" s="8"/>
      <c r="QJQ16" s="8"/>
      <c r="QJR16" s="8"/>
      <c r="QJS16" s="8"/>
      <c r="QJT16" s="8"/>
      <c r="QJU16" s="8"/>
      <c r="QJV16" s="8"/>
      <c r="QJW16" s="8"/>
      <c r="QJX16" s="8"/>
      <c r="QJY16" s="8"/>
      <c r="QJZ16" s="8"/>
      <c r="QKA16" s="8"/>
      <c r="QKB16" s="8"/>
      <c r="QKC16" s="8"/>
      <c r="QKD16" s="8"/>
      <c r="QKE16" s="8"/>
      <c r="QKF16" s="8"/>
      <c r="QKG16" s="8"/>
      <c r="QKH16" s="8"/>
      <c r="QKI16" s="8"/>
      <c r="QKJ16" s="8"/>
      <c r="QKK16" s="8"/>
      <c r="QKL16" s="8"/>
      <c r="QKM16" s="8"/>
      <c r="QKN16" s="8"/>
      <c r="QKO16" s="8"/>
      <c r="QKP16" s="8"/>
      <c r="QKQ16" s="8"/>
      <c r="QKR16" s="8"/>
      <c r="QKS16" s="8"/>
      <c r="QKT16" s="8"/>
      <c r="QKU16" s="8"/>
      <c r="QKV16" s="8"/>
      <c r="QKW16" s="8"/>
      <c r="QKX16" s="8"/>
      <c r="QKY16" s="8"/>
      <c r="QKZ16" s="8"/>
      <c r="QLA16" s="8"/>
      <c r="QLB16" s="8"/>
      <c r="QLC16" s="8"/>
      <c r="QLD16" s="8"/>
      <c r="QLE16" s="8"/>
      <c r="QLF16" s="8"/>
      <c r="QLG16" s="8"/>
      <c r="QLH16" s="8"/>
      <c r="QLI16" s="8"/>
      <c r="QLJ16" s="8"/>
      <c r="QLK16" s="8"/>
      <c r="QLL16" s="8"/>
      <c r="QLM16" s="8"/>
      <c r="QLN16" s="8"/>
      <c r="QLO16" s="8"/>
      <c r="QLP16" s="8"/>
      <c r="QLQ16" s="8"/>
      <c r="QLR16" s="8"/>
      <c r="QLS16" s="8"/>
      <c r="QLT16" s="8"/>
      <c r="QLU16" s="8"/>
      <c r="QLV16" s="8"/>
      <c r="QLW16" s="8"/>
      <c r="QLX16" s="8"/>
      <c r="QLY16" s="8"/>
      <c r="QLZ16" s="8"/>
      <c r="QMA16" s="8"/>
      <c r="QMB16" s="8"/>
      <c r="QMC16" s="8"/>
      <c r="QMD16" s="8"/>
      <c r="QME16" s="8"/>
      <c r="QMF16" s="8"/>
      <c r="QMG16" s="8"/>
      <c r="QMH16" s="8"/>
      <c r="QMI16" s="8"/>
      <c r="QMJ16" s="8"/>
      <c r="QMK16" s="8"/>
      <c r="QML16" s="8"/>
      <c r="QMM16" s="8"/>
      <c r="QMN16" s="8"/>
      <c r="QMO16" s="8"/>
      <c r="QMP16" s="8"/>
      <c r="QMQ16" s="8"/>
      <c r="QMR16" s="8"/>
      <c r="QMS16" s="8"/>
      <c r="QMT16" s="8"/>
      <c r="QMU16" s="8"/>
      <c r="QMV16" s="8"/>
      <c r="QMW16" s="8"/>
      <c r="QMX16" s="8"/>
      <c r="QMY16" s="8"/>
      <c r="QMZ16" s="8"/>
      <c r="QNA16" s="8"/>
      <c r="QNB16" s="8"/>
      <c r="QNC16" s="8"/>
      <c r="QND16" s="8"/>
      <c r="QNE16" s="8"/>
      <c r="QNF16" s="8"/>
      <c r="QNG16" s="8"/>
      <c r="QNH16" s="8"/>
      <c r="QNI16" s="8"/>
      <c r="QNJ16" s="8"/>
      <c r="QNK16" s="8"/>
      <c r="QNL16" s="8"/>
      <c r="QNM16" s="8"/>
      <c r="QNN16" s="8"/>
      <c r="QNO16" s="8"/>
      <c r="QNP16" s="8"/>
      <c r="QNQ16" s="8"/>
      <c r="QNR16" s="8"/>
      <c r="QNS16" s="8"/>
      <c r="QNT16" s="8"/>
      <c r="QNU16" s="8"/>
      <c r="QNV16" s="8"/>
      <c r="QNW16" s="8"/>
      <c r="QNX16" s="8"/>
      <c r="QNY16" s="8"/>
      <c r="QNZ16" s="8"/>
      <c r="QOA16" s="8"/>
      <c r="QOB16" s="8"/>
      <c r="QOC16" s="8"/>
      <c r="QOD16" s="8"/>
      <c r="QOE16" s="8"/>
      <c r="QOF16" s="8"/>
      <c r="QOG16" s="8"/>
      <c r="QOH16" s="8"/>
      <c r="QOI16" s="8"/>
      <c r="QOJ16" s="8"/>
      <c r="QOK16" s="8"/>
      <c r="QOL16" s="8"/>
      <c r="QOM16" s="8"/>
      <c r="QON16" s="8"/>
      <c r="QOO16" s="8"/>
      <c r="QOP16" s="8"/>
      <c r="QOQ16" s="8"/>
      <c r="QOR16" s="8"/>
      <c r="QOS16" s="8"/>
      <c r="QOT16" s="8"/>
      <c r="QOU16" s="8"/>
      <c r="QOV16" s="8"/>
      <c r="QOW16" s="8"/>
      <c r="QOX16" s="8"/>
      <c r="QOY16" s="8"/>
      <c r="QOZ16" s="8"/>
      <c r="QPA16" s="8"/>
      <c r="QPB16" s="8"/>
      <c r="QPC16" s="8"/>
      <c r="QPD16" s="8"/>
      <c r="QPE16" s="8"/>
      <c r="QPF16" s="8"/>
      <c r="QPG16" s="8"/>
      <c r="QPH16" s="8"/>
      <c r="QPI16" s="8"/>
      <c r="QPJ16" s="8"/>
      <c r="QPK16" s="8"/>
      <c r="QPL16" s="8"/>
      <c r="QPM16" s="8"/>
      <c r="QPN16" s="8"/>
      <c r="QPO16" s="8"/>
      <c r="QPP16" s="8"/>
      <c r="QPQ16" s="8"/>
      <c r="QPR16" s="8"/>
      <c r="QPS16" s="8"/>
      <c r="QPT16" s="8"/>
      <c r="QPU16" s="8"/>
      <c r="QPV16" s="8"/>
      <c r="QPW16" s="8"/>
      <c r="QPX16" s="8"/>
      <c r="QPY16" s="8"/>
      <c r="QPZ16" s="8"/>
      <c r="QQA16" s="8"/>
      <c r="QQB16" s="8"/>
      <c r="QQC16" s="8"/>
      <c r="QQD16" s="8"/>
      <c r="QQE16" s="8"/>
      <c r="QQF16" s="8"/>
      <c r="QQG16" s="8"/>
      <c r="QQH16" s="8"/>
      <c r="QQI16" s="8"/>
      <c r="QQJ16" s="8"/>
      <c r="QQK16" s="8"/>
      <c r="QQL16" s="8"/>
      <c r="QQM16" s="8"/>
      <c r="QQN16" s="8"/>
      <c r="QQO16" s="8"/>
      <c r="QQP16" s="8"/>
      <c r="QQQ16" s="8"/>
      <c r="QQR16" s="8"/>
      <c r="QQS16" s="8"/>
      <c r="QQT16" s="8"/>
      <c r="QQU16" s="8"/>
      <c r="QQV16" s="8"/>
      <c r="QQW16" s="8"/>
      <c r="QQX16" s="8"/>
      <c r="QQY16" s="8"/>
      <c r="QQZ16" s="8"/>
      <c r="QRA16" s="8"/>
      <c r="QRB16" s="8"/>
      <c r="QRC16" s="8"/>
      <c r="QRD16" s="8"/>
      <c r="QRE16" s="8"/>
      <c r="QRF16" s="8"/>
      <c r="QRG16" s="8"/>
      <c r="QRH16" s="8"/>
      <c r="QRI16" s="8"/>
      <c r="QRJ16" s="8"/>
      <c r="QRK16" s="8"/>
      <c r="QRL16" s="8"/>
      <c r="QRM16" s="8"/>
      <c r="QRN16" s="8"/>
      <c r="QRO16" s="8"/>
      <c r="QRP16" s="8"/>
      <c r="QRQ16" s="8"/>
      <c r="QRR16" s="8"/>
      <c r="QRS16" s="8"/>
      <c r="QRT16" s="8"/>
      <c r="QRU16" s="8"/>
      <c r="QRV16" s="8"/>
      <c r="QRW16" s="8"/>
      <c r="QRX16" s="8"/>
      <c r="QRY16" s="8"/>
      <c r="QRZ16" s="8"/>
      <c r="QSA16" s="8"/>
      <c r="QSB16" s="8"/>
      <c r="QSC16" s="8"/>
      <c r="QSD16" s="8"/>
      <c r="QSE16" s="8"/>
      <c r="QSF16" s="8"/>
      <c r="QSG16" s="8"/>
      <c r="QSH16" s="8"/>
      <c r="QSI16" s="8"/>
      <c r="QSJ16" s="8"/>
      <c r="QSK16" s="8"/>
      <c r="QSL16" s="8"/>
      <c r="QSM16" s="8"/>
      <c r="QSN16" s="8"/>
      <c r="QSO16" s="8"/>
      <c r="QSP16" s="8"/>
      <c r="QSQ16" s="8"/>
      <c r="QSR16" s="8"/>
      <c r="QSS16" s="8"/>
      <c r="QST16" s="8"/>
      <c r="QSU16" s="8"/>
      <c r="QSV16" s="8"/>
      <c r="QSW16" s="8"/>
      <c r="QSX16" s="8"/>
      <c r="QSY16" s="8"/>
      <c r="QSZ16" s="8"/>
      <c r="QTA16" s="8"/>
      <c r="QTB16" s="8"/>
      <c r="QTC16" s="8"/>
      <c r="QTD16" s="8"/>
      <c r="QTE16" s="8"/>
      <c r="QTF16" s="8"/>
      <c r="QTG16" s="8"/>
      <c r="QTH16" s="8"/>
      <c r="QTI16" s="8"/>
      <c r="QTJ16" s="8"/>
      <c r="QTK16" s="8"/>
      <c r="QTL16" s="8"/>
      <c r="QTM16" s="8"/>
      <c r="QTN16" s="8"/>
      <c r="QTO16" s="8"/>
      <c r="QTP16" s="8"/>
      <c r="QTQ16" s="8"/>
      <c r="QTR16" s="8"/>
      <c r="QTS16" s="8"/>
      <c r="QTT16" s="8"/>
      <c r="QTU16" s="8"/>
      <c r="QTV16" s="8"/>
      <c r="QTW16" s="8"/>
      <c r="QTX16" s="8"/>
      <c r="QTY16" s="8"/>
      <c r="QTZ16" s="8"/>
      <c r="QUA16" s="8"/>
      <c r="QUB16" s="8"/>
      <c r="QUC16" s="8"/>
      <c r="QUD16" s="8"/>
      <c r="QUE16" s="8"/>
      <c r="QUF16" s="8"/>
      <c r="QUG16" s="8"/>
      <c r="QUH16" s="8"/>
      <c r="QUI16" s="8"/>
      <c r="QUJ16" s="8"/>
      <c r="QUK16" s="8"/>
      <c r="QUL16" s="8"/>
      <c r="QUM16" s="8"/>
      <c r="QUN16" s="8"/>
      <c r="QUO16" s="8"/>
      <c r="QUP16" s="8"/>
      <c r="QUQ16" s="8"/>
      <c r="QUR16" s="8"/>
      <c r="QUS16" s="8"/>
      <c r="QUT16" s="8"/>
      <c r="QUU16" s="8"/>
      <c r="QUV16" s="8"/>
      <c r="QUW16" s="8"/>
      <c r="QUX16" s="8"/>
      <c r="QUY16" s="8"/>
      <c r="QUZ16" s="8"/>
      <c r="QVA16" s="8"/>
      <c r="QVB16" s="8"/>
      <c r="QVC16" s="8"/>
      <c r="QVD16" s="8"/>
      <c r="QVE16" s="8"/>
      <c r="QVF16" s="8"/>
      <c r="QVG16" s="8"/>
      <c r="QVH16" s="8"/>
      <c r="QVI16" s="8"/>
      <c r="QVJ16" s="8"/>
      <c r="QVK16" s="8"/>
      <c r="QVL16" s="8"/>
      <c r="QVM16" s="8"/>
      <c r="QVN16" s="8"/>
      <c r="QVO16" s="8"/>
      <c r="QVP16" s="8"/>
      <c r="QVQ16" s="8"/>
      <c r="QVR16" s="8"/>
      <c r="QVS16" s="8"/>
      <c r="QVT16" s="8"/>
      <c r="QVU16" s="8"/>
      <c r="QVV16" s="8"/>
      <c r="QVW16" s="8"/>
      <c r="QVX16" s="8"/>
      <c r="QVY16" s="8"/>
      <c r="QVZ16" s="8"/>
      <c r="QWA16" s="8"/>
      <c r="QWB16" s="8"/>
      <c r="QWC16" s="8"/>
      <c r="QWD16" s="8"/>
      <c r="QWE16" s="8"/>
      <c r="QWF16" s="8"/>
      <c r="QWG16" s="8"/>
      <c r="QWH16" s="8"/>
      <c r="QWI16" s="8"/>
      <c r="QWJ16" s="8"/>
      <c r="QWK16" s="8"/>
      <c r="QWL16" s="8"/>
      <c r="QWM16" s="8"/>
      <c r="QWN16" s="8"/>
      <c r="QWO16" s="8"/>
      <c r="QWP16" s="8"/>
      <c r="QWQ16" s="8"/>
      <c r="QWR16" s="8"/>
      <c r="QWS16" s="8"/>
      <c r="QWT16" s="8"/>
      <c r="QWU16" s="8"/>
      <c r="QWV16" s="8"/>
      <c r="QWW16" s="8"/>
      <c r="QWX16" s="8"/>
      <c r="QWY16" s="8"/>
      <c r="QWZ16" s="8"/>
      <c r="QXA16" s="8"/>
      <c r="QXB16" s="8"/>
      <c r="QXC16" s="8"/>
      <c r="QXD16" s="8"/>
      <c r="QXE16" s="8"/>
      <c r="QXF16" s="8"/>
      <c r="QXG16" s="8"/>
      <c r="QXH16" s="8"/>
      <c r="QXI16" s="8"/>
      <c r="QXJ16" s="8"/>
      <c r="QXK16" s="8"/>
      <c r="QXL16" s="8"/>
      <c r="QXM16" s="8"/>
      <c r="QXN16" s="8"/>
      <c r="QXO16" s="8"/>
      <c r="QXP16" s="8"/>
      <c r="QXQ16" s="8"/>
      <c r="QXR16" s="8"/>
      <c r="QXS16" s="8"/>
      <c r="QXT16" s="8"/>
      <c r="QXU16" s="8"/>
      <c r="QXV16" s="8"/>
      <c r="QXW16" s="8"/>
      <c r="QXX16" s="8"/>
      <c r="QXY16" s="8"/>
      <c r="QXZ16" s="8"/>
      <c r="QYA16" s="8"/>
      <c r="QYB16" s="8"/>
      <c r="QYC16" s="8"/>
      <c r="QYD16" s="8"/>
      <c r="QYE16" s="8"/>
      <c r="QYF16" s="8"/>
      <c r="QYG16" s="8"/>
      <c r="QYH16" s="8"/>
      <c r="QYI16" s="8"/>
      <c r="QYJ16" s="8"/>
      <c r="QYK16" s="8"/>
      <c r="QYL16" s="8"/>
      <c r="QYM16" s="8"/>
      <c r="QYN16" s="8"/>
      <c r="QYO16" s="8"/>
      <c r="QYP16" s="8"/>
      <c r="QYQ16" s="8"/>
      <c r="QYR16" s="8"/>
      <c r="QYS16" s="8"/>
      <c r="QYT16" s="8"/>
      <c r="QYU16" s="8"/>
      <c r="QYV16" s="8"/>
      <c r="QYW16" s="8"/>
      <c r="QYX16" s="8"/>
      <c r="QYY16" s="8"/>
      <c r="QYZ16" s="8"/>
      <c r="QZA16" s="8"/>
      <c r="QZB16" s="8"/>
      <c r="QZC16" s="8"/>
      <c r="QZD16" s="8"/>
      <c r="QZE16" s="8"/>
      <c r="QZF16" s="8"/>
      <c r="QZG16" s="8"/>
      <c r="QZH16" s="8"/>
      <c r="QZI16" s="8"/>
      <c r="QZJ16" s="8"/>
      <c r="QZK16" s="8"/>
      <c r="QZL16" s="8"/>
      <c r="QZM16" s="8"/>
      <c r="QZN16" s="8"/>
      <c r="QZO16" s="8"/>
      <c r="QZP16" s="8"/>
      <c r="QZQ16" s="8"/>
      <c r="QZR16" s="8"/>
      <c r="QZS16" s="8"/>
      <c r="QZT16" s="8"/>
      <c r="QZU16" s="8"/>
      <c r="QZV16" s="8"/>
      <c r="QZW16" s="8"/>
      <c r="QZX16" s="8"/>
      <c r="QZY16" s="8"/>
      <c r="QZZ16" s="8"/>
      <c r="RAA16" s="8"/>
      <c r="RAB16" s="8"/>
      <c r="RAC16" s="8"/>
      <c r="RAD16" s="8"/>
      <c r="RAE16" s="8"/>
      <c r="RAF16" s="8"/>
      <c r="RAG16" s="8"/>
      <c r="RAH16" s="8"/>
      <c r="RAI16" s="8"/>
      <c r="RAJ16" s="8"/>
      <c r="RAK16" s="8"/>
      <c r="RAL16" s="8"/>
      <c r="RAM16" s="8"/>
      <c r="RAN16" s="8"/>
      <c r="RAO16" s="8"/>
      <c r="RAP16" s="8"/>
      <c r="RAQ16" s="8"/>
      <c r="RAR16" s="8"/>
      <c r="RAS16" s="8"/>
      <c r="RAT16" s="8"/>
      <c r="RAU16" s="8"/>
      <c r="RAV16" s="8"/>
      <c r="RAW16" s="8"/>
      <c r="RAX16" s="8"/>
      <c r="RAY16" s="8"/>
      <c r="RAZ16" s="8"/>
      <c r="RBA16" s="8"/>
      <c r="RBB16" s="8"/>
      <c r="RBC16" s="8"/>
      <c r="RBD16" s="8"/>
      <c r="RBE16" s="8"/>
      <c r="RBF16" s="8"/>
      <c r="RBG16" s="8"/>
      <c r="RBH16" s="8"/>
      <c r="RBI16" s="8"/>
      <c r="RBJ16" s="8"/>
      <c r="RBK16" s="8"/>
      <c r="RBL16" s="8"/>
      <c r="RBM16" s="8"/>
      <c r="RBN16" s="8"/>
      <c r="RBO16" s="8"/>
      <c r="RBP16" s="8"/>
      <c r="RBQ16" s="8"/>
      <c r="RBR16" s="8"/>
      <c r="RBS16" s="8"/>
      <c r="RBT16" s="8"/>
      <c r="RBU16" s="8"/>
      <c r="RBV16" s="8"/>
      <c r="RBW16" s="8"/>
      <c r="RBX16" s="8"/>
      <c r="RBY16" s="8"/>
      <c r="RBZ16" s="8"/>
      <c r="RCA16" s="8"/>
      <c r="RCB16" s="8"/>
      <c r="RCC16" s="8"/>
      <c r="RCD16" s="8"/>
      <c r="RCE16" s="8"/>
      <c r="RCF16" s="8"/>
      <c r="RCG16" s="8"/>
      <c r="RCH16" s="8"/>
      <c r="RCI16" s="8"/>
      <c r="RCJ16" s="8"/>
      <c r="RCK16" s="8"/>
      <c r="RCL16" s="8"/>
      <c r="RCM16" s="8"/>
      <c r="RCN16" s="8"/>
      <c r="RCO16" s="8"/>
      <c r="RCP16" s="8"/>
      <c r="RCQ16" s="8"/>
      <c r="RCR16" s="8"/>
      <c r="RCS16" s="8"/>
      <c r="RCT16" s="8"/>
      <c r="RCU16" s="8"/>
      <c r="RCV16" s="8"/>
      <c r="RCW16" s="8"/>
      <c r="RCX16" s="8"/>
      <c r="RCY16" s="8"/>
      <c r="RCZ16" s="8"/>
      <c r="RDA16" s="8"/>
      <c r="RDB16" s="8"/>
      <c r="RDC16" s="8"/>
      <c r="RDD16" s="8"/>
      <c r="RDE16" s="8"/>
      <c r="RDF16" s="8"/>
      <c r="RDG16" s="8"/>
      <c r="RDH16" s="8"/>
      <c r="RDI16" s="8"/>
      <c r="RDJ16" s="8"/>
      <c r="RDK16" s="8"/>
      <c r="RDL16" s="8"/>
      <c r="RDM16" s="8"/>
      <c r="RDN16" s="8"/>
      <c r="RDO16" s="8"/>
      <c r="RDP16" s="8"/>
      <c r="RDQ16" s="8"/>
      <c r="RDR16" s="8"/>
      <c r="RDS16" s="8"/>
      <c r="RDT16" s="8"/>
      <c r="RDU16" s="8"/>
      <c r="RDV16" s="8"/>
      <c r="RDW16" s="8"/>
      <c r="RDX16" s="8"/>
      <c r="RDY16" s="8"/>
      <c r="RDZ16" s="8"/>
      <c r="REA16" s="8"/>
      <c r="REB16" s="8"/>
      <c r="REC16" s="8"/>
      <c r="RED16" s="8"/>
      <c r="REE16" s="8"/>
      <c r="REF16" s="8"/>
      <c r="REG16" s="8"/>
      <c r="REH16" s="8"/>
      <c r="REI16" s="8"/>
      <c r="REJ16" s="8"/>
      <c r="REK16" s="8"/>
      <c r="REL16" s="8"/>
      <c r="REM16" s="8"/>
      <c r="REN16" s="8"/>
      <c r="REO16" s="8"/>
      <c r="REP16" s="8"/>
      <c r="REQ16" s="8"/>
      <c r="RER16" s="8"/>
      <c r="RES16" s="8"/>
      <c r="RET16" s="8"/>
      <c r="REU16" s="8"/>
      <c r="REV16" s="8"/>
      <c r="REW16" s="8"/>
      <c r="REX16" s="8"/>
      <c r="REY16" s="8"/>
      <c r="REZ16" s="8"/>
      <c r="RFA16" s="8"/>
      <c r="RFB16" s="8"/>
      <c r="RFC16" s="8"/>
      <c r="RFD16" s="8"/>
      <c r="RFE16" s="8"/>
      <c r="RFF16" s="8"/>
      <c r="RFG16" s="8"/>
      <c r="RFH16" s="8"/>
      <c r="RFI16" s="8"/>
      <c r="RFJ16" s="8"/>
      <c r="RFK16" s="8"/>
      <c r="RFL16" s="8"/>
      <c r="RFM16" s="8"/>
      <c r="RFN16" s="8"/>
      <c r="RFO16" s="8"/>
      <c r="RFP16" s="8"/>
      <c r="RFQ16" s="8"/>
      <c r="RFR16" s="8"/>
      <c r="RFS16" s="8"/>
      <c r="RFT16" s="8"/>
      <c r="RFU16" s="8"/>
      <c r="RFV16" s="8"/>
      <c r="RFW16" s="8"/>
      <c r="RFX16" s="8"/>
      <c r="RFY16" s="8"/>
      <c r="RFZ16" s="8"/>
      <c r="RGA16" s="8"/>
      <c r="RGB16" s="8"/>
      <c r="RGC16" s="8"/>
      <c r="RGD16" s="8"/>
      <c r="RGE16" s="8"/>
      <c r="RGF16" s="8"/>
      <c r="RGG16" s="8"/>
      <c r="RGH16" s="8"/>
      <c r="RGI16" s="8"/>
      <c r="RGJ16" s="8"/>
      <c r="RGK16" s="8"/>
      <c r="RGL16" s="8"/>
      <c r="RGM16" s="8"/>
      <c r="RGN16" s="8"/>
      <c r="RGO16" s="8"/>
      <c r="RGP16" s="8"/>
      <c r="RGQ16" s="8"/>
      <c r="RGR16" s="8"/>
      <c r="RGS16" s="8"/>
      <c r="RGT16" s="8"/>
      <c r="RGU16" s="8"/>
      <c r="RGV16" s="8"/>
      <c r="RGW16" s="8"/>
      <c r="RGX16" s="8"/>
      <c r="RGY16" s="8"/>
      <c r="RGZ16" s="8"/>
      <c r="RHA16" s="8"/>
      <c r="RHB16" s="8"/>
      <c r="RHC16" s="8"/>
      <c r="RHD16" s="8"/>
      <c r="RHE16" s="8"/>
      <c r="RHF16" s="8"/>
      <c r="RHG16" s="8"/>
      <c r="RHH16" s="8"/>
      <c r="RHI16" s="8"/>
      <c r="RHJ16" s="8"/>
      <c r="RHK16" s="8"/>
      <c r="RHL16" s="8"/>
      <c r="RHM16" s="8"/>
      <c r="RHN16" s="8"/>
      <c r="RHO16" s="8"/>
      <c r="RHP16" s="8"/>
      <c r="RHQ16" s="8"/>
      <c r="RHR16" s="8"/>
      <c r="RHS16" s="8"/>
      <c r="RHT16" s="8"/>
      <c r="RHU16" s="8"/>
      <c r="RHV16" s="8"/>
      <c r="RHW16" s="8"/>
      <c r="RHX16" s="8"/>
      <c r="RHY16" s="8"/>
      <c r="RHZ16" s="8"/>
      <c r="RIA16" s="8"/>
      <c r="RIB16" s="8"/>
      <c r="RIC16" s="8"/>
      <c r="RID16" s="8"/>
      <c r="RIE16" s="8"/>
      <c r="RIF16" s="8"/>
      <c r="RIG16" s="8"/>
      <c r="RIH16" s="8"/>
      <c r="RII16" s="8"/>
      <c r="RIJ16" s="8"/>
      <c r="RIK16" s="8"/>
      <c r="RIL16" s="8"/>
      <c r="RIM16" s="8"/>
      <c r="RIN16" s="8"/>
      <c r="RIO16" s="8"/>
      <c r="RIP16" s="8"/>
      <c r="RIQ16" s="8"/>
      <c r="RIR16" s="8"/>
      <c r="RIS16" s="8"/>
      <c r="RIT16" s="8"/>
      <c r="RIU16" s="8"/>
      <c r="RIV16" s="8"/>
      <c r="RIW16" s="8"/>
      <c r="RIX16" s="8"/>
      <c r="RIY16" s="8"/>
      <c r="RIZ16" s="8"/>
      <c r="RJA16" s="8"/>
      <c r="RJB16" s="8"/>
      <c r="RJC16" s="8"/>
      <c r="RJD16" s="8"/>
      <c r="RJE16" s="8"/>
      <c r="RJF16" s="8"/>
      <c r="RJG16" s="8"/>
      <c r="RJH16" s="8"/>
      <c r="RJI16" s="8"/>
      <c r="RJJ16" s="8"/>
      <c r="RJK16" s="8"/>
      <c r="RJL16" s="8"/>
      <c r="RJM16" s="8"/>
      <c r="RJN16" s="8"/>
      <c r="RJO16" s="8"/>
      <c r="RJP16" s="8"/>
      <c r="RJQ16" s="8"/>
      <c r="RJR16" s="8"/>
      <c r="RJS16" s="8"/>
      <c r="RJT16" s="8"/>
      <c r="RJU16" s="8"/>
      <c r="RJV16" s="8"/>
      <c r="RJW16" s="8"/>
      <c r="RJX16" s="8"/>
      <c r="RJY16" s="8"/>
      <c r="RJZ16" s="8"/>
      <c r="RKA16" s="8"/>
      <c r="RKB16" s="8"/>
      <c r="RKC16" s="8"/>
      <c r="RKD16" s="8"/>
      <c r="RKE16" s="8"/>
      <c r="RKF16" s="8"/>
      <c r="RKG16" s="8"/>
      <c r="RKH16" s="8"/>
      <c r="RKI16" s="8"/>
      <c r="RKJ16" s="8"/>
      <c r="RKK16" s="8"/>
      <c r="RKL16" s="8"/>
      <c r="RKM16" s="8"/>
      <c r="RKN16" s="8"/>
      <c r="RKO16" s="8"/>
      <c r="RKP16" s="8"/>
      <c r="RKQ16" s="8"/>
      <c r="RKR16" s="8"/>
      <c r="RKS16" s="8"/>
      <c r="RKT16" s="8"/>
      <c r="RKU16" s="8"/>
      <c r="RKV16" s="8"/>
      <c r="RKW16" s="8"/>
      <c r="RKX16" s="8"/>
      <c r="RKY16" s="8"/>
      <c r="RKZ16" s="8"/>
      <c r="RLA16" s="8"/>
      <c r="RLB16" s="8"/>
      <c r="RLC16" s="8"/>
      <c r="RLD16" s="8"/>
      <c r="RLE16" s="8"/>
      <c r="RLF16" s="8"/>
      <c r="RLG16" s="8"/>
      <c r="RLH16" s="8"/>
      <c r="RLI16" s="8"/>
      <c r="RLJ16" s="8"/>
      <c r="RLK16" s="8"/>
      <c r="RLL16" s="8"/>
      <c r="RLM16" s="8"/>
      <c r="RLN16" s="8"/>
      <c r="RLO16" s="8"/>
      <c r="RLP16" s="8"/>
      <c r="RLQ16" s="8"/>
      <c r="RLR16" s="8"/>
      <c r="RLS16" s="8"/>
      <c r="RLT16" s="8"/>
      <c r="RLU16" s="8"/>
      <c r="RLV16" s="8"/>
      <c r="RLW16" s="8"/>
      <c r="RLX16" s="8"/>
      <c r="RLY16" s="8"/>
      <c r="RLZ16" s="8"/>
      <c r="RMA16" s="8"/>
      <c r="RMB16" s="8"/>
      <c r="RMC16" s="8"/>
      <c r="RMD16" s="8"/>
      <c r="RME16" s="8"/>
      <c r="RMF16" s="8"/>
      <c r="RMG16" s="8"/>
      <c r="RMH16" s="8"/>
      <c r="RMI16" s="8"/>
      <c r="RMJ16" s="8"/>
      <c r="RMK16" s="8"/>
      <c r="RML16" s="8"/>
      <c r="RMM16" s="8"/>
      <c r="RMN16" s="8"/>
      <c r="RMO16" s="8"/>
      <c r="RMP16" s="8"/>
      <c r="RMQ16" s="8"/>
      <c r="RMR16" s="8"/>
      <c r="RMS16" s="8"/>
      <c r="RMT16" s="8"/>
      <c r="RMU16" s="8"/>
      <c r="RMV16" s="8"/>
      <c r="RMW16" s="8"/>
      <c r="RMX16" s="8"/>
      <c r="RMY16" s="8"/>
      <c r="RMZ16" s="8"/>
      <c r="RNA16" s="8"/>
      <c r="RNB16" s="8"/>
      <c r="RNC16" s="8"/>
      <c r="RND16" s="8"/>
      <c r="RNE16" s="8"/>
      <c r="RNF16" s="8"/>
      <c r="RNG16" s="8"/>
      <c r="RNH16" s="8"/>
      <c r="RNI16" s="8"/>
      <c r="RNJ16" s="8"/>
      <c r="RNK16" s="8"/>
      <c r="RNL16" s="8"/>
      <c r="RNM16" s="8"/>
      <c r="RNN16" s="8"/>
      <c r="RNO16" s="8"/>
      <c r="RNP16" s="8"/>
      <c r="RNQ16" s="8"/>
      <c r="RNR16" s="8"/>
      <c r="RNS16" s="8"/>
      <c r="RNT16" s="8"/>
      <c r="RNU16" s="8"/>
      <c r="RNV16" s="8"/>
      <c r="RNW16" s="8"/>
      <c r="RNX16" s="8"/>
      <c r="RNY16" s="8"/>
      <c r="RNZ16" s="8"/>
      <c r="ROA16" s="8"/>
      <c r="ROB16" s="8"/>
      <c r="ROC16" s="8"/>
      <c r="ROD16" s="8"/>
      <c r="ROE16" s="8"/>
      <c r="ROF16" s="8"/>
      <c r="ROG16" s="8"/>
      <c r="ROH16" s="8"/>
      <c r="ROI16" s="8"/>
      <c r="ROJ16" s="8"/>
      <c r="ROK16" s="8"/>
      <c r="ROL16" s="8"/>
      <c r="ROM16" s="8"/>
      <c r="RON16" s="8"/>
      <c r="ROO16" s="8"/>
      <c r="ROP16" s="8"/>
      <c r="ROQ16" s="8"/>
      <c r="ROR16" s="8"/>
      <c r="ROS16" s="8"/>
      <c r="ROT16" s="8"/>
      <c r="ROU16" s="8"/>
      <c r="ROV16" s="8"/>
      <c r="ROW16" s="8"/>
      <c r="ROX16" s="8"/>
      <c r="ROY16" s="8"/>
      <c r="ROZ16" s="8"/>
      <c r="RPA16" s="8"/>
      <c r="RPB16" s="8"/>
      <c r="RPC16" s="8"/>
      <c r="RPD16" s="8"/>
      <c r="RPE16" s="8"/>
      <c r="RPF16" s="8"/>
      <c r="RPG16" s="8"/>
      <c r="RPH16" s="8"/>
      <c r="RPI16" s="8"/>
      <c r="RPJ16" s="8"/>
      <c r="RPK16" s="8"/>
      <c r="RPL16" s="8"/>
      <c r="RPM16" s="8"/>
      <c r="RPN16" s="8"/>
      <c r="RPO16" s="8"/>
      <c r="RPP16" s="8"/>
      <c r="RPQ16" s="8"/>
      <c r="RPR16" s="8"/>
      <c r="RPS16" s="8"/>
      <c r="RPT16" s="8"/>
      <c r="RPU16" s="8"/>
      <c r="RPV16" s="8"/>
      <c r="RPW16" s="8"/>
      <c r="RPX16" s="8"/>
      <c r="RPY16" s="8"/>
      <c r="RPZ16" s="8"/>
      <c r="RQA16" s="8"/>
      <c r="RQB16" s="8"/>
      <c r="RQC16" s="8"/>
      <c r="RQD16" s="8"/>
      <c r="RQE16" s="8"/>
      <c r="RQF16" s="8"/>
      <c r="RQG16" s="8"/>
      <c r="RQH16" s="8"/>
      <c r="RQI16" s="8"/>
      <c r="RQJ16" s="8"/>
      <c r="RQK16" s="8"/>
      <c r="RQL16" s="8"/>
      <c r="RQM16" s="8"/>
      <c r="RQN16" s="8"/>
      <c r="RQO16" s="8"/>
      <c r="RQP16" s="8"/>
      <c r="RQQ16" s="8"/>
      <c r="RQR16" s="8"/>
      <c r="RQS16" s="8"/>
      <c r="RQT16" s="8"/>
      <c r="RQU16" s="8"/>
      <c r="RQV16" s="8"/>
      <c r="RQW16" s="8"/>
      <c r="RQX16" s="8"/>
      <c r="RQY16" s="8"/>
      <c r="RQZ16" s="8"/>
      <c r="RRA16" s="8"/>
      <c r="RRB16" s="8"/>
      <c r="RRC16" s="8"/>
      <c r="RRD16" s="8"/>
      <c r="RRE16" s="8"/>
      <c r="RRF16" s="8"/>
      <c r="RRG16" s="8"/>
      <c r="RRH16" s="8"/>
      <c r="RRI16" s="8"/>
      <c r="RRJ16" s="8"/>
      <c r="RRK16" s="8"/>
      <c r="RRL16" s="8"/>
      <c r="RRM16" s="8"/>
      <c r="RRN16" s="8"/>
      <c r="RRO16" s="8"/>
      <c r="RRP16" s="8"/>
      <c r="RRQ16" s="8"/>
      <c r="RRR16" s="8"/>
      <c r="RRS16" s="8"/>
      <c r="RRT16" s="8"/>
      <c r="RRU16" s="8"/>
      <c r="RRV16" s="8"/>
      <c r="RRW16" s="8"/>
      <c r="RRX16" s="8"/>
      <c r="RRY16" s="8"/>
      <c r="RRZ16" s="8"/>
      <c r="RSA16" s="8"/>
      <c r="RSB16" s="8"/>
      <c r="RSC16" s="8"/>
      <c r="RSD16" s="8"/>
      <c r="RSE16" s="8"/>
      <c r="RSF16" s="8"/>
      <c r="RSG16" s="8"/>
      <c r="RSH16" s="8"/>
      <c r="RSI16" s="8"/>
      <c r="RSJ16" s="8"/>
      <c r="RSK16" s="8"/>
      <c r="RSL16" s="8"/>
      <c r="RSM16" s="8"/>
      <c r="RSN16" s="8"/>
      <c r="RSO16" s="8"/>
      <c r="RSP16" s="8"/>
      <c r="RSQ16" s="8"/>
      <c r="RSR16" s="8"/>
      <c r="RSS16" s="8"/>
      <c r="RST16" s="8"/>
      <c r="RSU16" s="8"/>
      <c r="RSV16" s="8"/>
      <c r="RSW16" s="8"/>
      <c r="RSX16" s="8"/>
      <c r="RSY16" s="8"/>
      <c r="RSZ16" s="8"/>
      <c r="RTA16" s="8"/>
      <c r="RTB16" s="8"/>
      <c r="RTC16" s="8"/>
      <c r="RTD16" s="8"/>
      <c r="RTE16" s="8"/>
      <c r="RTF16" s="8"/>
      <c r="RTG16" s="8"/>
      <c r="RTH16" s="8"/>
      <c r="RTI16" s="8"/>
      <c r="RTJ16" s="8"/>
      <c r="RTK16" s="8"/>
      <c r="RTL16" s="8"/>
      <c r="RTM16" s="8"/>
      <c r="RTN16" s="8"/>
      <c r="RTO16" s="8"/>
      <c r="RTP16" s="8"/>
      <c r="RTQ16" s="8"/>
      <c r="RTR16" s="8"/>
      <c r="RTS16" s="8"/>
      <c r="RTT16" s="8"/>
      <c r="RTU16" s="8"/>
      <c r="RTV16" s="8"/>
      <c r="RTW16" s="8"/>
      <c r="RTX16" s="8"/>
      <c r="RTY16" s="8"/>
      <c r="RTZ16" s="8"/>
      <c r="RUA16" s="8"/>
      <c r="RUB16" s="8"/>
      <c r="RUC16" s="8"/>
      <c r="RUD16" s="8"/>
      <c r="RUE16" s="8"/>
      <c r="RUF16" s="8"/>
      <c r="RUG16" s="8"/>
      <c r="RUH16" s="8"/>
      <c r="RUI16" s="8"/>
      <c r="RUJ16" s="8"/>
      <c r="RUK16" s="8"/>
      <c r="RUL16" s="8"/>
      <c r="RUM16" s="8"/>
      <c r="RUN16" s="8"/>
      <c r="RUO16" s="8"/>
      <c r="RUP16" s="8"/>
      <c r="RUQ16" s="8"/>
      <c r="RUR16" s="8"/>
      <c r="RUS16" s="8"/>
      <c r="RUT16" s="8"/>
      <c r="RUU16" s="8"/>
      <c r="RUV16" s="8"/>
      <c r="RUW16" s="8"/>
      <c r="RUX16" s="8"/>
      <c r="RUY16" s="8"/>
      <c r="RUZ16" s="8"/>
      <c r="RVA16" s="8"/>
      <c r="RVB16" s="8"/>
      <c r="RVC16" s="8"/>
      <c r="RVD16" s="8"/>
      <c r="RVE16" s="8"/>
      <c r="RVF16" s="8"/>
      <c r="RVG16" s="8"/>
      <c r="RVH16" s="8"/>
      <c r="RVI16" s="8"/>
      <c r="RVJ16" s="8"/>
      <c r="RVK16" s="8"/>
      <c r="RVL16" s="8"/>
      <c r="RVM16" s="8"/>
      <c r="RVN16" s="8"/>
      <c r="RVO16" s="8"/>
      <c r="RVP16" s="8"/>
      <c r="RVQ16" s="8"/>
      <c r="RVR16" s="8"/>
      <c r="RVS16" s="8"/>
      <c r="RVT16" s="8"/>
      <c r="RVU16" s="8"/>
      <c r="RVV16" s="8"/>
      <c r="RVW16" s="8"/>
      <c r="RVX16" s="8"/>
      <c r="RVY16" s="8"/>
      <c r="RVZ16" s="8"/>
      <c r="RWA16" s="8"/>
      <c r="RWB16" s="8"/>
      <c r="RWC16" s="8"/>
      <c r="RWD16" s="8"/>
      <c r="RWE16" s="8"/>
      <c r="RWF16" s="8"/>
      <c r="RWG16" s="8"/>
      <c r="RWH16" s="8"/>
      <c r="RWI16" s="8"/>
      <c r="RWJ16" s="8"/>
      <c r="RWK16" s="8"/>
      <c r="RWL16" s="8"/>
      <c r="RWM16" s="8"/>
      <c r="RWN16" s="8"/>
      <c r="RWO16" s="8"/>
      <c r="RWP16" s="8"/>
      <c r="RWQ16" s="8"/>
      <c r="RWR16" s="8"/>
      <c r="RWS16" s="8"/>
      <c r="RWT16" s="8"/>
      <c r="RWU16" s="8"/>
      <c r="RWV16" s="8"/>
      <c r="RWW16" s="8"/>
      <c r="RWX16" s="8"/>
      <c r="RWY16" s="8"/>
      <c r="RWZ16" s="8"/>
      <c r="RXA16" s="8"/>
      <c r="RXB16" s="8"/>
      <c r="RXC16" s="8"/>
      <c r="RXD16" s="8"/>
      <c r="RXE16" s="8"/>
      <c r="RXF16" s="8"/>
      <c r="RXG16" s="8"/>
      <c r="RXH16" s="8"/>
      <c r="RXI16" s="8"/>
      <c r="RXJ16" s="8"/>
      <c r="RXK16" s="8"/>
      <c r="RXL16" s="8"/>
      <c r="RXM16" s="8"/>
      <c r="RXN16" s="8"/>
      <c r="RXO16" s="8"/>
      <c r="RXP16" s="8"/>
      <c r="RXQ16" s="8"/>
      <c r="RXR16" s="8"/>
      <c r="RXS16" s="8"/>
      <c r="RXT16" s="8"/>
      <c r="RXU16" s="8"/>
      <c r="RXV16" s="8"/>
      <c r="RXW16" s="8"/>
      <c r="RXX16" s="8"/>
      <c r="RXY16" s="8"/>
      <c r="RXZ16" s="8"/>
      <c r="RYA16" s="8"/>
      <c r="RYB16" s="8"/>
      <c r="RYC16" s="8"/>
      <c r="RYD16" s="8"/>
      <c r="RYE16" s="8"/>
      <c r="RYF16" s="8"/>
      <c r="RYG16" s="8"/>
      <c r="RYH16" s="8"/>
      <c r="RYI16" s="8"/>
      <c r="RYJ16" s="8"/>
      <c r="RYK16" s="8"/>
      <c r="RYL16" s="8"/>
      <c r="RYM16" s="8"/>
      <c r="RYN16" s="8"/>
      <c r="RYO16" s="8"/>
      <c r="RYP16" s="8"/>
      <c r="RYQ16" s="8"/>
      <c r="RYR16" s="8"/>
      <c r="RYS16" s="8"/>
      <c r="RYT16" s="8"/>
      <c r="RYU16" s="8"/>
      <c r="RYV16" s="8"/>
      <c r="RYW16" s="8"/>
      <c r="RYX16" s="8"/>
      <c r="RYY16" s="8"/>
      <c r="RYZ16" s="8"/>
      <c r="RZA16" s="8"/>
      <c r="RZB16" s="8"/>
      <c r="RZC16" s="8"/>
      <c r="RZD16" s="8"/>
      <c r="RZE16" s="8"/>
      <c r="RZF16" s="8"/>
      <c r="RZG16" s="8"/>
      <c r="RZH16" s="8"/>
      <c r="RZI16" s="8"/>
      <c r="RZJ16" s="8"/>
      <c r="RZK16" s="8"/>
      <c r="RZL16" s="8"/>
      <c r="RZM16" s="8"/>
      <c r="RZN16" s="8"/>
      <c r="RZO16" s="8"/>
      <c r="RZP16" s="8"/>
      <c r="RZQ16" s="8"/>
      <c r="RZR16" s="8"/>
      <c r="RZS16" s="8"/>
      <c r="RZT16" s="8"/>
      <c r="RZU16" s="8"/>
      <c r="RZV16" s="8"/>
      <c r="RZW16" s="8"/>
      <c r="RZX16" s="8"/>
      <c r="RZY16" s="8"/>
      <c r="RZZ16" s="8"/>
      <c r="SAA16" s="8"/>
      <c r="SAB16" s="8"/>
      <c r="SAC16" s="8"/>
      <c r="SAD16" s="8"/>
      <c r="SAE16" s="8"/>
      <c r="SAF16" s="8"/>
      <c r="SAG16" s="8"/>
      <c r="SAH16" s="8"/>
      <c r="SAI16" s="8"/>
      <c r="SAJ16" s="8"/>
      <c r="SAK16" s="8"/>
      <c r="SAL16" s="8"/>
      <c r="SAM16" s="8"/>
      <c r="SAN16" s="8"/>
      <c r="SAO16" s="8"/>
      <c r="SAP16" s="8"/>
      <c r="SAQ16" s="8"/>
      <c r="SAR16" s="8"/>
      <c r="SAS16" s="8"/>
      <c r="SAT16" s="8"/>
      <c r="SAU16" s="8"/>
      <c r="SAV16" s="8"/>
      <c r="SAW16" s="8"/>
      <c r="SAX16" s="8"/>
      <c r="SAY16" s="8"/>
      <c r="SAZ16" s="8"/>
      <c r="SBA16" s="8"/>
      <c r="SBB16" s="8"/>
      <c r="SBC16" s="8"/>
      <c r="SBD16" s="8"/>
      <c r="SBE16" s="8"/>
      <c r="SBF16" s="8"/>
      <c r="SBG16" s="8"/>
      <c r="SBH16" s="8"/>
      <c r="SBI16" s="8"/>
      <c r="SBJ16" s="8"/>
      <c r="SBK16" s="8"/>
      <c r="SBL16" s="8"/>
      <c r="SBM16" s="8"/>
      <c r="SBN16" s="8"/>
      <c r="SBO16" s="8"/>
      <c r="SBP16" s="8"/>
      <c r="SBQ16" s="8"/>
      <c r="SBR16" s="8"/>
      <c r="SBS16" s="8"/>
      <c r="SBT16" s="8"/>
      <c r="SBU16" s="8"/>
      <c r="SBV16" s="8"/>
      <c r="SBW16" s="8"/>
      <c r="SBX16" s="8"/>
      <c r="SBY16" s="8"/>
      <c r="SBZ16" s="8"/>
      <c r="SCA16" s="8"/>
      <c r="SCB16" s="8"/>
      <c r="SCC16" s="8"/>
      <c r="SCD16" s="8"/>
      <c r="SCE16" s="8"/>
      <c r="SCF16" s="8"/>
      <c r="SCG16" s="8"/>
      <c r="SCH16" s="8"/>
      <c r="SCI16" s="8"/>
      <c r="SCJ16" s="8"/>
      <c r="SCK16" s="8"/>
      <c r="SCL16" s="8"/>
      <c r="SCM16" s="8"/>
      <c r="SCN16" s="8"/>
      <c r="SCO16" s="8"/>
      <c r="SCP16" s="8"/>
      <c r="SCQ16" s="8"/>
      <c r="SCR16" s="8"/>
      <c r="SCS16" s="8"/>
      <c r="SCT16" s="8"/>
      <c r="SCU16" s="8"/>
      <c r="SCV16" s="8"/>
      <c r="SCW16" s="8"/>
      <c r="SCX16" s="8"/>
      <c r="SCY16" s="8"/>
      <c r="SCZ16" s="8"/>
      <c r="SDA16" s="8"/>
      <c r="SDB16" s="8"/>
      <c r="SDC16" s="8"/>
      <c r="SDD16" s="8"/>
      <c r="SDE16" s="8"/>
      <c r="SDF16" s="8"/>
      <c r="SDG16" s="8"/>
      <c r="SDH16" s="8"/>
      <c r="SDI16" s="8"/>
      <c r="SDJ16" s="8"/>
      <c r="SDK16" s="8"/>
      <c r="SDL16" s="8"/>
      <c r="SDM16" s="8"/>
      <c r="SDN16" s="8"/>
      <c r="SDO16" s="8"/>
      <c r="SDP16" s="8"/>
      <c r="SDQ16" s="8"/>
      <c r="SDR16" s="8"/>
      <c r="SDS16" s="8"/>
      <c r="SDT16" s="8"/>
      <c r="SDU16" s="8"/>
      <c r="SDV16" s="8"/>
      <c r="SDW16" s="8"/>
      <c r="SDX16" s="8"/>
      <c r="SDY16" s="8"/>
      <c r="SDZ16" s="8"/>
      <c r="SEA16" s="8"/>
      <c r="SEB16" s="8"/>
      <c r="SEC16" s="8"/>
      <c r="SED16" s="8"/>
      <c r="SEE16" s="8"/>
      <c r="SEF16" s="8"/>
      <c r="SEG16" s="8"/>
      <c r="SEH16" s="8"/>
      <c r="SEI16" s="8"/>
      <c r="SEJ16" s="8"/>
      <c r="SEK16" s="8"/>
      <c r="SEL16" s="8"/>
      <c r="SEM16" s="8"/>
      <c r="SEN16" s="8"/>
      <c r="SEO16" s="8"/>
      <c r="SEP16" s="8"/>
      <c r="SEQ16" s="8"/>
      <c r="SER16" s="8"/>
      <c r="SES16" s="8"/>
      <c r="SET16" s="8"/>
      <c r="SEU16" s="8"/>
      <c r="SEV16" s="8"/>
      <c r="SEW16" s="8"/>
      <c r="SEX16" s="8"/>
      <c r="SEY16" s="8"/>
      <c r="SEZ16" s="8"/>
      <c r="SFA16" s="8"/>
      <c r="SFB16" s="8"/>
      <c r="SFC16" s="8"/>
      <c r="SFD16" s="8"/>
      <c r="SFE16" s="8"/>
      <c r="SFF16" s="8"/>
      <c r="SFG16" s="8"/>
      <c r="SFH16" s="8"/>
      <c r="SFI16" s="8"/>
      <c r="SFJ16" s="8"/>
      <c r="SFK16" s="8"/>
      <c r="SFL16" s="8"/>
      <c r="SFM16" s="8"/>
      <c r="SFN16" s="8"/>
      <c r="SFO16" s="8"/>
      <c r="SFP16" s="8"/>
      <c r="SFQ16" s="8"/>
      <c r="SFR16" s="8"/>
      <c r="SFS16" s="8"/>
      <c r="SFT16" s="8"/>
      <c r="SFU16" s="8"/>
      <c r="SFV16" s="8"/>
      <c r="SFW16" s="8"/>
      <c r="SFX16" s="8"/>
      <c r="SFY16" s="8"/>
      <c r="SFZ16" s="8"/>
      <c r="SGA16" s="8"/>
      <c r="SGB16" s="8"/>
      <c r="SGC16" s="8"/>
      <c r="SGD16" s="8"/>
      <c r="SGE16" s="8"/>
      <c r="SGF16" s="8"/>
      <c r="SGG16" s="8"/>
      <c r="SGH16" s="8"/>
      <c r="SGI16" s="8"/>
      <c r="SGJ16" s="8"/>
      <c r="SGK16" s="8"/>
      <c r="SGL16" s="8"/>
      <c r="SGM16" s="8"/>
      <c r="SGN16" s="8"/>
      <c r="SGO16" s="8"/>
      <c r="SGP16" s="8"/>
      <c r="SGQ16" s="8"/>
      <c r="SGR16" s="8"/>
      <c r="SGS16" s="8"/>
      <c r="SGT16" s="8"/>
      <c r="SGU16" s="8"/>
      <c r="SGV16" s="8"/>
      <c r="SGW16" s="8"/>
      <c r="SGX16" s="8"/>
      <c r="SGY16" s="8"/>
      <c r="SGZ16" s="8"/>
      <c r="SHA16" s="8"/>
      <c r="SHB16" s="8"/>
      <c r="SHC16" s="8"/>
      <c r="SHD16" s="8"/>
      <c r="SHE16" s="8"/>
      <c r="SHF16" s="8"/>
      <c r="SHG16" s="8"/>
      <c r="SHH16" s="8"/>
      <c r="SHI16" s="8"/>
      <c r="SHJ16" s="8"/>
      <c r="SHK16" s="8"/>
      <c r="SHL16" s="8"/>
      <c r="SHM16" s="8"/>
      <c r="SHN16" s="8"/>
      <c r="SHO16" s="8"/>
      <c r="SHP16" s="8"/>
      <c r="SHQ16" s="8"/>
      <c r="SHR16" s="8"/>
      <c r="SHS16" s="8"/>
      <c r="SHT16" s="8"/>
      <c r="SHU16" s="8"/>
      <c r="SHV16" s="8"/>
      <c r="SHW16" s="8"/>
      <c r="SHX16" s="8"/>
      <c r="SHY16" s="8"/>
      <c r="SHZ16" s="8"/>
      <c r="SIA16" s="8"/>
      <c r="SIB16" s="8"/>
      <c r="SIC16" s="8"/>
      <c r="SID16" s="8"/>
      <c r="SIE16" s="8"/>
      <c r="SIF16" s="8"/>
      <c r="SIG16" s="8"/>
      <c r="SIH16" s="8"/>
      <c r="SII16" s="8"/>
      <c r="SIJ16" s="8"/>
      <c r="SIK16" s="8"/>
      <c r="SIL16" s="8"/>
      <c r="SIM16" s="8"/>
      <c r="SIN16" s="8"/>
      <c r="SIO16" s="8"/>
      <c r="SIP16" s="8"/>
      <c r="SIQ16" s="8"/>
      <c r="SIR16" s="8"/>
      <c r="SIS16" s="8"/>
      <c r="SIT16" s="8"/>
      <c r="SIU16" s="8"/>
      <c r="SIV16" s="8"/>
      <c r="SIW16" s="8"/>
      <c r="SIX16" s="8"/>
      <c r="SIY16" s="8"/>
      <c r="SIZ16" s="8"/>
      <c r="SJA16" s="8"/>
      <c r="SJB16" s="8"/>
      <c r="SJC16" s="8"/>
      <c r="SJD16" s="8"/>
      <c r="SJE16" s="8"/>
      <c r="SJF16" s="8"/>
      <c r="SJG16" s="8"/>
      <c r="SJH16" s="8"/>
      <c r="SJI16" s="8"/>
      <c r="SJJ16" s="8"/>
      <c r="SJK16" s="8"/>
      <c r="SJL16" s="8"/>
      <c r="SJM16" s="8"/>
      <c r="SJN16" s="8"/>
      <c r="SJO16" s="8"/>
      <c r="SJP16" s="8"/>
      <c r="SJQ16" s="8"/>
      <c r="SJR16" s="8"/>
      <c r="SJS16" s="8"/>
      <c r="SJT16" s="8"/>
      <c r="SJU16" s="8"/>
      <c r="SJV16" s="8"/>
      <c r="SJW16" s="8"/>
      <c r="SJX16" s="8"/>
      <c r="SJY16" s="8"/>
      <c r="SJZ16" s="8"/>
      <c r="SKA16" s="8"/>
      <c r="SKB16" s="8"/>
      <c r="SKC16" s="8"/>
      <c r="SKD16" s="8"/>
      <c r="SKE16" s="8"/>
      <c r="SKF16" s="8"/>
      <c r="SKG16" s="8"/>
      <c r="SKH16" s="8"/>
      <c r="SKI16" s="8"/>
      <c r="SKJ16" s="8"/>
      <c r="SKK16" s="8"/>
      <c r="SKL16" s="8"/>
      <c r="SKM16" s="8"/>
      <c r="SKN16" s="8"/>
      <c r="SKO16" s="8"/>
      <c r="SKP16" s="8"/>
      <c r="SKQ16" s="8"/>
      <c r="SKR16" s="8"/>
      <c r="SKS16" s="8"/>
      <c r="SKT16" s="8"/>
      <c r="SKU16" s="8"/>
      <c r="SKV16" s="8"/>
      <c r="SKW16" s="8"/>
      <c r="SKX16" s="8"/>
      <c r="SKY16" s="8"/>
      <c r="SKZ16" s="8"/>
      <c r="SLA16" s="8"/>
      <c r="SLB16" s="8"/>
      <c r="SLC16" s="8"/>
      <c r="SLD16" s="8"/>
      <c r="SLE16" s="8"/>
      <c r="SLF16" s="8"/>
      <c r="SLG16" s="8"/>
      <c r="SLH16" s="8"/>
      <c r="SLI16" s="8"/>
      <c r="SLJ16" s="8"/>
      <c r="SLK16" s="8"/>
      <c r="SLL16" s="8"/>
      <c r="SLM16" s="8"/>
      <c r="SLN16" s="8"/>
      <c r="SLO16" s="8"/>
      <c r="SLP16" s="8"/>
      <c r="SLQ16" s="8"/>
      <c r="SLR16" s="8"/>
      <c r="SLS16" s="8"/>
      <c r="SLT16" s="8"/>
      <c r="SLU16" s="8"/>
      <c r="SLV16" s="8"/>
      <c r="SLW16" s="8"/>
      <c r="SLX16" s="8"/>
      <c r="SLY16" s="8"/>
      <c r="SLZ16" s="8"/>
      <c r="SMA16" s="8"/>
      <c r="SMB16" s="8"/>
      <c r="SMC16" s="8"/>
      <c r="SMD16" s="8"/>
      <c r="SME16" s="8"/>
      <c r="SMF16" s="8"/>
      <c r="SMG16" s="8"/>
      <c r="SMH16" s="8"/>
      <c r="SMI16" s="8"/>
      <c r="SMJ16" s="8"/>
      <c r="SMK16" s="8"/>
      <c r="SML16" s="8"/>
      <c r="SMM16" s="8"/>
      <c r="SMN16" s="8"/>
      <c r="SMO16" s="8"/>
      <c r="SMP16" s="8"/>
      <c r="SMQ16" s="8"/>
      <c r="SMR16" s="8"/>
      <c r="SMS16" s="8"/>
      <c r="SMT16" s="8"/>
      <c r="SMU16" s="8"/>
      <c r="SMV16" s="8"/>
      <c r="SMW16" s="8"/>
      <c r="SMX16" s="8"/>
      <c r="SMY16" s="8"/>
      <c r="SMZ16" s="8"/>
      <c r="SNA16" s="8"/>
      <c r="SNB16" s="8"/>
      <c r="SNC16" s="8"/>
      <c r="SND16" s="8"/>
      <c r="SNE16" s="8"/>
      <c r="SNF16" s="8"/>
      <c r="SNG16" s="8"/>
      <c r="SNH16" s="8"/>
      <c r="SNI16" s="8"/>
      <c r="SNJ16" s="8"/>
      <c r="SNK16" s="8"/>
      <c r="SNL16" s="8"/>
      <c r="SNM16" s="8"/>
      <c r="SNN16" s="8"/>
      <c r="SNO16" s="8"/>
      <c r="SNP16" s="8"/>
      <c r="SNQ16" s="8"/>
      <c r="SNR16" s="8"/>
      <c r="SNS16" s="8"/>
      <c r="SNT16" s="8"/>
      <c r="SNU16" s="8"/>
      <c r="SNV16" s="8"/>
      <c r="SNW16" s="8"/>
      <c r="SNX16" s="8"/>
      <c r="SNY16" s="8"/>
      <c r="SNZ16" s="8"/>
      <c r="SOA16" s="8"/>
      <c r="SOB16" s="8"/>
      <c r="SOC16" s="8"/>
      <c r="SOD16" s="8"/>
      <c r="SOE16" s="8"/>
      <c r="SOF16" s="8"/>
      <c r="SOG16" s="8"/>
      <c r="SOH16" s="8"/>
      <c r="SOI16" s="8"/>
      <c r="SOJ16" s="8"/>
      <c r="SOK16" s="8"/>
      <c r="SOL16" s="8"/>
      <c r="SOM16" s="8"/>
      <c r="SON16" s="8"/>
      <c r="SOO16" s="8"/>
      <c r="SOP16" s="8"/>
      <c r="SOQ16" s="8"/>
      <c r="SOR16" s="8"/>
      <c r="SOS16" s="8"/>
      <c r="SOT16" s="8"/>
      <c r="SOU16" s="8"/>
      <c r="SOV16" s="8"/>
      <c r="SOW16" s="8"/>
      <c r="SOX16" s="8"/>
      <c r="SOY16" s="8"/>
      <c r="SOZ16" s="8"/>
      <c r="SPA16" s="8"/>
      <c r="SPB16" s="8"/>
      <c r="SPC16" s="8"/>
      <c r="SPD16" s="8"/>
      <c r="SPE16" s="8"/>
      <c r="SPF16" s="8"/>
      <c r="SPG16" s="8"/>
      <c r="SPH16" s="8"/>
      <c r="SPI16" s="8"/>
      <c r="SPJ16" s="8"/>
      <c r="SPK16" s="8"/>
      <c r="SPL16" s="8"/>
      <c r="SPM16" s="8"/>
      <c r="SPN16" s="8"/>
      <c r="SPO16" s="8"/>
      <c r="SPP16" s="8"/>
      <c r="SPQ16" s="8"/>
      <c r="SPR16" s="8"/>
      <c r="SPS16" s="8"/>
      <c r="SPT16" s="8"/>
      <c r="SPU16" s="8"/>
      <c r="SPV16" s="8"/>
      <c r="SPW16" s="8"/>
      <c r="SPX16" s="8"/>
      <c r="SPY16" s="8"/>
      <c r="SPZ16" s="8"/>
      <c r="SQA16" s="8"/>
      <c r="SQB16" s="8"/>
      <c r="SQC16" s="8"/>
      <c r="SQD16" s="8"/>
      <c r="SQE16" s="8"/>
      <c r="SQF16" s="8"/>
      <c r="SQG16" s="8"/>
      <c r="SQH16" s="8"/>
      <c r="SQI16" s="8"/>
      <c r="SQJ16" s="8"/>
      <c r="SQK16" s="8"/>
      <c r="SQL16" s="8"/>
      <c r="SQM16" s="8"/>
      <c r="SQN16" s="8"/>
      <c r="SQO16" s="8"/>
      <c r="SQP16" s="8"/>
      <c r="SQQ16" s="8"/>
      <c r="SQR16" s="8"/>
      <c r="SQS16" s="8"/>
      <c r="SQT16" s="8"/>
      <c r="SQU16" s="8"/>
      <c r="SQV16" s="8"/>
      <c r="SQW16" s="8"/>
      <c r="SQX16" s="8"/>
      <c r="SQY16" s="8"/>
      <c r="SQZ16" s="8"/>
      <c r="SRA16" s="8"/>
      <c r="SRB16" s="8"/>
      <c r="SRC16" s="8"/>
      <c r="SRD16" s="8"/>
      <c r="SRE16" s="8"/>
      <c r="SRF16" s="8"/>
      <c r="SRG16" s="8"/>
      <c r="SRH16" s="8"/>
      <c r="SRI16" s="8"/>
      <c r="SRJ16" s="8"/>
      <c r="SRK16" s="8"/>
      <c r="SRL16" s="8"/>
      <c r="SRM16" s="8"/>
      <c r="SRN16" s="8"/>
      <c r="SRO16" s="8"/>
      <c r="SRP16" s="8"/>
      <c r="SRQ16" s="8"/>
      <c r="SRR16" s="8"/>
      <c r="SRS16" s="8"/>
      <c r="SRT16" s="8"/>
      <c r="SRU16" s="8"/>
      <c r="SRV16" s="8"/>
      <c r="SRW16" s="8"/>
      <c r="SRX16" s="8"/>
      <c r="SRY16" s="8"/>
      <c r="SRZ16" s="8"/>
      <c r="SSA16" s="8"/>
      <c r="SSB16" s="8"/>
      <c r="SSC16" s="8"/>
      <c r="SSD16" s="8"/>
      <c r="SSE16" s="8"/>
      <c r="SSF16" s="8"/>
      <c r="SSG16" s="8"/>
      <c r="SSH16" s="8"/>
      <c r="SSI16" s="8"/>
      <c r="SSJ16" s="8"/>
      <c r="SSK16" s="8"/>
      <c r="SSL16" s="8"/>
      <c r="SSM16" s="8"/>
      <c r="SSN16" s="8"/>
      <c r="SSO16" s="8"/>
      <c r="SSP16" s="8"/>
      <c r="SSQ16" s="8"/>
      <c r="SSR16" s="8"/>
      <c r="SSS16" s="8"/>
      <c r="SST16" s="8"/>
      <c r="SSU16" s="8"/>
      <c r="SSV16" s="8"/>
      <c r="SSW16" s="8"/>
      <c r="SSX16" s="8"/>
      <c r="SSY16" s="8"/>
      <c r="SSZ16" s="8"/>
      <c r="STA16" s="8"/>
      <c r="STB16" s="8"/>
      <c r="STC16" s="8"/>
      <c r="STD16" s="8"/>
      <c r="STE16" s="8"/>
      <c r="STF16" s="8"/>
      <c r="STG16" s="8"/>
      <c r="STH16" s="8"/>
      <c r="STI16" s="8"/>
      <c r="STJ16" s="8"/>
      <c r="STK16" s="8"/>
      <c r="STL16" s="8"/>
      <c r="STM16" s="8"/>
      <c r="STN16" s="8"/>
      <c r="STO16" s="8"/>
      <c r="STP16" s="8"/>
      <c r="STQ16" s="8"/>
      <c r="STR16" s="8"/>
      <c r="STS16" s="8"/>
      <c r="STT16" s="8"/>
      <c r="STU16" s="8"/>
      <c r="STV16" s="8"/>
      <c r="STW16" s="8"/>
      <c r="STX16" s="8"/>
      <c r="STY16" s="8"/>
      <c r="STZ16" s="8"/>
      <c r="SUA16" s="8"/>
      <c r="SUB16" s="8"/>
      <c r="SUC16" s="8"/>
      <c r="SUD16" s="8"/>
      <c r="SUE16" s="8"/>
      <c r="SUF16" s="8"/>
      <c r="SUG16" s="8"/>
      <c r="SUH16" s="8"/>
      <c r="SUI16" s="8"/>
      <c r="SUJ16" s="8"/>
      <c r="SUK16" s="8"/>
      <c r="SUL16" s="8"/>
      <c r="SUM16" s="8"/>
      <c r="SUN16" s="8"/>
      <c r="SUO16" s="8"/>
      <c r="SUP16" s="8"/>
      <c r="SUQ16" s="8"/>
      <c r="SUR16" s="8"/>
      <c r="SUS16" s="8"/>
      <c r="SUT16" s="8"/>
      <c r="SUU16" s="8"/>
      <c r="SUV16" s="8"/>
      <c r="SUW16" s="8"/>
      <c r="SUX16" s="8"/>
      <c r="SUY16" s="8"/>
      <c r="SUZ16" s="8"/>
      <c r="SVA16" s="8"/>
      <c r="SVB16" s="8"/>
      <c r="SVC16" s="8"/>
      <c r="SVD16" s="8"/>
      <c r="SVE16" s="8"/>
      <c r="SVF16" s="8"/>
      <c r="SVG16" s="8"/>
      <c r="SVH16" s="8"/>
      <c r="SVI16" s="8"/>
      <c r="SVJ16" s="8"/>
      <c r="SVK16" s="8"/>
      <c r="SVL16" s="8"/>
      <c r="SVM16" s="8"/>
      <c r="SVN16" s="8"/>
      <c r="SVO16" s="8"/>
      <c r="SVP16" s="8"/>
      <c r="SVQ16" s="8"/>
      <c r="SVR16" s="8"/>
      <c r="SVS16" s="8"/>
      <c r="SVT16" s="8"/>
      <c r="SVU16" s="8"/>
      <c r="SVV16" s="8"/>
      <c r="SVW16" s="8"/>
      <c r="SVX16" s="8"/>
      <c r="SVY16" s="8"/>
      <c r="SVZ16" s="8"/>
      <c r="SWA16" s="8"/>
      <c r="SWB16" s="8"/>
      <c r="SWC16" s="8"/>
      <c r="SWD16" s="8"/>
      <c r="SWE16" s="8"/>
      <c r="SWF16" s="8"/>
      <c r="SWG16" s="8"/>
      <c r="SWH16" s="8"/>
      <c r="SWI16" s="8"/>
      <c r="SWJ16" s="8"/>
      <c r="SWK16" s="8"/>
      <c r="SWL16" s="8"/>
      <c r="SWM16" s="8"/>
      <c r="SWN16" s="8"/>
      <c r="SWO16" s="8"/>
      <c r="SWP16" s="8"/>
      <c r="SWQ16" s="8"/>
      <c r="SWR16" s="8"/>
      <c r="SWS16" s="8"/>
      <c r="SWT16" s="8"/>
      <c r="SWU16" s="8"/>
      <c r="SWV16" s="8"/>
      <c r="SWW16" s="8"/>
      <c r="SWX16" s="8"/>
      <c r="SWY16" s="8"/>
      <c r="SWZ16" s="8"/>
      <c r="SXA16" s="8"/>
      <c r="SXB16" s="8"/>
      <c r="SXC16" s="8"/>
      <c r="SXD16" s="8"/>
      <c r="SXE16" s="8"/>
      <c r="SXF16" s="8"/>
      <c r="SXG16" s="8"/>
      <c r="SXH16" s="8"/>
      <c r="SXI16" s="8"/>
      <c r="SXJ16" s="8"/>
      <c r="SXK16" s="8"/>
      <c r="SXL16" s="8"/>
      <c r="SXM16" s="8"/>
      <c r="SXN16" s="8"/>
      <c r="SXO16" s="8"/>
      <c r="SXP16" s="8"/>
      <c r="SXQ16" s="8"/>
      <c r="SXR16" s="8"/>
      <c r="SXS16" s="8"/>
      <c r="SXT16" s="8"/>
      <c r="SXU16" s="8"/>
      <c r="SXV16" s="8"/>
      <c r="SXW16" s="8"/>
      <c r="SXX16" s="8"/>
      <c r="SXY16" s="8"/>
      <c r="SXZ16" s="8"/>
      <c r="SYA16" s="8"/>
      <c r="SYB16" s="8"/>
      <c r="SYC16" s="8"/>
      <c r="SYD16" s="8"/>
      <c r="SYE16" s="8"/>
      <c r="SYF16" s="8"/>
      <c r="SYG16" s="8"/>
      <c r="SYH16" s="8"/>
      <c r="SYI16" s="8"/>
      <c r="SYJ16" s="8"/>
      <c r="SYK16" s="8"/>
      <c r="SYL16" s="8"/>
      <c r="SYM16" s="8"/>
      <c r="SYN16" s="8"/>
      <c r="SYO16" s="8"/>
      <c r="SYP16" s="8"/>
      <c r="SYQ16" s="8"/>
      <c r="SYR16" s="8"/>
      <c r="SYS16" s="8"/>
      <c r="SYT16" s="8"/>
      <c r="SYU16" s="8"/>
      <c r="SYV16" s="8"/>
      <c r="SYW16" s="8"/>
      <c r="SYX16" s="8"/>
      <c r="SYY16" s="8"/>
      <c r="SYZ16" s="8"/>
      <c r="SZA16" s="8"/>
      <c r="SZB16" s="8"/>
      <c r="SZC16" s="8"/>
      <c r="SZD16" s="8"/>
      <c r="SZE16" s="8"/>
      <c r="SZF16" s="8"/>
      <c r="SZG16" s="8"/>
      <c r="SZH16" s="8"/>
      <c r="SZI16" s="8"/>
      <c r="SZJ16" s="8"/>
      <c r="SZK16" s="8"/>
      <c r="SZL16" s="8"/>
      <c r="SZM16" s="8"/>
      <c r="SZN16" s="8"/>
      <c r="SZO16" s="8"/>
      <c r="SZP16" s="8"/>
      <c r="SZQ16" s="8"/>
      <c r="SZR16" s="8"/>
      <c r="SZS16" s="8"/>
      <c r="SZT16" s="8"/>
      <c r="SZU16" s="8"/>
      <c r="SZV16" s="8"/>
      <c r="SZW16" s="8"/>
      <c r="SZX16" s="8"/>
      <c r="SZY16" s="8"/>
      <c r="SZZ16" s="8"/>
      <c r="TAA16" s="8"/>
      <c r="TAB16" s="8"/>
      <c r="TAC16" s="8"/>
      <c r="TAD16" s="8"/>
      <c r="TAE16" s="8"/>
      <c r="TAF16" s="8"/>
      <c r="TAG16" s="8"/>
      <c r="TAH16" s="8"/>
      <c r="TAI16" s="8"/>
      <c r="TAJ16" s="8"/>
      <c r="TAK16" s="8"/>
      <c r="TAL16" s="8"/>
      <c r="TAM16" s="8"/>
      <c r="TAN16" s="8"/>
      <c r="TAO16" s="8"/>
      <c r="TAP16" s="8"/>
      <c r="TAQ16" s="8"/>
      <c r="TAR16" s="8"/>
      <c r="TAS16" s="8"/>
      <c r="TAT16" s="8"/>
      <c r="TAU16" s="8"/>
      <c r="TAV16" s="8"/>
      <c r="TAW16" s="8"/>
      <c r="TAX16" s="8"/>
      <c r="TAY16" s="8"/>
      <c r="TAZ16" s="8"/>
      <c r="TBA16" s="8"/>
      <c r="TBB16" s="8"/>
      <c r="TBC16" s="8"/>
      <c r="TBD16" s="8"/>
      <c r="TBE16" s="8"/>
      <c r="TBF16" s="8"/>
      <c r="TBG16" s="8"/>
      <c r="TBH16" s="8"/>
      <c r="TBI16" s="8"/>
      <c r="TBJ16" s="8"/>
      <c r="TBK16" s="8"/>
      <c r="TBL16" s="8"/>
      <c r="TBM16" s="8"/>
      <c r="TBN16" s="8"/>
      <c r="TBO16" s="8"/>
      <c r="TBP16" s="8"/>
      <c r="TBQ16" s="8"/>
      <c r="TBR16" s="8"/>
      <c r="TBS16" s="8"/>
      <c r="TBT16" s="8"/>
      <c r="TBU16" s="8"/>
      <c r="TBV16" s="8"/>
      <c r="TBW16" s="8"/>
      <c r="TBX16" s="8"/>
      <c r="TBY16" s="8"/>
      <c r="TBZ16" s="8"/>
      <c r="TCA16" s="8"/>
      <c r="TCB16" s="8"/>
      <c r="TCC16" s="8"/>
      <c r="TCD16" s="8"/>
      <c r="TCE16" s="8"/>
      <c r="TCF16" s="8"/>
      <c r="TCG16" s="8"/>
      <c r="TCH16" s="8"/>
      <c r="TCI16" s="8"/>
      <c r="TCJ16" s="8"/>
      <c r="TCK16" s="8"/>
      <c r="TCL16" s="8"/>
      <c r="TCM16" s="8"/>
      <c r="TCN16" s="8"/>
      <c r="TCO16" s="8"/>
      <c r="TCP16" s="8"/>
      <c r="TCQ16" s="8"/>
      <c r="TCR16" s="8"/>
      <c r="TCS16" s="8"/>
      <c r="TCT16" s="8"/>
      <c r="TCU16" s="8"/>
      <c r="TCV16" s="8"/>
      <c r="TCW16" s="8"/>
      <c r="TCX16" s="8"/>
      <c r="TCY16" s="8"/>
      <c r="TCZ16" s="8"/>
      <c r="TDA16" s="8"/>
      <c r="TDB16" s="8"/>
      <c r="TDC16" s="8"/>
      <c r="TDD16" s="8"/>
      <c r="TDE16" s="8"/>
      <c r="TDF16" s="8"/>
      <c r="TDG16" s="8"/>
      <c r="TDH16" s="8"/>
      <c r="TDI16" s="8"/>
      <c r="TDJ16" s="8"/>
      <c r="TDK16" s="8"/>
      <c r="TDL16" s="8"/>
      <c r="TDM16" s="8"/>
      <c r="TDN16" s="8"/>
      <c r="TDO16" s="8"/>
      <c r="TDP16" s="8"/>
      <c r="TDQ16" s="8"/>
      <c r="TDR16" s="8"/>
      <c r="TDS16" s="8"/>
      <c r="TDT16" s="8"/>
      <c r="TDU16" s="8"/>
      <c r="TDV16" s="8"/>
      <c r="TDW16" s="8"/>
      <c r="TDX16" s="8"/>
      <c r="TDY16" s="8"/>
      <c r="TDZ16" s="8"/>
      <c r="TEA16" s="8"/>
      <c r="TEB16" s="8"/>
      <c r="TEC16" s="8"/>
      <c r="TED16" s="8"/>
      <c r="TEE16" s="8"/>
      <c r="TEF16" s="8"/>
      <c r="TEG16" s="8"/>
      <c r="TEH16" s="8"/>
      <c r="TEI16" s="8"/>
      <c r="TEJ16" s="8"/>
      <c r="TEK16" s="8"/>
      <c r="TEL16" s="8"/>
      <c r="TEM16" s="8"/>
      <c r="TEN16" s="8"/>
      <c r="TEO16" s="8"/>
      <c r="TEP16" s="8"/>
      <c r="TEQ16" s="8"/>
      <c r="TER16" s="8"/>
      <c r="TES16" s="8"/>
      <c r="TET16" s="8"/>
      <c r="TEU16" s="8"/>
      <c r="TEV16" s="8"/>
      <c r="TEW16" s="8"/>
      <c r="TEX16" s="8"/>
      <c r="TEY16" s="8"/>
      <c r="TEZ16" s="8"/>
      <c r="TFA16" s="8"/>
      <c r="TFB16" s="8"/>
      <c r="TFC16" s="8"/>
      <c r="TFD16" s="8"/>
      <c r="TFE16" s="8"/>
      <c r="TFF16" s="8"/>
      <c r="TFG16" s="8"/>
      <c r="TFH16" s="8"/>
      <c r="TFI16" s="8"/>
      <c r="TFJ16" s="8"/>
      <c r="TFK16" s="8"/>
      <c r="TFL16" s="8"/>
      <c r="TFM16" s="8"/>
      <c r="TFN16" s="8"/>
      <c r="TFO16" s="8"/>
      <c r="TFP16" s="8"/>
      <c r="TFQ16" s="8"/>
      <c r="TFR16" s="8"/>
      <c r="TFS16" s="8"/>
      <c r="TFT16" s="8"/>
      <c r="TFU16" s="8"/>
      <c r="TFV16" s="8"/>
      <c r="TFW16" s="8"/>
      <c r="TFX16" s="8"/>
      <c r="TFY16" s="8"/>
      <c r="TFZ16" s="8"/>
      <c r="TGA16" s="8"/>
      <c r="TGB16" s="8"/>
      <c r="TGC16" s="8"/>
      <c r="TGD16" s="8"/>
      <c r="TGE16" s="8"/>
      <c r="TGF16" s="8"/>
      <c r="TGG16" s="8"/>
      <c r="TGH16" s="8"/>
      <c r="TGI16" s="8"/>
      <c r="TGJ16" s="8"/>
      <c r="TGK16" s="8"/>
      <c r="TGL16" s="8"/>
      <c r="TGM16" s="8"/>
      <c r="TGN16" s="8"/>
      <c r="TGO16" s="8"/>
      <c r="TGP16" s="8"/>
      <c r="TGQ16" s="8"/>
      <c r="TGR16" s="8"/>
      <c r="TGS16" s="8"/>
      <c r="TGT16" s="8"/>
      <c r="TGU16" s="8"/>
      <c r="TGV16" s="8"/>
      <c r="TGW16" s="8"/>
      <c r="TGX16" s="8"/>
      <c r="TGY16" s="8"/>
      <c r="TGZ16" s="8"/>
      <c r="THA16" s="8"/>
      <c r="THB16" s="8"/>
      <c r="THC16" s="8"/>
      <c r="THD16" s="8"/>
      <c r="THE16" s="8"/>
      <c r="THF16" s="8"/>
      <c r="THG16" s="8"/>
      <c r="THH16" s="8"/>
      <c r="THI16" s="8"/>
      <c r="THJ16" s="8"/>
      <c r="THK16" s="8"/>
      <c r="THL16" s="8"/>
      <c r="THM16" s="8"/>
      <c r="THN16" s="8"/>
      <c r="THO16" s="8"/>
      <c r="THP16" s="8"/>
      <c r="THQ16" s="8"/>
      <c r="THR16" s="8"/>
      <c r="THS16" s="8"/>
      <c r="THT16" s="8"/>
      <c r="THU16" s="8"/>
      <c r="THV16" s="8"/>
      <c r="THW16" s="8"/>
      <c r="THX16" s="8"/>
      <c r="THY16" s="8"/>
      <c r="THZ16" s="8"/>
      <c r="TIA16" s="8"/>
      <c r="TIB16" s="8"/>
      <c r="TIC16" s="8"/>
      <c r="TID16" s="8"/>
      <c r="TIE16" s="8"/>
      <c r="TIF16" s="8"/>
      <c r="TIG16" s="8"/>
      <c r="TIH16" s="8"/>
      <c r="TII16" s="8"/>
      <c r="TIJ16" s="8"/>
      <c r="TIK16" s="8"/>
      <c r="TIL16" s="8"/>
      <c r="TIM16" s="8"/>
      <c r="TIN16" s="8"/>
      <c r="TIO16" s="8"/>
      <c r="TIP16" s="8"/>
      <c r="TIQ16" s="8"/>
      <c r="TIR16" s="8"/>
      <c r="TIS16" s="8"/>
      <c r="TIT16" s="8"/>
      <c r="TIU16" s="8"/>
      <c r="TIV16" s="8"/>
      <c r="TIW16" s="8"/>
      <c r="TIX16" s="8"/>
      <c r="TIY16" s="8"/>
      <c r="TIZ16" s="8"/>
      <c r="TJA16" s="8"/>
      <c r="TJB16" s="8"/>
      <c r="TJC16" s="8"/>
      <c r="TJD16" s="8"/>
      <c r="TJE16" s="8"/>
      <c r="TJF16" s="8"/>
      <c r="TJG16" s="8"/>
      <c r="TJH16" s="8"/>
      <c r="TJI16" s="8"/>
      <c r="TJJ16" s="8"/>
      <c r="TJK16" s="8"/>
      <c r="TJL16" s="8"/>
      <c r="TJM16" s="8"/>
      <c r="TJN16" s="8"/>
      <c r="TJO16" s="8"/>
      <c r="TJP16" s="8"/>
      <c r="TJQ16" s="8"/>
      <c r="TJR16" s="8"/>
      <c r="TJS16" s="8"/>
      <c r="TJT16" s="8"/>
      <c r="TJU16" s="8"/>
      <c r="TJV16" s="8"/>
      <c r="TJW16" s="8"/>
      <c r="TJX16" s="8"/>
      <c r="TJY16" s="8"/>
      <c r="TJZ16" s="8"/>
      <c r="TKA16" s="8"/>
      <c r="TKB16" s="8"/>
      <c r="TKC16" s="8"/>
      <c r="TKD16" s="8"/>
      <c r="TKE16" s="8"/>
      <c r="TKF16" s="8"/>
      <c r="TKG16" s="8"/>
      <c r="TKH16" s="8"/>
      <c r="TKI16" s="8"/>
      <c r="TKJ16" s="8"/>
      <c r="TKK16" s="8"/>
      <c r="TKL16" s="8"/>
      <c r="TKM16" s="8"/>
      <c r="TKN16" s="8"/>
      <c r="TKO16" s="8"/>
      <c r="TKP16" s="8"/>
      <c r="TKQ16" s="8"/>
      <c r="TKR16" s="8"/>
      <c r="TKS16" s="8"/>
      <c r="TKT16" s="8"/>
      <c r="TKU16" s="8"/>
      <c r="TKV16" s="8"/>
      <c r="TKW16" s="8"/>
      <c r="TKX16" s="8"/>
      <c r="TKY16" s="8"/>
      <c r="TKZ16" s="8"/>
      <c r="TLA16" s="8"/>
      <c r="TLB16" s="8"/>
      <c r="TLC16" s="8"/>
      <c r="TLD16" s="8"/>
      <c r="TLE16" s="8"/>
      <c r="TLF16" s="8"/>
      <c r="TLG16" s="8"/>
      <c r="TLH16" s="8"/>
      <c r="TLI16" s="8"/>
      <c r="TLJ16" s="8"/>
      <c r="TLK16" s="8"/>
      <c r="TLL16" s="8"/>
      <c r="TLM16" s="8"/>
      <c r="TLN16" s="8"/>
      <c r="TLO16" s="8"/>
      <c r="TLP16" s="8"/>
      <c r="TLQ16" s="8"/>
      <c r="TLR16" s="8"/>
      <c r="TLS16" s="8"/>
      <c r="TLT16" s="8"/>
      <c r="TLU16" s="8"/>
      <c r="TLV16" s="8"/>
      <c r="TLW16" s="8"/>
      <c r="TLX16" s="8"/>
      <c r="TLY16" s="8"/>
      <c r="TLZ16" s="8"/>
      <c r="TMA16" s="8"/>
      <c r="TMB16" s="8"/>
      <c r="TMC16" s="8"/>
      <c r="TMD16" s="8"/>
      <c r="TME16" s="8"/>
      <c r="TMF16" s="8"/>
      <c r="TMG16" s="8"/>
      <c r="TMH16" s="8"/>
      <c r="TMI16" s="8"/>
      <c r="TMJ16" s="8"/>
      <c r="TMK16" s="8"/>
      <c r="TML16" s="8"/>
      <c r="TMM16" s="8"/>
      <c r="TMN16" s="8"/>
      <c r="TMO16" s="8"/>
      <c r="TMP16" s="8"/>
      <c r="TMQ16" s="8"/>
      <c r="TMR16" s="8"/>
      <c r="TMS16" s="8"/>
      <c r="TMT16" s="8"/>
      <c r="TMU16" s="8"/>
      <c r="TMV16" s="8"/>
      <c r="TMW16" s="8"/>
      <c r="TMX16" s="8"/>
      <c r="TMY16" s="8"/>
      <c r="TMZ16" s="8"/>
      <c r="TNA16" s="8"/>
      <c r="TNB16" s="8"/>
      <c r="TNC16" s="8"/>
      <c r="TND16" s="8"/>
      <c r="TNE16" s="8"/>
      <c r="TNF16" s="8"/>
      <c r="TNG16" s="8"/>
      <c r="TNH16" s="8"/>
      <c r="TNI16" s="8"/>
      <c r="TNJ16" s="8"/>
      <c r="TNK16" s="8"/>
      <c r="TNL16" s="8"/>
      <c r="TNM16" s="8"/>
      <c r="TNN16" s="8"/>
      <c r="TNO16" s="8"/>
      <c r="TNP16" s="8"/>
      <c r="TNQ16" s="8"/>
      <c r="TNR16" s="8"/>
      <c r="TNS16" s="8"/>
      <c r="TNT16" s="8"/>
      <c r="TNU16" s="8"/>
      <c r="TNV16" s="8"/>
      <c r="TNW16" s="8"/>
      <c r="TNX16" s="8"/>
      <c r="TNY16" s="8"/>
      <c r="TNZ16" s="8"/>
      <c r="TOA16" s="8"/>
      <c r="TOB16" s="8"/>
      <c r="TOC16" s="8"/>
      <c r="TOD16" s="8"/>
      <c r="TOE16" s="8"/>
      <c r="TOF16" s="8"/>
      <c r="TOG16" s="8"/>
      <c r="TOH16" s="8"/>
      <c r="TOI16" s="8"/>
      <c r="TOJ16" s="8"/>
      <c r="TOK16" s="8"/>
      <c r="TOL16" s="8"/>
      <c r="TOM16" s="8"/>
      <c r="TON16" s="8"/>
      <c r="TOO16" s="8"/>
      <c r="TOP16" s="8"/>
      <c r="TOQ16" s="8"/>
      <c r="TOR16" s="8"/>
      <c r="TOS16" s="8"/>
      <c r="TOT16" s="8"/>
      <c r="TOU16" s="8"/>
      <c r="TOV16" s="8"/>
      <c r="TOW16" s="8"/>
      <c r="TOX16" s="8"/>
      <c r="TOY16" s="8"/>
      <c r="TOZ16" s="8"/>
      <c r="TPA16" s="8"/>
      <c r="TPB16" s="8"/>
      <c r="TPC16" s="8"/>
      <c r="TPD16" s="8"/>
      <c r="TPE16" s="8"/>
      <c r="TPF16" s="8"/>
      <c r="TPG16" s="8"/>
      <c r="TPH16" s="8"/>
      <c r="TPI16" s="8"/>
      <c r="TPJ16" s="8"/>
      <c r="TPK16" s="8"/>
      <c r="TPL16" s="8"/>
      <c r="TPM16" s="8"/>
      <c r="TPN16" s="8"/>
      <c r="TPO16" s="8"/>
      <c r="TPP16" s="8"/>
      <c r="TPQ16" s="8"/>
      <c r="TPR16" s="8"/>
      <c r="TPS16" s="8"/>
      <c r="TPT16" s="8"/>
      <c r="TPU16" s="8"/>
      <c r="TPV16" s="8"/>
      <c r="TPW16" s="8"/>
      <c r="TPX16" s="8"/>
      <c r="TPY16" s="8"/>
      <c r="TPZ16" s="8"/>
      <c r="TQA16" s="8"/>
      <c r="TQB16" s="8"/>
      <c r="TQC16" s="8"/>
      <c r="TQD16" s="8"/>
      <c r="TQE16" s="8"/>
      <c r="TQF16" s="8"/>
      <c r="TQG16" s="8"/>
      <c r="TQH16" s="8"/>
      <c r="TQI16" s="8"/>
      <c r="TQJ16" s="8"/>
      <c r="TQK16" s="8"/>
      <c r="TQL16" s="8"/>
      <c r="TQM16" s="8"/>
      <c r="TQN16" s="8"/>
      <c r="TQO16" s="8"/>
      <c r="TQP16" s="8"/>
      <c r="TQQ16" s="8"/>
      <c r="TQR16" s="8"/>
      <c r="TQS16" s="8"/>
      <c r="TQT16" s="8"/>
      <c r="TQU16" s="8"/>
      <c r="TQV16" s="8"/>
      <c r="TQW16" s="8"/>
      <c r="TQX16" s="8"/>
      <c r="TQY16" s="8"/>
      <c r="TQZ16" s="8"/>
      <c r="TRA16" s="8"/>
      <c r="TRB16" s="8"/>
      <c r="TRC16" s="8"/>
      <c r="TRD16" s="8"/>
      <c r="TRE16" s="8"/>
      <c r="TRF16" s="8"/>
      <c r="TRG16" s="8"/>
      <c r="TRH16" s="8"/>
      <c r="TRI16" s="8"/>
      <c r="TRJ16" s="8"/>
      <c r="TRK16" s="8"/>
      <c r="TRL16" s="8"/>
      <c r="TRM16" s="8"/>
      <c r="TRN16" s="8"/>
      <c r="TRO16" s="8"/>
      <c r="TRP16" s="8"/>
      <c r="TRQ16" s="8"/>
      <c r="TRR16" s="8"/>
      <c r="TRS16" s="8"/>
      <c r="TRT16" s="8"/>
      <c r="TRU16" s="8"/>
      <c r="TRV16" s="8"/>
      <c r="TRW16" s="8"/>
      <c r="TRX16" s="8"/>
      <c r="TRY16" s="8"/>
      <c r="TRZ16" s="8"/>
      <c r="TSA16" s="8"/>
      <c r="TSB16" s="8"/>
      <c r="TSC16" s="8"/>
      <c r="TSD16" s="8"/>
      <c r="TSE16" s="8"/>
      <c r="TSF16" s="8"/>
      <c r="TSG16" s="8"/>
      <c r="TSH16" s="8"/>
      <c r="TSI16" s="8"/>
      <c r="TSJ16" s="8"/>
      <c r="TSK16" s="8"/>
      <c r="TSL16" s="8"/>
      <c r="TSM16" s="8"/>
      <c r="TSN16" s="8"/>
      <c r="TSO16" s="8"/>
      <c r="TSP16" s="8"/>
      <c r="TSQ16" s="8"/>
      <c r="TSR16" s="8"/>
      <c r="TSS16" s="8"/>
      <c r="TST16" s="8"/>
      <c r="TSU16" s="8"/>
      <c r="TSV16" s="8"/>
      <c r="TSW16" s="8"/>
      <c r="TSX16" s="8"/>
      <c r="TSY16" s="8"/>
      <c r="TSZ16" s="8"/>
      <c r="TTA16" s="8"/>
      <c r="TTB16" s="8"/>
      <c r="TTC16" s="8"/>
      <c r="TTD16" s="8"/>
      <c r="TTE16" s="8"/>
      <c r="TTF16" s="8"/>
      <c r="TTG16" s="8"/>
      <c r="TTH16" s="8"/>
      <c r="TTI16" s="8"/>
      <c r="TTJ16" s="8"/>
      <c r="TTK16" s="8"/>
      <c r="TTL16" s="8"/>
      <c r="TTM16" s="8"/>
      <c r="TTN16" s="8"/>
      <c r="TTO16" s="8"/>
      <c r="TTP16" s="8"/>
      <c r="TTQ16" s="8"/>
      <c r="TTR16" s="8"/>
      <c r="TTS16" s="8"/>
      <c r="TTT16" s="8"/>
      <c r="TTU16" s="8"/>
      <c r="TTV16" s="8"/>
      <c r="TTW16" s="8"/>
      <c r="TTX16" s="8"/>
      <c r="TTY16" s="8"/>
      <c r="TTZ16" s="8"/>
      <c r="TUA16" s="8"/>
      <c r="TUB16" s="8"/>
      <c r="TUC16" s="8"/>
      <c r="TUD16" s="8"/>
      <c r="TUE16" s="8"/>
      <c r="TUF16" s="8"/>
      <c r="TUG16" s="8"/>
      <c r="TUH16" s="8"/>
      <c r="TUI16" s="8"/>
      <c r="TUJ16" s="8"/>
      <c r="TUK16" s="8"/>
      <c r="TUL16" s="8"/>
      <c r="TUM16" s="8"/>
      <c r="TUN16" s="8"/>
      <c r="TUO16" s="8"/>
      <c r="TUP16" s="8"/>
      <c r="TUQ16" s="8"/>
      <c r="TUR16" s="8"/>
      <c r="TUS16" s="8"/>
      <c r="TUT16" s="8"/>
      <c r="TUU16" s="8"/>
      <c r="TUV16" s="8"/>
      <c r="TUW16" s="8"/>
      <c r="TUX16" s="8"/>
      <c r="TUY16" s="8"/>
      <c r="TUZ16" s="8"/>
      <c r="TVA16" s="8"/>
      <c r="TVB16" s="8"/>
      <c r="TVC16" s="8"/>
      <c r="TVD16" s="8"/>
      <c r="TVE16" s="8"/>
      <c r="TVF16" s="8"/>
      <c r="TVG16" s="8"/>
      <c r="TVH16" s="8"/>
      <c r="TVI16" s="8"/>
      <c r="TVJ16" s="8"/>
      <c r="TVK16" s="8"/>
      <c r="TVL16" s="8"/>
      <c r="TVM16" s="8"/>
      <c r="TVN16" s="8"/>
      <c r="TVO16" s="8"/>
      <c r="TVP16" s="8"/>
      <c r="TVQ16" s="8"/>
      <c r="TVR16" s="8"/>
      <c r="TVS16" s="8"/>
      <c r="TVT16" s="8"/>
      <c r="TVU16" s="8"/>
      <c r="TVV16" s="8"/>
      <c r="TVW16" s="8"/>
      <c r="TVX16" s="8"/>
      <c r="TVY16" s="8"/>
      <c r="TVZ16" s="8"/>
      <c r="TWA16" s="8"/>
      <c r="TWB16" s="8"/>
      <c r="TWC16" s="8"/>
      <c r="TWD16" s="8"/>
      <c r="TWE16" s="8"/>
      <c r="TWF16" s="8"/>
      <c r="TWG16" s="8"/>
      <c r="TWH16" s="8"/>
      <c r="TWI16" s="8"/>
      <c r="TWJ16" s="8"/>
      <c r="TWK16" s="8"/>
      <c r="TWL16" s="8"/>
      <c r="TWM16" s="8"/>
      <c r="TWN16" s="8"/>
      <c r="TWO16" s="8"/>
      <c r="TWP16" s="8"/>
      <c r="TWQ16" s="8"/>
      <c r="TWR16" s="8"/>
      <c r="TWS16" s="8"/>
      <c r="TWT16" s="8"/>
      <c r="TWU16" s="8"/>
      <c r="TWV16" s="8"/>
      <c r="TWW16" s="8"/>
      <c r="TWX16" s="8"/>
      <c r="TWY16" s="8"/>
      <c r="TWZ16" s="8"/>
      <c r="TXA16" s="8"/>
      <c r="TXB16" s="8"/>
      <c r="TXC16" s="8"/>
      <c r="TXD16" s="8"/>
      <c r="TXE16" s="8"/>
      <c r="TXF16" s="8"/>
      <c r="TXG16" s="8"/>
      <c r="TXH16" s="8"/>
      <c r="TXI16" s="8"/>
      <c r="TXJ16" s="8"/>
      <c r="TXK16" s="8"/>
      <c r="TXL16" s="8"/>
      <c r="TXM16" s="8"/>
      <c r="TXN16" s="8"/>
      <c r="TXO16" s="8"/>
      <c r="TXP16" s="8"/>
      <c r="TXQ16" s="8"/>
      <c r="TXR16" s="8"/>
      <c r="TXS16" s="8"/>
      <c r="TXT16" s="8"/>
      <c r="TXU16" s="8"/>
      <c r="TXV16" s="8"/>
      <c r="TXW16" s="8"/>
      <c r="TXX16" s="8"/>
      <c r="TXY16" s="8"/>
      <c r="TXZ16" s="8"/>
      <c r="TYA16" s="8"/>
      <c r="TYB16" s="8"/>
      <c r="TYC16" s="8"/>
      <c r="TYD16" s="8"/>
      <c r="TYE16" s="8"/>
      <c r="TYF16" s="8"/>
      <c r="TYG16" s="8"/>
      <c r="TYH16" s="8"/>
      <c r="TYI16" s="8"/>
      <c r="TYJ16" s="8"/>
      <c r="TYK16" s="8"/>
      <c r="TYL16" s="8"/>
      <c r="TYM16" s="8"/>
      <c r="TYN16" s="8"/>
      <c r="TYO16" s="8"/>
      <c r="TYP16" s="8"/>
      <c r="TYQ16" s="8"/>
      <c r="TYR16" s="8"/>
      <c r="TYS16" s="8"/>
      <c r="TYT16" s="8"/>
      <c r="TYU16" s="8"/>
      <c r="TYV16" s="8"/>
      <c r="TYW16" s="8"/>
      <c r="TYX16" s="8"/>
      <c r="TYY16" s="8"/>
      <c r="TYZ16" s="8"/>
      <c r="TZA16" s="8"/>
      <c r="TZB16" s="8"/>
      <c r="TZC16" s="8"/>
      <c r="TZD16" s="8"/>
      <c r="TZE16" s="8"/>
      <c r="TZF16" s="8"/>
      <c r="TZG16" s="8"/>
      <c r="TZH16" s="8"/>
      <c r="TZI16" s="8"/>
      <c r="TZJ16" s="8"/>
      <c r="TZK16" s="8"/>
      <c r="TZL16" s="8"/>
      <c r="TZM16" s="8"/>
      <c r="TZN16" s="8"/>
      <c r="TZO16" s="8"/>
      <c r="TZP16" s="8"/>
      <c r="TZQ16" s="8"/>
      <c r="TZR16" s="8"/>
      <c r="TZS16" s="8"/>
      <c r="TZT16" s="8"/>
      <c r="TZU16" s="8"/>
      <c r="TZV16" s="8"/>
      <c r="TZW16" s="8"/>
      <c r="TZX16" s="8"/>
      <c r="TZY16" s="8"/>
      <c r="TZZ16" s="8"/>
      <c r="UAA16" s="8"/>
      <c r="UAB16" s="8"/>
      <c r="UAC16" s="8"/>
      <c r="UAD16" s="8"/>
      <c r="UAE16" s="8"/>
      <c r="UAF16" s="8"/>
      <c r="UAG16" s="8"/>
      <c r="UAH16" s="8"/>
      <c r="UAI16" s="8"/>
      <c r="UAJ16" s="8"/>
      <c r="UAK16" s="8"/>
      <c r="UAL16" s="8"/>
      <c r="UAM16" s="8"/>
      <c r="UAN16" s="8"/>
      <c r="UAO16" s="8"/>
      <c r="UAP16" s="8"/>
      <c r="UAQ16" s="8"/>
      <c r="UAR16" s="8"/>
      <c r="UAS16" s="8"/>
      <c r="UAT16" s="8"/>
      <c r="UAU16" s="8"/>
      <c r="UAV16" s="8"/>
      <c r="UAW16" s="8"/>
      <c r="UAX16" s="8"/>
      <c r="UAY16" s="8"/>
      <c r="UAZ16" s="8"/>
      <c r="UBA16" s="8"/>
      <c r="UBB16" s="8"/>
      <c r="UBC16" s="8"/>
      <c r="UBD16" s="8"/>
      <c r="UBE16" s="8"/>
      <c r="UBF16" s="8"/>
      <c r="UBG16" s="8"/>
      <c r="UBH16" s="8"/>
      <c r="UBI16" s="8"/>
      <c r="UBJ16" s="8"/>
      <c r="UBK16" s="8"/>
      <c r="UBL16" s="8"/>
      <c r="UBM16" s="8"/>
      <c r="UBN16" s="8"/>
      <c r="UBO16" s="8"/>
      <c r="UBP16" s="8"/>
      <c r="UBQ16" s="8"/>
      <c r="UBR16" s="8"/>
      <c r="UBS16" s="8"/>
      <c r="UBT16" s="8"/>
      <c r="UBU16" s="8"/>
      <c r="UBV16" s="8"/>
      <c r="UBW16" s="8"/>
      <c r="UBX16" s="8"/>
      <c r="UBY16" s="8"/>
      <c r="UBZ16" s="8"/>
      <c r="UCA16" s="8"/>
      <c r="UCB16" s="8"/>
      <c r="UCC16" s="8"/>
      <c r="UCD16" s="8"/>
      <c r="UCE16" s="8"/>
      <c r="UCF16" s="8"/>
      <c r="UCG16" s="8"/>
      <c r="UCH16" s="8"/>
      <c r="UCI16" s="8"/>
      <c r="UCJ16" s="8"/>
      <c r="UCK16" s="8"/>
      <c r="UCL16" s="8"/>
      <c r="UCM16" s="8"/>
      <c r="UCN16" s="8"/>
      <c r="UCO16" s="8"/>
      <c r="UCP16" s="8"/>
      <c r="UCQ16" s="8"/>
      <c r="UCR16" s="8"/>
      <c r="UCS16" s="8"/>
      <c r="UCT16" s="8"/>
      <c r="UCU16" s="8"/>
      <c r="UCV16" s="8"/>
      <c r="UCW16" s="8"/>
      <c r="UCX16" s="8"/>
      <c r="UCY16" s="8"/>
      <c r="UCZ16" s="8"/>
      <c r="UDA16" s="8"/>
      <c r="UDB16" s="8"/>
      <c r="UDC16" s="8"/>
      <c r="UDD16" s="8"/>
      <c r="UDE16" s="8"/>
      <c r="UDF16" s="8"/>
      <c r="UDG16" s="8"/>
      <c r="UDH16" s="8"/>
      <c r="UDI16" s="8"/>
      <c r="UDJ16" s="8"/>
      <c r="UDK16" s="8"/>
      <c r="UDL16" s="8"/>
      <c r="UDM16" s="8"/>
      <c r="UDN16" s="8"/>
      <c r="UDO16" s="8"/>
      <c r="UDP16" s="8"/>
      <c r="UDQ16" s="8"/>
      <c r="UDR16" s="8"/>
      <c r="UDS16" s="8"/>
      <c r="UDT16" s="8"/>
      <c r="UDU16" s="8"/>
      <c r="UDV16" s="8"/>
      <c r="UDW16" s="8"/>
      <c r="UDX16" s="8"/>
      <c r="UDY16" s="8"/>
      <c r="UDZ16" s="8"/>
      <c r="UEA16" s="8"/>
      <c r="UEB16" s="8"/>
      <c r="UEC16" s="8"/>
      <c r="UED16" s="8"/>
      <c r="UEE16" s="8"/>
      <c r="UEF16" s="8"/>
      <c r="UEG16" s="8"/>
      <c r="UEH16" s="8"/>
      <c r="UEI16" s="8"/>
      <c r="UEJ16" s="8"/>
      <c r="UEK16" s="8"/>
      <c r="UEL16" s="8"/>
      <c r="UEM16" s="8"/>
      <c r="UEN16" s="8"/>
      <c r="UEO16" s="8"/>
      <c r="UEP16" s="8"/>
      <c r="UEQ16" s="8"/>
      <c r="UER16" s="8"/>
      <c r="UES16" s="8"/>
      <c r="UET16" s="8"/>
      <c r="UEU16" s="8"/>
      <c r="UEV16" s="8"/>
      <c r="UEW16" s="8"/>
      <c r="UEX16" s="8"/>
      <c r="UEY16" s="8"/>
      <c r="UEZ16" s="8"/>
      <c r="UFA16" s="8"/>
      <c r="UFB16" s="8"/>
      <c r="UFC16" s="8"/>
      <c r="UFD16" s="8"/>
      <c r="UFE16" s="8"/>
      <c r="UFF16" s="8"/>
      <c r="UFG16" s="8"/>
      <c r="UFH16" s="8"/>
      <c r="UFI16" s="8"/>
      <c r="UFJ16" s="8"/>
      <c r="UFK16" s="8"/>
      <c r="UFL16" s="8"/>
      <c r="UFM16" s="8"/>
      <c r="UFN16" s="8"/>
      <c r="UFO16" s="8"/>
      <c r="UFP16" s="8"/>
      <c r="UFQ16" s="8"/>
      <c r="UFR16" s="8"/>
      <c r="UFS16" s="8"/>
      <c r="UFT16" s="8"/>
      <c r="UFU16" s="8"/>
      <c r="UFV16" s="8"/>
      <c r="UFW16" s="8"/>
      <c r="UFX16" s="8"/>
      <c r="UFY16" s="8"/>
      <c r="UFZ16" s="8"/>
      <c r="UGA16" s="8"/>
      <c r="UGB16" s="8"/>
      <c r="UGC16" s="8"/>
      <c r="UGD16" s="8"/>
      <c r="UGE16" s="8"/>
      <c r="UGF16" s="8"/>
      <c r="UGG16" s="8"/>
      <c r="UGH16" s="8"/>
      <c r="UGI16" s="8"/>
      <c r="UGJ16" s="8"/>
      <c r="UGK16" s="8"/>
      <c r="UGL16" s="8"/>
      <c r="UGM16" s="8"/>
      <c r="UGN16" s="8"/>
      <c r="UGO16" s="8"/>
      <c r="UGP16" s="8"/>
      <c r="UGQ16" s="8"/>
      <c r="UGR16" s="8"/>
      <c r="UGS16" s="8"/>
      <c r="UGT16" s="8"/>
      <c r="UGU16" s="8"/>
      <c r="UGV16" s="8"/>
      <c r="UGW16" s="8"/>
      <c r="UGX16" s="8"/>
      <c r="UGY16" s="8"/>
      <c r="UGZ16" s="8"/>
      <c r="UHA16" s="8"/>
      <c r="UHB16" s="8"/>
      <c r="UHC16" s="8"/>
      <c r="UHD16" s="8"/>
      <c r="UHE16" s="8"/>
      <c r="UHF16" s="8"/>
      <c r="UHG16" s="8"/>
      <c r="UHH16" s="8"/>
      <c r="UHI16" s="8"/>
      <c r="UHJ16" s="8"/>
      <c r="UHK16" s="8"/>
      <c r="UHL16" s="8"/>
      <c r="UHM16" s="8"/>
      <c r="UHN16" s="8"/>
      <c r="UHO16" s="8"/>
      <c r="UHP16" s="8"/>
      <c r="UHQ16" s="8"/>
      <c r="UHR16" s="8"/>
      <c r="UHS16" s="8"/>
      <c r="UHT16" s="8"/>
      <c r="UHU16" s="8"/>
      <c r="UHV16" s="8"/>
      <c r="UHW16" s="8"/>
      <c r="UHX16" s="8"/>
      <c r="UHY16" s="8"/>
      <c r="UHZ16" s="8"/>
      <c r="UIA16" s="8"/>
      <c r="UIB16" s="8"/>
      <c r="UIC16" s="8"/>
      <c r="UID16" s="8"/>
      <c r="UIE16" s="8"/>
      <c r="UIF16" s="8"/>
      <c r="UIG16" s="8"/>
      <c r="UIH16" s="8"/>
      <c r="UII16" s="8"/>
      <c r="UIJ16" s="8"/>
      <c r="UIK16" s="8"/>
      <c r="UIL16" s="8"/>
      <c r="UIM16" s="8"/>
      <c r="UIN16" s="8"/>
      <c r="UIO16" s="8"/>
      <c r="UIP16" s="8"/>
      <c r="UIQ16" s="8"/>
      <c r="UIR16" s="8"/>
      <c r="UIS16" s="8"/>
      <c r="UIT16" s="8"/>
      <c r="UIU16" s="8"/>
      <c r="UIV16" s="8"/>
      <c r="UIW16" s="8"/>
      <c r="UIX16" s="8"/>
      <c r="UIY16" s="8"/>
      <c r="UIZ16" s="8"/>
      <c r="UJA16" s="8"/>
      <c r="UJB16" s="8"/>
      <c r="UJC16" s="8"/>
      <c r="UJD16" s="8"/>
      <c r="UJE16" s="8"/>
      <c r="UJF16" s="8"/>
      <c r="UJG16" s="8"/>
      <c r="UJH16" s="8"/>
      <c r="UJI16" s="8"/>
      <c r="UJJ16" s="8"/>
      <c r="UJK16" s="8"/>
      <c r="UJL16" s="8"/>
      <c r="UJM16" s="8"/>
      <c r="UJN16" s="8"/>
      <c r="UJO16" s="8"/>
      <c r="UJP16" s="8"/>
      <c r="UJQ16" s="8"/>
      <c r="UJR16" s="8"/>
      <c r="UJS16" s="8"/>
      <c r="UJT16" s="8"/>
      <c r="UJU16" s="8"/>
      <c r="UJV16" s="8"/>
      <c r="UJW16" s="8"/>
      <c r="UJX16" s="8"/>
      <c r="UJY16" s="8"/>
      <c r="UJZ16" s="8"/>
      <c r="UKA16" s="8"/>
      <c r="UKB16" s="8"/>
      <c r="UKC16" s="8"/>
      <c r="UKD16" s="8"/>
      <c r="UKE16" s="8"/>
      <c r="UKF16" s="8"/>
      <c r="UKG16" s="8"/>
      <c r="UKH16" s="8"/>
      <c r="UKI16" s="8"/>
      <c r="UKJ16" s="8"/>
      <c r="UKK16" s="8"/>
      <c r="UKL16" s="8"/>
      <c r="UKM16" s="8"/>
      <c r="UKN16" s="8"/>
      <c r="UKO16" s="8"/>
      <c r="UKP16" s="8"/>
      <c r="UKQ16" s="8"/>
      <c r="UKR16" s="8"/>
      <c r="UKS16" s="8"/>
      <c r="UKT16" s="8"/>
      <c r="UKU16" s="8"/>
      <c r="UKV16" s="8"/>
      <c r="UKW16" s="8"/>
      <c r="UKX16" s="8"/>
      <c r="UKY16" s="8"/>
      <c r="UKZ16" s="8"/>
      <c r="ULA16" s="8"/>
      <c r="ULB16" s="8"/>
      <c r="ULC16" s="8"/>
      <c r="ULD16" s="8"/>
      <c r="ULE16" s="8"/>
      <c r="ULF16" s="8"/>
      <c r="ULG16" s="8"/>
      <c r="ULH16" s="8"/>
      <c r="ULI16" s="8"/>
      <c r="ULJ16" s="8"/>
      <c r="ULK16" s="8"/>
      <c r="ULL16" s="8"/>
      <c r="ULM16" s="8"/>
      <c r="ULN16" s="8"/>
      <c r="ULO16" s="8"/>
      <c r="ULP16" s="8"/>
      <c r="ULQ16" s="8"/>
      <c r="ULR16" s="8"/>
      <c r="ULS16" s="8"/>
      <c r="ULT16" s="8"/>
      <c r="ULU16" s="8"/>
      <c r="ULV16" s="8"/>
      <c r="ULW16" s="8"/>
      <c r="ULX16" s="8"/>
      <c r="ULY16" s="8"/>
      <c r="ULZ16" s="8"/>
      <c r="UMA16" s="8"/>
      <c r="UMB16" s="8"/>
      <c r="UMC16" s="8"/>
      <c r="UMD16" s="8"/>
      <c r="UME16" s="8"/>
      <c r="UMF16" s="8"/>
      <c r="UMG16" s="8"/>
      <c r="UMH16" s="8"/>
      <c r="UMI16" s="8"/>
      <c r="UMJ16" s="8"/>
      <c r="UMK16" s="8"/>
      <c r="UML16" s="8"/>
      <c r="UMM16" s="8"/>
      <c r="UMN16" s="8"/>
      <c r="UMO16" s="8"/>
      <c r="UMP16" s="8"/>
      <c r="UMQ16" s="8"/>
      <c r="UMR16" s="8"/>
      <c r="UMS16" s="8"/>
      <c r="UMT16" s="8"/>
      <c r="UMU16" s="8"/>
      <c r="UMV16" s="8"/>
      <c r="UMW16" s="8"/>
      <c r="UMX16" s="8"/>
      <c r="UMY16" s="8"/>
      <c r="UMZ16" s="8"/>
      <c r="UNA16" s="8"/>
      <c r="UNB16" s="8"/>
      <c r="UNC16" s="8"/>
      <c r="UND16" s="8"/>
      <c r="UNE16" s="8"/>
      <c r="UNF16" s="8"/>
      <c r="UNG16" s="8"/>
      <c r="UNH16" s="8"/>
      <c r="UNI16" s="8"/>
      <c r="UNJ16" s="8"/>
      <c r="UNK16" s="8"/>
      <c r="UNL16" s="8"/>
      <c r="UNM16" s="8"/>
      <c r="UNN16" s="8"/>
      <c r="UNO16" s="8"/>
      <c r="UNP16" s="8"/>
      <c r="UNQ16" s="8"/>
      <c r="UNR16" s="8"/>
      <c r="UNS16" s="8"/>
      <c r="UNT16" s="8"/>
      <c r="UNU16" s="8"/>
      <c r="UNV16" s="8"/>
      <c r="UNW16" s="8"/>
      <c r="UNX16" s="8"/>
      <c r="UNY16" s="8"/>
      <c r="UNZ16" s="8"/>
      <c r="UOA16" s="8"/>
      <c r="UOB16" s="8"/>
      <c r="UOC16" s="8"/>
      <c r="UOD16" s="8"/>
      <c r="UOE16" s="8"/>
      <c r="UOF16" s="8"/>
      <c r="UOG16" s="8"/>
      <c r="UOH16" s="8"/>
      <c r="UOI16" s="8"/>
      <c r="UOJ16" s="8"/>
      <c r="UOK16" s="8"/>
      <c r="UOL16" s="8"/>
      <c r="UOM16" s="8"/>
      <c r="UON16" s="8"/>
      <c r="UOO16" s="8"/>
      <c r="UOP16" s="8"/>
      <c r="UOQ16" s="8"/>
      <c r="UOR16" s="8"/>
      <c r="UOS16" s="8"/>
      <c r="UOT16" s="8"/>
      <c r="UOU16" s="8"/>
      <c r="UOV16" s="8"/>
      <c r="UOW16" s="8"/>
      <c r="UOX16" s="8"/>
      <c r="UOY16" s="8"/>
      <c r="UOZ16" s="8"/>
      <c r="UPA16" s="8"/>
      <c r="UPB16" s="8"/>
      <c r="UPC16" s="8"/>
      <c r="UPD16" s="8"/>
      <c r="UPE16" s="8"/>
      <c r="UPF16" s="8"/>
      <c r="UPG16" s="8"/>
      <c r="UPH16" s="8"/>
      <c r="UPI16" s="8"/>
      <c r="UPJ16" s="8"/>
      <c r="UPK16" s="8"/>
      <c r="UPL16" s="8"/>
      <c r="UPM16" s="8"/>
      <c r="UPN16" s="8"/>
      <c r="UPO16" s="8"/>
      <c r="UPP16" s="8"/>
      <c r="UPQ16" s="8"/>
      <c r="UPR16" s="8"/>
      <c r="UPS16" s="8"/>
      <c r="UPT16" s="8"/>
      <c r="UPU16" s="8"/>
      <c r="UPV16" s="8"/>
      <c r="UPW16" s="8"/>
      <c r="UPX16" s="8"/>
      <c r="UPY16" s="8"/>
      <c r="UPZ16" s="8"/>
      <c r="UQA16" s="8"/>
      <c r="UQB16" s="8"/>
      <c r="UQC16" s="8"/>
      <c r="UQD16" s="8"/>
      <c r="UQE16" s="8"/>
      <c r="UQF16" s="8"/>
      <c r="UQG16" s="8"/>
      <c r="UQH16" s="8"/>
      <c r="UQI16" s="8"/>
      <c r="UQJ16" s="8"/>
      <c r="UQK16" s="8"/>
      <c r="UQL16" s="8"/>
      <c r="UQM16" s="8"/>
      <c r="UQN16" s="8"/>
      <c r="UQO16" s="8"/>
      <c r="UQP16" s="8"/>
      <c r="UQQ16" s="8"/>
      <c r="UQR16" s="8"/>
      <c r="UQS16" s="8"/>
      <c r="UQT16" s="8"/>
      <c r="UQU16" s="8"/>
      <c r="UQV16" s="8"/>
      <c r="UQW16" s="8"/>
      <c r="UQX16" s="8"/>
      <c r="UQY16" s="8"/>
      <c r="UQZ16" s="8"/>
      <c r="URA16" s="8"/>
      <c r="URB16" s="8"/>
      <c r="URC16" s="8"/>
      <c r="URD16" s="8"/>
      <c r="URE16" s="8"/>
      <c r="URF16" s="8"/>
      <c r="URG16" s="8"/>
      <c r="URH16" s="8"/>
      <c r="URI16" s="8"/>
      <c r="URJ16" s="8"/>
      <c r="URK16" s="8"/>
      <c r="URL16" s="8"/>
      <c r="URM16" s="8"/>
      <c r="URN16" s="8"/>
      <c r="URO16" s="8"/>
      <c r="URP16" s="8"/>
      <c r="URQ16" s="8"/>
      <c r="URR16" s="8"/>
      <c r="URS16" s="8"/>
      <c r="URT16" s="8"/>
      <c r="URU16" s="8"/>
      <c r="URV16" s="8"/>
      <c r="URW16" s="8"/>
      <c r="URX16" s="8"/>
      <c r="URY16" s="8"/>
      <c r="URZ16" s="8"/>
      <c r="USA16" s="8"/>
      <c r="USB16" s="8"/>
      <c r="USC16" s="8"/>
      <c r="USD16" s="8"/>
      <c r="USE16" s="8"/>
      <c r="USF16" s="8"/>
      <c r="USG16" s="8"/>
      <c r="USH16" s="8"/>
      <c r="USI16" s="8"/>
      <c r="USJ16" s="8"/>
      <c r="USK16" s="8"/>
      <c r="USL16" s="8"/>
      <c r="USM16" s="8"/>
      <c r="USN16" s="8"/>
      <c r="USO16" s="8"/>
      <c r="USP16" s="8"/>
      <c r="USQ16" s="8"/>
      <c r="USR16" s="8"/>
      <c r="USS16" s="8"/>
      <c r="UST16" s="8"/>
      <c r="USU16" s="8"/>
      <c r="USV16" s="8"/>
      <c r="USW16" s="8"/>
      <c r="USX16" s="8"/>
      <c r="USY16" s="8"/>
      <c r="USZ16" s="8"/>
      <c r="UTA16" s="8"/>
      <c r="UTB16" s="8"/>
      <c r="UTC16" s="8"/>
      <c r="UTD16" s="8"/>
      <c r="UTE16" s="8"/>
      <c r="UTF16" s="8"/>
      <c r="UTG16" s="8"/>
      <c r="UTH16" s="8"/>
      <c r="UTI16" s="8"/>
      <c r="UTJ16" s="8"/>
      <c r="UTK16" s="8"/>
      <c r="UTL16" s="8"/>
      <c r="UTM16" s="8"/>
      <c r="UTN16" s="8"/>
      <c r="UTO16" s="8"/>
      <c r="UTP16" s="8"/>
      <c r="UTQ16" s="8"/>
      <c r="UTR16" s="8"/>
      <c r="UTS16" s="8"/>
      <c r="UTT16" s="8"/>
      <c r="UTU16" s="8"/>
      <c r="UTV16" s="8"/>
      <c r="UTW16" s="8"/>
      <c r="UTX16" s="8"/>
      <c r="UTY16" s="8"/>
      <c r="UTZ16" s="8"/>
      <c r="UUA16" s="8"/>
      <c r="UUB16" s="8"/>
      <c r="UUC16" s="8"/>
      <c r="UUD16" s="8"/>
      <c r="UUE16" s="8"/>
      <c r="UUF16" s="8"/>
      <c r="UUG16" s="8"/>
      <c r="UUH16" s="8"/>
      <c r="UUI16" s="8"/>
      <c r="UUJ16" s="8"/>
      <c r="UUK16" s="8"/>
      <c r="UUL16" s="8"/>
      <c r="UUM16" s="8"/>
      <c r="UUN16" s="8"/>
      <c r="UUO16" s="8"/>
      <c r="UUP16" s="8"/>
      <c r="UUQ16" s="8"/>
      <c r="UUR16" s="8"/>
      <c r="UUS16" s="8"/>
      <c r="UUT16" s="8"/>
      <c r="UUU16" s="8"/>
      <c r="UUV16" s="8"/>
      <c r="UUW16" s="8"/>
      <c r="UUX16" s="8"/>
      <c r="UUY16" s="8"/>
      <c r="UUZ16" s="8"/>
      <c r="UVA16" s="8"/>
      <c r="UVB16" s="8"/>
      <c r="UVC16" s="8"/>
      <c r="UVD16" s="8"/>
      <c r="UVE16" s="8"/>
      <c r="UVF16" s="8"/>
      <c r="UVG16" s="8"/>
      <c r="UVH16" s="8"/>
      <c r="UVI16" s="8"/>
      <c r="UVJ16" s="8"/>
      <c r="UVK16" s="8"/>
      <c r="UVL16" s="8"/>
      <c r="UVM16" s="8"/>
      <c r="UVN16" s="8"/>
      <c r="UVO16" s="8"/>
      <c r="UVP16" s="8"/>
      <c r="UVQ16" s="8"/>
      <c r="UVR16" s="8"/>
      <c r="UVS16" s="8"/>
      <c r="UVT16" s="8"/>
      <c r="UVU16" s="8"/>
      <c r="UVV16" s="8"/>
      <c r="UVW16" s="8"/>
      <c r="UVX16" s="8"/>
      <c r="UVY16" s="8"/>
      <c r="UVZ16" s="8"/>
      <c r="UWA16" s="8"/>
      <c r="UWB16" s="8"/>
      <c r="UWC16" s="8"/>
      <c r="UWD16" s="8"/>
      <c r="UWE16" s="8"/>
      <c r="UWF16" s="8"/>
      <c r="UWG16" s="8"/>
      <c r="UWH16" s="8"/>
      <c r="UWI16" s="8"/>
      <c r="UWJ16" s="8"/>
      <c r="UWK16" s="8"/>
      <c r="UWL16" s="8"/>
      <c r="UWM16" s="8"/>
      <c r="UWN16" s="8"/>
      <c r="UWO16" s="8"/>
      <c r="UWP16" s="8"/>
      <c r="UWQ16" s="8"/>
      <c r="UWR16" s="8"/>
      <c r="UWS16" s="8"/>
      <c r="UWT16" s="8"/>
      <c r="UWU16" s="8"/>
      <c r="UWV16" s="8"/>
      <c r="UWW16" s="8"/>
      <c r="UWX16" s="8"/>
      <c r="UWY16" s="8"/>
      <c r="UWZ16" s="8"/>
      <c r="UXA16" s="8"/>
      <c r="UXB16" s="8"/>
      <c r="UXC16" s="8"/>
      <c r="UXD16" s="8"/>
      <c r="UXE16" s="8"/>
      <c r="UXF16" s="8"/>
      <c r="UXG16" s="8"/>
      <c r="UXH16" s="8"/>
      <c r="UXI16" s="8"/>
      <c r="UXJ16" s="8"/>
      <c r="UXK16" s="8"/>
      <c r="UXL16" s="8"/>
      <c r="UXM16" s="8"/>
      <c r="UXN16" s="8"/>
      <c r="UXO16" s="8"/>
      <c r="UXP16" s="8"/>
      <c r="UXQ16" s="8"/>
      <c r="UXR16" s="8"/>
      <c r="UXS16" s="8"/>
      <c r="UXT16" s="8"/>
      <c r="UXU16" s="8"/>
      <c r="UXV16" s="8"/>
      <c r="UXW16" s="8"/>
      <c r="UXX16" s="8"/>
      <c r="UXY16" s="8"/>
      <c r="UXZ16" s="8"/>
      <c r="UYA16" s="8"/>
      <c r="UYB16" s="8"/>
      <c r="UYC16" s="8"/>
      <c r="UYD16" s="8"/>
      <c r="UYE16" s="8"/>
      <c r="UYF16" s="8"/>
      <c r="UYG16" s="8"/>
      <c r="UYH16" s="8"/>
      <c r="UYI16" s="8"/>
      <c r="UYJ16" s="8"/>
      <c r="UYK16" s="8"/>
      <c r="UYL16" s="8"/>
      <c r="UYM16" s="8"/>
      <c r="UYN16" s="8"/>
      <c r="UYO16" s="8"/>
      <c r="UYP16" s="8"/>
      <c r="UYQ16" s="8"/>
      <c r="UYR16" s="8"/>
      <c r="UYS16" s="8"/>
      <c r="UYT16" s="8"/>
      <c r="UYU16" s="8"/>
      <c r="UYV16" s="8"/>
      <c r="UYW16" s="8"/>
      <c r="UYX16" s="8"/>
      <c r="UYY16" s="8"/>
      <c r="UYZ16" s="8"/>
      <c r="UZA16" s="8"/>
      <c r="UZB16" s="8"/>
      <c r="UZC16" s="8"/>
      <c r="UZD16" s="8"/>
      <c r="UZE16" s="8"/>
      <c r="UZF16" s="8"/>
      <c r="UZG16" s="8"/>
      <c r="UZH16" s="8"/>
      <c r="UZI16" s="8"/>
      <c r="UZJ16" s="8"/>
      <c r="UZK16" s="8"/>
      <c r="UZL16" s="8"/>
      <c r="UZM16" s="8"/>
      <c r="UZN16" s="8"/>
      <c r="UZO16" s="8"/>
      <c r="UZP16" s="8"/>
      <c r="UZQ16" s="8"/>
      <c r="UZR16" s="8"/>
      <c r="UZS16" s="8"/>
      <c r="UZT16" s="8"/>
      <c r="UZU16" s="8"/>
      <c r="UZV16" s="8"/>
      <c r="UZW16" s="8"/>
      <c r="UZX16" s="8"/>
      <c r="UZY16" s="8"/>
      <c r="UZZ16" s="8"/>
      <c r="VAA16" s="8"/>
      <c r="VAB16" s="8"/>
      <c r="VAC16" s="8"/>
      <c r="VAD16" s="8"/>
      <c r="VAE16" s="8"/>
      <c r="VAF16" s="8"/>
      <c r="VAG16" s="8"/>
      <c r="VAH16" s="8"/>
      <c r="VAI16" s="8"/>
      <c r="VAJ16" s="8"/>
      <c r="VAK16" s="8"/>
      <c r="VAL16" s="8"/>
      <c r="VAM16" s="8"/>
      <c r="VAN16" s="8"/>
      <c r="VAO16" s="8"/>
      <c r="VAP16" s="8"/>
      <c r="VAQ16" s="8"/>
      <c r="VAR16" s="8"/>
      <c r="VAS16" s="8"/>
      <c r="VAT16" s="8"/>
      <c r="VAU16" s="8"/>
      <c r="VAV16" s="8"/>
      <c r="VAW16" s="8"/>
      <c r="VAX16" s="8"/>
      <c r="VAY16" s="8"/>
      <c r="VAZ16" s="8"/>
      <c r="VBA16" s="8"/>
      <c r="VBB16" s="8"/>
      <c r="VBC16" s="8"/>
      <c r="VBD16" s="8"/>
      <c r="VBE16" s="8"/>
      <c r="VBF16" s="8"/>
      <c r="VBG16" s="8"/>
      <c r="VBH16" s="8"/>
      <c r="VBI16" s="8"/>
      <c r="VBJ16" s="8"/>
      <c r="VBK16" s="8"/>
      <c r="VBL16" s="8"/>
      <c r="VBM16" s="8"/>
      <c r="VBN16" s="8"/>
      <c r="VBO16" s="8"/>
      <c r="VBP16" s="8"/>
      <c r="VBQ16" s="8"/>
      <c r="VBR16" s="8"/>
      <c r="VBS16" s="8"/>
      <c r="VBT16" s="8"/>
      <c r="VBU16" s="8"/>
      <c r="VBV16" s="8"/>
      <c r="VBW16" s="8"/>
      <c r="VBX16" s="8"/>
      <c r="VBY16" s="8"/>
      <c r="VBZ16" s="8"/>
      <c r="VCA16" s="8"/>
      <c r="VCB16" s="8"/>
      <c r="VCC16" s="8"/>
      <c r="VCD16" s="8"/>
      <c r="VCE16" s="8"/>
      <c r="VCF16" s="8"/>
      <c r="VCG16" s="8"/>
      <c r="VCH16" s="8"/>
      <c r="VCI16" s="8"/>
      <c r="VCJ16" s="8"/>
      <c r="VCK16" s="8"/>
      <c r="VCL16" s="8"/>
      <c r="VCM16" s="8"/>
      <c r="VCN16" s="8"/>
      <c r="VCO16" s="8"/>
      <c r="VCP16" s="8"/>
      <c r="VCQ16" s="8"/>
      <c r="VCR16" s="8"/>
      <c r="VCS16" s="8"/>
      <c r="VCT16" s="8"/>
      <c r="VCU16" s="8"/>
      <c r="VCV16" s="8"/>
      <c r="VCW16" s="8"/>
      <c r="VCX16" s="8"/>
      <c r="VCY16" s="8"/>
      <c r="VCZ16" s="8"/>
      <c r="VDA16" s="8"/>
      <c r="VDB16" s="8"/>
      <c r="VDC16" s="8"/>
      <c r="VDD16" s="8"/>
      <c r="VDE16" s="8"/>
      <c r="VDF16" s="8"/>
      <c r="VDG16" s="8"/>
      <c r="VDH16" s="8"/>
      <c r="VDI16" s="8"/>
      <c r="VDJ16" s="8"/>
      <c r="VDK16" s="8"/>
      <c r="VDL16" s="8"/>
      <c r="VDM16" s="8"/>
      <c r="VDN16" s="8"/>
      <c r="VDO16" s="8"/>
      <c r="VDP16" s="8"/>
      <c r="VDQ16" s="8"/>
      <c r="VDR16" s="8"/>
      <c r="VDS16" s="8"/>
      <c r="VDT16" s="8"/>
      <c r="VDU16" s="8"/>
      <c r="VDV16" s="8"/>
      <c r="VDW16" s="8"/>
      <c r="VDX16" s="8"/>
      <c r="VDY16" s="8"/>
      <c r="VDZ16" s="8"/>
      <c r="VEA16" s="8"/>
      <c r="VEB16" s="8"/>
      <c r="VEC16" s="8"/>
      <c r="VED16" s="8"/>
      <c r="VEE16" s="8"/>
      <c r="VEF16" s="8"/>
      <c r="VEG16" s="8"/>
      <c r="VEH16" s="8"/>
      <c r="VEI16" s="8"/>
      <c r="VEJ16" s="8"/>
      <c r="VEK16" s="8"/>
      <c r="VEL16" s="8"/>
      <c r="VEM16" s="8"/>
      <c r="VEN16" s="8"/>
      <c r="VEO16" s="8"/>
      <c r="VEP16" s="8"/>
      <c r="VEQ16" s="8"/>
      <c r="VER16" s="8"/>
      <c r="VES16" s="8"/>
      <c r="VET16" s="8"/>
      <c r="VEU16" s="8"/>
      <c r="VEV16" s="8"/>
      <c r="VEW16" s="8"/>
      <c r="VEX16" s="8"/>
      <c r="VEY16" s="8"/>
      <c r="VEZ16" s="8"/>
      <c r="VFA16" s="8"/>
      <c r="VFB16" s="8"/>
      <c r="VFC16" s="8"/>
      <c r="VFD16" s="8"/>
      <c r="VFE16" s="8"/>
      <c r="VFF16" s="8"/>
      <c r="VFG16" s="8"/>
      <c r="VFH16" s="8"/>
      <c r="VFI16" s="8"/>
      <c r="VFJ16" s="8"/>
      <c r="VFK16" s="8"/>
      <c r="VFL16" s="8"/>
      <c r="VFM16" s="8"/>
      <c r="VFN16" s="8"/>
      <c r="VFO16" s="8"/>
      <c r="VFP16" s="8"/>
      <c r="VFQ16" s="8"/>
      <c r="VFR16" s="8"/>
      <c r="VFS16" s="8"/>
      <c r="VFT16" s="8"/>
      <c r="VFU16" s="8"/>
      <c r="VFV16" s="8"/>
      <c r="VFW16" s="8"/>
      <c r="VFX16" s="8"/>
      <c r="VFY16" s="8"/>
      <c r="VFZ16" s="8"/>
      <c r="VGA16" s="8"/>
      <c r="VGB16" s="8"/>
      <c r="VGC16" s="8"/>
      <c r="VGD16" s="8"/>
      <c r="VGE16" s="8"/>
      <c r="VGF16" s="8"/>
      <c r="VGG16" s="8"/>
      <c r="VGH16" s="8"/>
      <c r="VGI16" s="8"/>
      <c r="VGJ16" s="8"/>
      <c r="VGK16" s="8"/>
      <c r="VGL16" s="8"/>
      <c r="VGM16" s="8"/>
      <c r="VGN16" s="8"/>
      <c r="VGO16" s="8"/>
      <c r="VGP16" s="8"/>
      <c r="VGQ16" s="8"/>
      <c r="VGR16" s="8"/>
      <c r="VGS16" s="8"/>
      <c r="VGT16" s="8"/>
      <c r="VGU16" s="8"/>
      <c r="VGV16" s="8"/>
      <c r="VGW16" s="8"/>
      <c r="VGX16" s="8"/>
      <c r="VGY16" s="8"/>
      <c r="VGZ16" s="8"/>
      <c r="VHA16" s="8"/>
      <c r="VHB16" s="8"/>
      <c r="VHC16" s="8"/>
      <c r="VHD16" s="8"/>
      <c r="VHE16" s="8"/>
      <c r="VHF16" s="8"/>
      <c r="VHG16" s="8"/>
      <c r="VHH16" s="8"/>
      <c r="VHI16" s="8"/>
      <c r="VHJ16" s="8"/>
      <c r="VHK16" s="8"/>
      <c r="VHL16" s="8"/>
      <c r="VHM16" s="8"/>
      <c r="VHN16" s="8"/>
      <c r="VHO16" s="8"/>
      <c r="VHP16" s="8"/>
      <c r="VHQ16" s="8"/>
      <c r="VHR16" s="8"/>
      <c r="VHS16" s="8"/>
      <c r="VHT16" s="8"/>
      <c r="VHU16" s="8"/>
      <c r="VHV16" s="8"/>
      <c r="VHW16" s="8"/>
      <c r="VHX16" s="8"/>
      <c r="VHY16" s="8"/>
      <c r="VHZ16" s="8"/>
      <c r="VIA16" s="8"/>
      <c r="VIB16" s="8"/>
      <c r="VIC16" s="8"/>
      <c r="VID16" s="8"/>
      <c r="VIE16" s="8"/>
      <c r="VIF16" s="8"/>
      <c r="VIG16" s="8"/>
      <c r="VIH16" s="8"/>
      <c r="VII16" s="8"/>
      <c r="VIJ16" s="8"/>
      <c r="VIK16" s="8"/>
      <c r="VIL16" s="8"/>
      <c r="VIM16" s="8"/>
      <c r="VIN16" s="8"/>
      <c r="VIO16" s="8"/>
      <c r="VIP16" s="8"/>
      <c r="VIQ16" s="8"/>
      <c r="VIR16" s="8"/>
      <c r="VIS16" s="8"/>
      <c r="VIT16" s="8"/>
      <c r="VIU16" s="8"/>
      <c r="VIV16" s="8"/>
      <c r="VIW16" s="8"/>
      <c r="VIX16" s="8"/>
      <c r="VIY16" s="8"/>
      <c r="VIZ16" s="8"/>
      <c r="VJA16" s="8"/>
      <c r="VJB16" s="8"/>
      <c r="VJC16" s="8"/>
      <c r="VJD16" s="8"/>
      <c r="VJE16" s="8"/>
      <c r="VJF16" s="8"/>
      <c r="VJG16" s="8"/>
      <c r="VJH16" s="8"/>
      <c r="VJI16" s="8"/>
      <c r="VJJ16" s="8"/>
      <c r="VJK16" s="8"/>
      <c r="VJL16" s="8"/>
      <c r="VJM16" s="8"/>
      <c r="VJN16" s="8"/>
      <c r="VJO16" s="8"/>
      <c r="VJP16" s="8"/>
      <c r="VJQ16" s="8"/>
      <c r="VJR16" s="8"/>
      <c r="VJS16" s="8"/>
      <c r="VJT16" s="8"/>
      <c r="VJU16" s="8"/>
      <c r="VJV16" s="8"/>
      <c r="VJW16" s="8"/>
      <c r="VJX16" s="8"/>
      <c r="VJY16" s="8"/>
      <c r="VJZ16" s="8"/>
      <c r="VKA16" s="8"/>
      <c r="VKB16" s="8"/>
      <c r="VKC16" s="8"/>
      <c r="VKD16" s="8"/>
      <c r="VKE16" s="8"/>
      <c r="VKF16" s="8"/>
      <c r="VKG16" s="8"/>
      <c r="VKH16" s="8"/>
      <c r="VKI16" s="8"/>
      <c r="VKJ16" s="8"/>
      <c r="VKK16" s="8"/>
      <c r="VKL16" s="8"/>
      <c r="VKM16" s="8"/>
      <c r="VKN16" s="8"/>
      <c r="VKO16" s="8"/>
      <c r="VKP16" s="8"/>
      <c r="VKQ16" s="8"/>
      <c r="VKR16" s="8"/>
      <c r="VKS16" s="8"/>
      <c r="VKT16" s="8"/>
      <c r="VKU16" s="8"/>
      <c r="VKV16" s="8"/>
      <c r="VKW16" s="8"/>
      <c r="VKX16" s="8"/>
      <c r="VKY16" s="8"/>
      <c r="VKZ16" s="8"/>
      <c r="VLA16" s="8"/>
      <c r="VLB16" s="8"/>
      <c r="VLC16" s="8"/>
      <c r="VLD16" s="8"/>
      <c r="VLE16" s="8"/>
      <c r="VLF16" s="8"/>
      <c r="VLG16" s="8"/>
      <c r="VLH16" s="8"/>
      <c r="VLI16" s="8"/>
      <c r="VLJ16" s="8"/>
      <c r="VLK16" s="8"/>
      <c r="VLL16" s="8"/>
      <c r="VLM16" s="8"/>
      <c r="VLN16" s="8"/>
      <c r="VLO16" s="8"/>
      <c r="VLP16" s="8"/>
      <c r="VLQ16" s="8"/>
      <c r="VLR16" s="8"/>
      <c r="VLS16" s="8"/>
      <c r="VLT16" s="8"/>
      <c r="VLU16" s="8"/>
      <c r="VLV16" s="8"/>
      <c r="VLW16" s="8"/>
      <c r="VLX16" s="8"/>
      <c r="VLY16" s="8"/>
      <c r="VLZ16" s="8"/>
      <c r="VMA16" s="8"/>
      <c r="VMB16" s="8"/>
      <c r="VMC16" s="8"/>
      <c r="VMD16" s="8"/>
      <c r="VME16" s="8"/>
      <c r="VMF16" s="8"/>
      <c r="VMG16" s="8"/>
      <c r="VMH16" s="8"/>
      <c r="VMI16" s="8"/>
      <c r="VMJ16" s="8"/>
      <c r="VMK16" s="8"/>
      <c r="VML16" s="8"/>
      <c r="VMM16" s="8"/>
      <c r="VMN16" s="8"/>
      <c r="VMO16" s="8"/>
      <c r="VMP16" s="8"/>
      <c r="VMQ16" s="8"/>
      <c r="VMR16" s="8"/>
      <c r="VMS16" s="8"/>
      <c r="VMT16" s="8"/>
      <c r="VMU16" s="8"/>
      <c r="VMV16" s="8"/>
      <c r="VMW16" s="8"/>
      <c r="VMX16" s="8"/>
      <c r="VMY16" s="8"/>
      <c r="VMZ16" s="8"/>
      <c r="VNA16" s="8"/>
      <c r="VNB16" s="8"/>
      <c r="VNC16" s="8"/>
      <c r="VND16" s="8"/>
      <c r="VNE16" s="8"/>
      <c r="VNF16" s="8"/>
      <c r="VNG16" s="8"/>
      <c r="VNH16" s="8"/>
      <c r="VNI16" s="8"/>
      <c r="VNJ16" s="8"/>
      <c r="VNK16" s="8"/>
      <c r="VNL16" s="8"/>
      <c r="VNM16" s="8"/>
      <c r="VNN16" s="8"/>
      <c r="VNO16" s="8"/>
      <c r="VNP16" s="8"/>
      <c r="VNQ16" s="8"/>
      <c r="VNR16" s="8"/>
      <c r="VNS16" s="8"/>
      <c r="VNT16" s="8"/>
      <c r="VNU16" s="8"/>
      <c r="VNV16" s="8"/>
      <c r="VNW16" s="8"/>
      <c r="VNX16" s="8"/>
      <c r="VNY16" s="8"/>
      <c r="VNZ16" s="8"/>
      <c r="VOA16" s="8"/>
      <c r="VOB16" s="8"/>
      <c r="VOC16" s="8"/>
      <c r="VOD16" s="8"/>
      <c r="VOE16" s="8"/>
      <c r="VOF16" s="8"/>
      <c r="VOG16" s="8"/>
      <c r="VOH16" s="8"/>
      <c r="VOI16" s="8"/>
      <c r="VOJ16" s="8"/>
      <c r="VOK16" s="8"/>
      <c r="VOL16" s="8"/>
      <c r="VOM16" s="8"/>
      <c r="VON16" s="8"/>
      <c r="VOO16" s="8"/>
      <c r="VOP16" s="8"/>
      <c r="VOQ16" s="8"/>
      <c r="VOR16" s="8"/>
      <c r="VOS16" s="8"/>
      <c r="VOT16" s="8"/>
      <c r="VOU16" s="8"/>
      <c r="VOV16" s="8"/>
      <c r="VOW16" s="8"/>
      <c r="VOX16" s="8"/>
      <c r="VOY16" s="8"/>
      <c r="VOZ16" s="8"/>
      <c r="VPA16" s="8"/>
      <c r="VPB16" s="8"/>
      <c r="VPC16" s="8"/>
      <c r="VPD16" s="8"/>
      <c r="VPE16" s="8"/>
      <c r="VPF16" s="8"/>
      <c r="VPG16" s="8"/>
      <c r="VPH16" s="8"/>
      <c r="VPI16" s="8"/>
      <c r="VPJ16" s="8"/>
      <c r="VPK16" s="8"/>
      <c r="VPL16" s="8"/>
      <c r="VPM16" s="8"/>
      <c r="VPN16" s="8"/>
      <c r="VPO16" s="8"/>
      <c r="VPP16" s="8"/>
      <c r="VPQ16" s="8"/>
      <c r="VPR16" s="8"/>
      <c r="VPS16" s="8"/>
      <c r="VPT16" s="8"/>
      <c r="VPU16" s="8"/>
      <c r="VPV16" s="8"/>
      <c r="VPW16" s="8"/>
      <c r="VPX16" s="8"/>
      <c r="VPY16" s="8"/>
      <c r="VPZ16" s="8"/>
      <c r="VQA16" s="8"/>
      <c r="VQB16" s="8"/>
      <c r="VQC16" s="8"/>
      <c r="VQD16" s="8"/>
      <c r="VQE16" s="8"/>
      <c r="VQF16" s="8"/>
      <c r="VQG16" s="8"/>
      <c r="VQH16" s="8"/>
      <c r="VQI16" s="8"/>
      <c r="VQJ16" s="8"/>
      <c r="VQK16" s="8"/>
      <c r="VQL16" s="8"/>
      <c r="VQM16" s="8"/>
      <c r="VQN16" s="8"/>
      <c r="VQO16" s="8"/>
      <c r="VQP16" s="8"/>
      <c r="VQQ16" s="8"/>
      <c r="VQR16" s="8"/>
      <c r="VQS16" s="8"/>
      <c r="VQT16" s="8"/>
      <c r="VQU16" s="8"/>
      <c r="VQV16" s="8"/>
      <c r="VQW16" s="8"/>
      <c r="VQX16" s="8"/>
      <c r="VQY16" s="8"/>
      <c r="VQZ16" s="8"/>
      <c r="VRA16" s="8"/>
      <c r="VRB16" s="8"/>
      <c r="VRC16" s="8"/>
      <c r="VRD16" s="8"/>
      <c r="VRE16" s="8"/>
      <c r="VRF16" s="8"/>
      <c r="VRG16" s="8"/>
      <c r="VRH16" s="8"/>
      <c r="VRI16" s="8"/>
      <c r="VRJ16" s="8"/>
      <c r="VRK16" s="8"/>
      <c r="VRL16" s="8"/>
      <c r="VRM16" s="8"/>
      <c r="VRN16" s="8"/>
      <c r="VRO16" s="8"/>
      <c r="VRP16" s="8"/>
      <c r="VRQ16" s="8"/>
      <c r="VRR16" s="8"/>
      <c r="VRS16" s="8"/>
      <c r="VRT16" s="8"/>
      <c r="VRU16" s="8"/>
      <c r="VRV16" s="8"/>
      <c r="VRW16" s="8"/>
      <c r="VRX16" s="8"/>
      <c r="VRY16" s="8"/>
      <c r="VRZ16" s="8"/>
      <c r="VSA16" s="8"/>
      <c r="VSB16" s="8"/>
      <c r="VSC16" s="8"/>
      <c r="VSD16" s="8"/>
      <c r="VSE16" s="8"/>
      <c r="VSF16" s="8"/>
      <c r="VSG16" s="8"/>
      <c r="VSH16" s="8"/>
      <c r="VSI16" s="8"/>
      <c r="VSJ16" s="8"/>
      <c r="VSK16" s="8"/>
      <c r="VSL16" s="8"/>
      <c r="VSM16" s="8"/>
      <c r="VSN16" s="8"/>
      <c r="VSO16" s="8"/>
      <c r="VSP16" s="8"/>
      <c r="VSQ16" s="8"/>
      <c r="VSR16" s="8"/>
      <c r="VSS16" s="8"/>
      <c r="VST16" s="8"/>
      <c r="VSU16" s="8"/>
      <c r="VSV16" s="8"/>
      <c r="VSW16" s="8"/>
      <c r="VSX16" s="8"/>
      <c r="VSY16" s="8"/>
      <c r="VSZ16" s="8"/>
      <c r="VTA16" s="8"/>
      <c r="VTB16" s="8"/>
      <c r="VTC16" s="8"/>
      <c r="VTD16" s="8"/>
      <c r="VTE16" s="8"/>
      <c r="VTF16" s="8"/>
      <c r="VTG16" s="8"/>
      <c r="VTH16" s="8"/>
      <c r="VTI16" s="8"/>
      <c r="VTJ16" s="8"/>
      <c r="VTK16" s="8"/>
      <c r="VTL16" s="8"/>
      <c r="VTM16" s="8"/>
      <c r="VTN16" s="8"/>
      <c r="VTO16" s="8"/>
      <c r="VTP16" s="8"/>
      <c r="VTQ16" s="8"/>
      <c r="VTR16" s="8"/>
      <c r="VTS16" s="8"/>
      <c r="VTT16" s="8"/>
      <c r="VTU16" s="8"/>
      <c r="VTV16" s="8"/>
      <c r="VTW16" s="8"/>
      <c r="VTX16" s="8"/>
      <c r="VTY16" s="8"/>
      <c r="VTZ16" s="8"/>
      <c r="VUA16" s="8"/>
      <c r="VUB16" s="8"/>
      <c r="VUC16" s="8"/>
      <c r="VUD16" s="8"/>
      <c r="VUE16" s="8"/>
      <c r="VUF16" s="8"/>
      <c r="VUG16" s="8"/>
      <c r="VUH16" s="8"/>
      <c r="VUI16" s="8"/>
      <c r="VUJ16" s="8"/>
      <c r="VUK16" s="8"/>
      <c r="VUL16" s="8"/>
      <c r="VUM16" s="8"/>
      <c r="VUN16" s="8"/>
      <c r="VUO16" s="8"/>
      <c r="VUP16" s="8"/>
      <c r="VUQ16" s="8"/>
      <c r="VUR16" s="8"/>
      <c r="VUS16" s="8"/>
      <c r="VUT16" s="8"/>
      <c r="VUU16" s="8"/>
      <c r="VUV16" s="8"/>
      <c r="VUW16" s="8"/>
      <c r="VUX16" s="8"/>
      <c r="VUY16" s="8"/>
      <c r="VUZ16" s="8"/>
      <c r="VVA16" s="8"/>
      <c r="VVB16" s="8"/>
      <c r="VVC16" s="8"/>
      <c r="VVD16" s="8"/>
      <c r="VVE16" s="8"/>
      <c r="VVF16" s="8"/>
      <c r="VVG16" s="8"/>
      <c r="VVH16" s="8"/>
      <c r="VVI16" s="8"/>
      <c r="VVJ16" s="8"/>
      <c r="VVK16" s="8"/>
      <c r="VVL16" s="8"/>
      <c r="VVM16" s="8"/>
      <c r="VVN16" s="8"/>
      <c r="VVO16" s="8"/>
      <c r="VVP16" s="8"/>
      <c r="VVQ16" s="8"/>
      <c r="VVR16" s="8"/>
      <c r="VVS16" s="8"/>
      <c r="VVT16" s="8"/>
      <c r="VVU16" s="8"/>
      <c r="VVV16" s="8"/>
      <c r="VVW16" s="8"/>
      <c r="VVX16" s="8"/>
      <c r="VVY16" s="8"/>
      <c r="VVZ16" s="8"/>
      <c r="VWA16" s="8"/>
      <c r="VWB16" s="8"/>
      <c r="VWC16" s="8"/>
      <c r="VWD16" s="8"/>
      <c r="VWE16" s="8"/>
      <c r="VWF16" s="8"/>
      <c r="VWG16" s="8"/>
      <c r="VWH16" s="8"/>
      <c r="VWI16" s="8"/>
      <c r="VWJ16" s="8"/>
      <c r="VWK16" s="8"/>
      <c r="VWL16" s="8"/>
      <c r="VWM16" s="8"/>
      <c r="VWN16" s="8"/>
      <c r="VWO16" s="8"/>
      <c r="VWP16" s="8"/>
      <c r="VWQ16" s="8"/>
      <c r="VWR16" s="8"/>
      <c r="VWS16" s="8"/>
      <c r="VWT16" s="8"/>
      <c r="VWU16" s="8"/>
      <c r="VWV16" s="8"/>
      <c r="VWW16" s="8"/>
      <c r="VWX16" s="8"/>
      <c r="VWY16" s="8"/>
      <c r="VWZ16" s="8"/>
      <c r="VXA16" s="8"/>
      <c r="VXB16" s="8"/>
      <c r="VXC16" s="8"/>
      <c r="VXD16" s="8"/>
      <c r="VXE16" s="8"/>
      <c r="VXF16" s="8"/>
      <c r="VXG16" s="8"/>
      <c r="VXH16" s="8"/>
      <c r="VXI16" s="8"/>
      <c r="VXJ16" s="8"/>
      <c r="VXK16" s="8"/>
      <c r="VXL16" s="8"/>
      <c r="VXM16" s="8"/>
      <c r="VXN16" s="8"/>
      <c r="VXO16" s="8"/>
      <c r="VXP16" s="8"/>
      <c r="VXQ16" s="8"/>
      <c r="VXR16" s="8"/>
      <c r="VXS16" s="8"/>
      <c r="VXT16" s="8"/>
      <c r="VXU16" s="8"/>
      <c r="VXV16" s="8"/>
      <c r="VXW16" s="8"/>
      <c r="VXX16" s="8"/>
      <c r="VXY16" s="8"/>
      <c r="VXZ16" s="8"/>
      <c r="VYA16" s="8"/>
      <c r="VYB16" s="8"/>
      <c r="VYC16" s="8"/>
      <c r="VYD16" s="8"/>
      <c r="VYE16" s="8"/>
      <c r="VYF16" s="8"/>
      <c r="VYG16" s="8"/>
      <c r="VYH16" s="8"/>
      <c r="VYI16" s="8"/>
      <c r="VYJ16" s="8"/>
      <c r="VYK16" s="8"/>
      <c r="VYL16" s="8"/>
      <c r="VYM16" s="8"/>
      <c r="VYN16" s="8"/>
      <c r="VYO16" s="8"/>
      <c r="VYP16" s="8"/>
      <c r="VYQ16" s="8"/>
      <c r="VYR16" s="8"/>
      <c r="VYS16" s="8"/>
      <c r="VYT16" s="8"/>
      <c r="VYU16" s="8"/>
      <c r="VYV16" s="8"/>
      <c r="VYW16" s="8"/>
      <c r="VYX16" s="8"/>
      <c r="VYY16" s="8"/>
      <c r="VYZ16" s="8"/>
      <c r="VZA16" s="8"/>
      <c r="VZB16" s="8"/>
      <c r="VZC16" s="8"/>
      <c r="VZD16" s="8"/>
      <c r="VZE16" s="8"/>
      <c r="VZF16" s="8"/>
      <c r="VZG16" s="8"/>
      <c r="VZH16" s="8"/>
      <c r="VZI16" s="8"/>
      <c r="VZJ16" s="8"/>
      <c r="VZK16" s="8"/>
      <c r="VZL16" s="8"/>
      <c r="VZM16" s="8"/>
      <c r="VZN16" s="8"/>
      <c r="VZO16" s="8"/>
      <c r="VZP16" s="8"/>
      <c r="VZQ16" s="8"/>
      <c r="VZR16" s="8"/>
      <c r="VZS16" s="8"/>
      <c r="VZT16" s="8"/>
      <c r="VZU16" s="8"/>
      <c r="VZV16" s="8"/>
      <c r="VZW16" s="8"/>
      <c r="VZX16" s="8"/>
      <c r="VZY16" s="8"/>
      <c r="VZZ16" s="8"/>
      <c r="WAA16" s="8"/>
      <c r="WAB16" s="8"/>
      <c r="WAC16" s="8"/>
      <c r="WAD16" s="8"/>
      <c r="WAE16" s="8"/>
      <c r="WAF16" s="8"/>
      <c r="WAG16" s="8"/>
      <c r="WAH16" s="8"/>
      <c r="WAI16" s="8"/>
      <c r="WAJ16" s="8"/>
      <c r="WAK16" s="8"/>
      <c r="WAL16" s="8"/>
      <c r="WAM16" s="8"/>
      <c r="WAN16" s="8"/>
      <c r="WAO16" s="8"/>
      <c r="WAP16" s="8"/>
      <c r="WAQ16" s="8"/>
      <c r="WAR16" s="8"/>
      <c r="WAS16" s="8"/>
      <c r="WAT16" s="8"/>
      <c r="WAU16" s="8"/>
      <c r="WAV16" s="8"/>
      <c r="WAW16" s="8"/>
      <c r="WAX16" s="8"/>
      <c r="WAY16" s="8"/>
      <c r="WAZ16" s="8"/>
      <c r="WBA16" s="8"/>
      <c r="WBB16" s="8"/>
      <c r="WBC16" s="8"/>
      <c r="WBD16" s="8"/>
      <c r="WBE16" s="8"/>
      <c r="WBF16" s="8"/>
      <c r="WBG16" s="8"/>
      <c r="WBH16" s="8"/>
      <c r="WBI16" s="8"/>
      <c r="WBJ16" s="8"/>
      <c r="WBK16" s="8"/>
      <c r="WBL16" s="8"/>
      <c r="WBM16" s="8"/>
      <c r="WBN16" s="8"/>
      <c r="WBO16" s="8"/>
      <c r="WBP16" s="8"/>
      <c r="WBQ16" s="8"/>
      <c r="WBR16" s="8"/>
      <c r="WBS16" s="8"/>
      <c r="WBT16" s="8"/>
      <c r="WBU16" s="8"/>
      <c r="WBV16" s="8"/>
      <c r="WBW16" s="8"/>
      <c r="WBX16" s="8"/>
      <c r="WBY16" s="8"/>
      <c r="WBZ16" s="8"/>
      <c r="WCA16" s="8"/>
      <c r="WCB16" s="8"/>
      <c r="WCC16" s="8"/>
      <c r="WCD16" s="8"/>
      <c r="WCE16" s="8"/>
      <c r="WCF16" s="8"/>
      <c r="WCG16" s="8"/>
      <c r="WCH16" s="8"/>
      <c r="WCI16" s="8"/>
      <c r="WCJ16" s="8"/>
      <c r="WCK16" s="8"/>
      <c r="WCL16" s="8"/>
      <c r="WCM16" s="8"/>
      <c r="WCN16" s="8"/>
      <c r="WCO16" s="8"/>
      <c r="WCP16" s="8"/>
      <c r="WCQ16" s="8"/>
      <c r="WCR16" s="8"/>
      <c r="WCS16" s="8"/>
      <c r="WCT16" s="8"/>
      <c r="WCU16" s="8"/>
      <c r="WCV16" s="8"/>
      <c r="WCW16" s="8"/>
      <c r="WCX16" s="8"/>
      <c r="WCY16" s="8"/>
      <c r="WCZ16" s="8"/>
      <c r="WDA16" s="8"/>
      <c r="WDB16" s="8"/>
      <c r="WDC16" s="8"/>
      <c r="WDD16" s="8"/>
      <c r="WDE16" s="8"/>
      <c r="WDF16" s="8"/>
      <c r="WDG16" s="8"/>
      <c r="WDH16" s="8"/>
      <c r="WDI16" s="8"/>
      <c r="WDJ16" s="8"/>
      <c r="WDK16" s="8"/>
      <c r="WDL16" s="8"/>
      <c r="WDM16" s="8"/>
      <c r="WDN16" s="8"/>
      <c r="WDO16" s="8"/>
      <c r="WDP16" s="8"/>
      <c r="WDQ16" s="8"/>
      <c r="WDR16" s="8"/>
      <c r="WDS16" s="8"/>
      <c r="WDT16" s="8"/>
      <c r="WDU16" s="8"/>
      <c r="WDV16" s="8"/>
      <c r="WDW16" s="8"/>
      <c r="WDX16" s="8"/>
      <c r="WDY16" s="8"/>
      <c r="WDZ16" s="8"/>
      <c r="WEA16" s="8"/>
      <c r="WEB16" s="8"/>
      <c r="WEC16" s="8"/>
      <c r="WED16" s="8"/>
      <c r="WEE16" s="8"/>
      <c r="WEF16" s="8"/>
      <c r="WEG16" s="8"/>
      <c r="WEH16" s="8"/>
      <c r="WEI16" s="8"/>
      <c r="WEJ16" s="8"/>
      <c r="WEK16" s="8"/>
      <c r="WEL16" s="8"/>
      <c r="WEM16" s="8"/>
      <c r="WEN16" s="8"/>
      <c r="WEO16" s="8"/>
      <c r="WEP16" s="8"/>
      <c r="WEQ16" s="8"/>
      <c r="WER16" s="8"/>
      <c r="WES16" s="8"/>
      <c r="WET16" s="8"/>
      <c r="WEU16" s="8"/>
      <c r="WEV16" s="8"/>
      <c r="WEW16" s="8"/>
      <c r="WEX16" s="8"/>
      <c r="WEY16" s="8"/>
      <c r="WEZ16" s="8"/>
      <c r="WFA16" s="8"/>
      <c r="WFB16" s="8"/>
      <c r="WFC16" s="8"/>
      <c r="WFD16" s="8"/>
      <c r="WFE16" s="8"/>
      <c r="WFF16" s="8"/>
      <c r="WFG16" s="8"/>
      <c r="WFH16" s="8"/>
      <c r="WFI16" s="8"/>
      <c r="WFJ16" s="8"/>
      <c r="WFK16" s="8"/>
      <c r="WFL16" s="8"/>
      <c r="WFM16" s="8"/>
      <c r="WFN16" s="8"/>
      <c r="WFO16" s="8"/>
      <c r="WFP16" s="8"/>
      <c r="WFQ16" s="8"/>
      <c r="WFR16" s="8"/>
      <c r="WFS16" s="8"/>
      <c r="WFT16" s="8"/>
      <c r="WFU16" s="8"/>
      <c r="WFV16" s="8"/>
      <c r="WFW16" s="8"/>
      <c r="WFX16" s="8"/>
      <c r="WFY16" s="8"/>
      <c r="WFZ16" s="8"/>
      <c r="WGA16" s="8"/>
      <c r="WGB16" s="8"/>
      <c r="WGC16" s="8"/>
      <c r="WGD16" s="8"/>
      <c r="WGE16" s="8"/>
      <c r="WGF16" s="8"/>
      <c r="WGG16" s="8"/>
      <c r="WGH16" s="8"/>
      <c r="WGI16" s="8"/>
      <c r="WGJ16" s="8"/>
      <c r="WGK16" s="8"/>
      <c r="WGL16" s="8"/>
      <c r="WGM16" s="8"/>
      <c r="WGN16" s="8"/>
      <c r="WGO16" s="8"/>
      <c r="WGP16" s="8"/>
      <c r="WGQ16" s="8"/>
      <c r="WGR16" s="8"/>
      <c r="WGS16" s="8"/>
      <c r="WGT16" s="8"/>
      <c r="WGU16" s="8"/>
      <c r="WGV16" s="8"/>
      <c r="WGW16" s="8"/>
      <c r="WGX16" s="8"/>
      <c r="WGY16" s="8"/>
      <c r="WGZ16" s="8"/>
      <c r="WHA16" s="8"/>
      <c r="WHB16" s="8"/>
      <c r="WHC16" s="8"/>
      <c r="WHD16" s="8"/>
      <c r="WHE16" s="8"/>
      <c r="WHF16" s="8"/>
      <c r="WHG16" s="8"/>
      <c r="WHH16" s="8"/>
      <c r="WHI16" s="8"/>
      <c r="WHJ16" s="8"/>
      <c r="WHK16" s="8"/>
      <c r="WHL16" s="8"/>
      <c r="WHM16" s="8"/>
      <c r="WHN16" s="8"/>
      <c r="WHO16" s="8"/>
      <c r="WHP16" s="8"/>
      <c r="WHQ16" s="8"/>
      <c r="WHR16" s="8"/>
      <c r="WHS16" s="8"/>
      <c r="WHT16" s="8"/>
      <c r="WHU16" s="8"/>
      <c r="WHV16" s="8"/>
      <c r="WHW16" s="8"/>
      <c r="WHX16" s="8"/>
      <c r="WHY16" s="8"/>
      <c r="WHZ16" s="8"/>
      <c r="WIA16" s="8"/>
      <c r="WIB16" s="8"/>
      <c r="WIC16" s="8"/>
      <c r="WID16" s="8"/>
      <c r="WIE16" s="8"/>
      <c r="WIF16" s="8"/>
      <c r="WIG16" s="8"/>
      <c r="WIH16" s="8"/>
      <c r="WII16" s="8"/>
      <c r="WIJ16" s="8"/>
      <c r="WIK16" s="8"/>
      <c r="WIL16" s="8"/>
      <c r="WIM16" s="8"/>
      <c r="WIN16" s="8"/>
      <c r="WIO16" s="8"/>
      <c r="WIP16" s="8"/>
      <c r="WIQ16" s="8"/>
      <c r="WIR16" s="8"/>
      <c r="WIS16" s="8"/>
      <c r="WIT16" s="8"/>
      <c r="WIU16" s="8"/>
      <c r="WIV16" s="8"/>
      <c r="WIW16" s="8"/>
      <c r="WIX16" s="8"/>
      <c r="WIY16" s="8"/>
      <c r="WIZ16" s="8"/>
      <c r="WJA16" s="8"/>
      <c r="WJB16" s="8"/>
      <c r="WJC16" s="8"/>
      <c r="WJD16" s="8"/>
      <c r="WJE16" s="8"/>
      <c r="WJF16" s="8"/>
      <c r="WJG16" s="8"/>
      <c r="WJH16" s="8"/>
      <c r="WJI16" s="8"/>
      <c r="WJJ16" s="8"/>
      <c r="WJK16" s="8"/>
      <c r="WJL16" s="8"/>
      <c r="WJM16" s="8"/>
      <c r="WJN16" s="8"/>
      <c r="WJO16" s="8"/>
      <c r="WJP16" s="8"/>
      <c r="WJQ16" s="8"/>
      <c r="WJR16" s="8"/>
      <c r="WJS16" s="8"/>
      <c r="WJT16" s="8"/>
      <c r="WJU16" s="8"/>
      <c r="WJV16" s="8"/>
      <c r="WJW16" s="8"/>
      <c r="WJX16" s="8"/>
      <c r="WJY16" s="8"/>
      <c r="WJZ16" s="8"/>
      <c r="WKA16" s="8"/>
      <c r="WKB16" s="8"/>
      <c r="WKC16" s="8"/>
      <c r="WKD16" s="8"/>
      <c r="WKE16" s="8"/>
      <c r="WKF16" s="8"/>
      <c r="WKG16" s="8"/>
      <c r="WKH16" s="8"/>
      <c r="WKI16" s="8"/>
      <c r="WKJ16" s="8"/>
      <c r="WKK16" s="8"/>
      <c r="WKL16" s="8"/>
      <c r="WKM16" s="8"/>
      <c r="WKN16" s="8"/>
      <c r="WKO16" s="8"/>
      <c r="WKP16" s="8"/>
      <c r="WKQ16" s="8"/>
      <c r="WKR16" s="8"/>
      <c r="WKS16" s="8"/>
      <c r="WKT16" s="8"/>
      <c r="WKU16" s="8"/>
      <c r="WKV16" s="8"/>
      <c r="WKW16" s="8"/>
      <c r="WKX16" s="8"/>
      <c r="WKY16" s="8"/>
      <c r="WKZ16" s="8"/>
      <c r="WLA16" s="8"/>
      <c r="WLB16" s="8"/>
      <c r="WLC16" s="8"/>
      <c r="WLD16" s="8"/>
      <c r="WLE16" s="8"/>
      <c r="WLF16" s="8"/>
      <c r="WLG16" s="8"/>
      <c r="WLH16" s="8"/>
      <c r="WLI16" s="8"/>
      <c r="WLJ16" s="8"/>
      <c r="WLK16" s="8"/>
      <c r="WLL16" s="8"/>
      <c r="WLM16" s="8"/>
      <c r="WLN16" s="8"/>
      <c r="WLO16" s="8"/>
      <c r="WLP16" s="8"/>
      <c r="WLQ16" s="8"/>
      <c r="WLR16" s="8"/>
      <c r="WLS16" s="8"/>
      <c r="WLT16" s="8"/>
      <c r="WLU16" s="8"/>
      <c r="WLV16" s="8"/>
      <c r="WLW16" s="8"/>
      <c r="WLX16" s="8"/>
      <c r="WLY16" s="8"/>
      <c r="WLZ16" s="8"/>
      <c r="WMA16" s="8"/>
      <c r="WMB16" s="8"/>
      <c r="WMC16" s="8"/>
      <c r="WMD16" s="8"/>
      <c r="WME16" s="8"/>
      <c r="WMF16" s="8"/>
      <c r="WMG16" s="8"/>
      <c r="WMH16" s="8"/>
      <c r="WMI16" s="8"/>
      <c r="WMJ16" s="8"/>
      <c r="WMK16" s="8"/>
      <c r="WML16" s="8"/>
      <c r="WMM16" s="8"/>
      <c r="WMN16" s="8"/>
      <c r="WMO16" s="8"/>
      <c r="WMP16" s="8"/>
      <c r="WMQ16" s="8"/>
      <c r="WMR16" s="8"/>
      <c r="WMS16" s="8"/>
      <c r="WMT16" s="8"/>
      <c r="WMU16" s="8"/>
      <c r="WMV16" s="8"/>
      <c r="WMW16" s="8"/>
      <c r="WMX16" s="8"/>
      <c r="WMY16" s="8"/>
      <c r="WMZ16" s="8"/>
      <c r="WNA16" s="8"/>
      <c r="WNB16" s="8"/>
      <c r="WNC16" s="8"/>
      <c r="WND16" s="8"/>
      <c r="WNE16" s="8"/>
      <c r="WNF16" s="8"/>
      <c r="WNG16" s="8"/>
      <c r="WNH16" s="8"/>
      <c r="WNI16" s="8"/>
      <c r="WNJ16" s="8"/>
      <c r="WNK16" s="8"/>
      <c r="WNL16" s="8"/>
      <c r="WNM16" s="8"/>
      <c r="WNN16" s="8"/>
      <c r="WNO16" s="8"/>
      <c r="WNP16" s="8"/>
      <c r="WNQ16" s="8"/>
      <c r="WNR16" s="8"/>
      <c r="WNS16" s="8"/>
      <c r="WNT16" s="8"/>
      <c r="WNU16" s="8"/>
      <c r="WNV16" s="8"/>
      <c r="WNW16" s="8"/>
      <c r="WNX16" s="8"/>
      <c r="WNY16" s="8"/>
      <c r="WNZ16" s="8"/>
      <c r="WOA16" s="8"/>
      <c r="WOB16" s="8"/>
      <c r="WOC16" s="8"/>
      <c r="WOD16" s="8"/>
      <c r="WOE16" s="8"/>
      <c r="WOF16" s="8"/>
      <c r="WOG16" s="8"/>
      <c r="WOH16" s="8"/>
      <c r="WOI16" s="8"/>
      <c r="WOJ16" s="8"/>
      <c r="WOK16" s="8"/>
      <c r="WOL16" s="8"/>
      <c r="WOM16" s="8"/>
      <c r="WON16" s="8"/>
      <c r="WOO16" s="8"/>
      <c r="WOP16" s="8"/>
      <c r="WOQ16" s="8"/>
      <c r="WOR16" s="8"/>
      <c r="WOS16" s="8"/>
      <c r="WOT16" s="8"/>
      <c r="WOU16" s="8"/>
      <c r="WOV16" s="8"/>
      <c r="WOW16" s="8"/>
      <c r="WOX16" s="8"/>
      <c r="WOY16" s="8"/>
      <c r="WOZ16" s="8"/>
      <c r="WPA16" s="8"/>
      <c r="WPB16" s="8"/>
      <c r="WPC16" s="8"/>
      <c r="WPD16" s="8"/>
      <c r="WPE16" s="8"/>
      <c r="WPF16" s="8"/>
      <c r="WPG16" s="8"/>
      <c r="WPH16" s="8"/>
      <c r="WPI16" s="8"/>
      <c r="WPJ16" s="8"/>
      <c r="WPK16" s="8"/>
      <c r="WPL16" s="8"/>
      <c r="WPM16" s="8"/>
      <c r="WPN16" s="8"/>
      <c r="WPO16" s="8"/>
      <c r="WPP16" s="8"/>
      <c r="WPQ16" s="8"/>
      <c r="WPR16" s="8"/>
      <c r="WPS16" s="8"/>
      <c r="WPT16" s="8"/>
      <c r="WPU16" s="8"/>
      <c r="WPV16" s="8"/>
      <c r="WPW16" s="8"/>
      <c r="WPX16" s="8"/>
      <c r="WPY16" s="8"/>
      <c r="WPZ16" s="8"/>
      <c r="WQA16" s="8"/>
      <c r="WQB16" s="8"/>
      <c r="WQC16" s="8"/>
      <c r="WQD16" s="8"/>
      <c r="WQE16" s="8"/>
      <c r="WQF16" s="8"/>
      <c r="WQG16" s="8"/>
      <c r="WQH16" s="8"/>
      <c r="WQI16" s="8"/>
      <c r="WQJ16" s="8"/>
      <c r="WQK16" s="8"/>
      <c r="WQL16" s="8"/>
      <c r="WQM16" s="8"/>
      <c r="WQN16" s="8"/>
      <c r="WQO16" s="8"/>
      <c r="WQP16" s="8"/>
      <c r="WQQ16" s="8"/>
      <c r="WQR16" s="8"/>
      <c r="WQS16" s="8"/>
      <c r="WQT16" s="8"/>
      <c r="WQU16" s="8"/>
      <c r="WQV16" s="8"/>
      <c r="WQW16" s="8"/>
      <c r="WQX16" s="8"/>
      <c r="WQY16" s="8"/>
      <c r="WQZ16" s="8"/>
      <c r="WRA16" s="8"/>
      <c r="WRB16" s="8"/>
      <c r="WRC16" s="8"/>
      <c r="WRD16" s="8"/>
      <c r="WRE16" s="8"/>
      <c r="WRF16" s="8"/>
      <c r="WRG16" s="8"/>
      <c r="WRH16" s="8"/>
      <c r="WRI16" s="8"/>
      <c r="WRJ16" s="8"/>
      <c r="WRK16" s="8"/>
      <c r="WRL16" s="8"/>
      <c r="WRM16" s="8"/>
      <c r="WRN16" s="8"/>
      <c r="WRO16" s="8"/>
      <c r="WRP16" s="8"/>
      <c r="WRQ16" s="8"/>
      <c r="WRR16" s="8"/>
      <c r="WRS16" s="8"/>
      <c r="WRT16" s="8"/>
      <c r="WRU16" s="8"/>
      <c r="WRV16" s="8"/>
      <c r="WRW16" s="8"/>
      <c r="WRX16" s="8"/>
      <c r="WRY16" s="8"/>
      <c r="WRZ16" s="8"/>
      <c r="WSA16" s="8"/>
      <c r="WSB16" s="8"/>
      <c r="WSC16" s="8"/>
      <c r="WSD16" s="8"/>
      <c r="WSE16" s="8"/>
      <c r="WSF16" s="8"/>
      <c r="WSG16" s="8"/>
      <c r="WSH16" s="8"/>
      <c r="WSI16" s="8"/>
      <c r="WSJ16" s="8"/>
      <c r="WSK16" s="8"/>
      <c r="WSL16" s="8"/>
      <c r="WSM16" s="8"/>
      <c r="WSN16" s="8"/>
      <c r="WSO16" s="8"/>
      <c r="WSP16" s="8"/>
      <c r="WSQ16" s="8"/>
      <c r="WSR16" s="8"/>
      <c r="WSS16" s="8"/>
      <c r="WST16" s="8"/>
      <c r="WSU16" s="8"/>
      <c r="WSV16" s="8"/>
      <c r="WSW16" s="8"/>
      <c r="WSX16" s="8"/>
      <c r="WSY16" s="8"/>
      <c r="WSZ16" s="8"/>
      <c r="WTA16" s="8"/>
      <c r="WTB16" s="8"/>
      <c r="WTC16" s="8"/>
      <c r="WTD16" s="8"/>
      <c r="WTE16" s="8"/>
      <c r="WTF16" s="8"/>
      <c r="WTG16" s="8"/>
      <c r="WTH16" s="8"/>
      <c r="WTI16" s="8"/>
      <c r="WTJ16" s="8"/>
      <c r="WTK16" s="8"/>
      <c r="WTL16" s="8"/>
      <c r="WTM16" s="8"/>
      <c r="WTN16" s="8"/>
      <c r="WTO16" s="8"/>
      <c r="WTP16" s="8"/>
      <c r="WTQ16" s="8"/>
      <c r="WTR16" s="8"/>
      <c r="WTS16" s="8"/>
      <c r="WTT16" s="8"/>
      <c r="WTU16" s="8"/>
      <c r="WTV16" s="8"/>
      <c r="WTW16" s="8"/>
      <c r="WTX16" s="8"/>
      <c r="WTY16" s="8"/>
      <c r="WTZ16" s="8"/>
      <c r="WUA16" s="8"/>
      <c r="WUB16" s="8"/>
      <c r="WUC16" s="8"/>
      <c r="WUD16" s="8"/>
      <c r="WUE16" s="8"/>
      <c r="WUF16" s="8"/>
      <c r="WUG16" s="8"/>
      <c r="WUH16" s="8"/>
      <c r="WUI16" s="8"/>
      <c r="WUJ16" s="8"/>
      <c r="WUK16" s="8"/>
      <c r="WUL16" s="8"/>
      <c r="WUM16" s="8"/>
      <c r="WUN16" s="8"/>
      <c r="WUO16" s="8"/>
      <c r="WUP16" s="8"/>
      <c r="WUQ16" s="8"/>
      <c r="WUR16" s="8"/>
      <c r="WUS16" s="8"/>
      <c r="WUT16" s="8"/>
      <c r="WUU16" s="8"/>
      <c r="WUV16" s="8"/>
      <c r="WUW16" s="8"/>
      <c r="WUX16" s="8"/>
      <c r="WUY16" s="8"/>
      <c r="WUZ16" s="8"/>
      <c r="WVA16" s="8"/>
      <c r="WVB16" s="8"/>
      <c r="WVC16" s="8"/>
      <c r="WVD16" s="8"/>
      <c r="WVE16" s="8"/>
      <c r="WVF16" s="8"/>
      <c r="WVG16" s="8"/>
      <c r="WVH16" s="8"/>
      <c r="WVI16" s="8"/>
      <c r="WVJ16" s="8"/>
      <c r="WVK16" s="8"/>
      <c r="WVL16" s="8"/>
      <c r="WVM16" s="8"/>
      <c r="WVN16" s="8"/>
      <c r="WVO16" s="8"/>
      <c r="WVP16" s="8"/>
      <c r="WVQ16" s="8"/>
      <c r="WVR16" s="8"/>
      <c r="WVS16" s="8"/>
      <c r="WVT16" s="8"/>
      <c r="WVU16" s="8"/>
      <c r="WVV16" s="8"/>
      <c r="WVW16" s="8"/>
      <c r="WVX16" s="8"/>
      <c r="WVY16" s="8"/>
      <c r="WVZ16" s="8"/>
      <c r="WWA16" s="8"/>
      <c r="WWB16" s="8"/>
      <c r="WWC16" s="8"/>
      <c r="WWD16" s="8"/>
      <c r="WWE16" s="8"/>
      <c r="WWF16" s="8"/>
      <c r="WWG16" s="8"/>
      <c r="WWH16" s="8"/>
      <c r="WWI16" s="8"/>
      <c r="WWJ16" s="8"/>
      <c r="WWK16" s="8"/>
      <c r="WWL16" s="8"/>
      <c r="WWM16" s="8"/>
      <c r="WWN16" s="8"/>
      <c r="WWO16" s="8"/>
      <c r="WWP16" s="8"/>
      <c r="WWQ16" s="8"/>
      <c r="WWR16" s="8"/>
      <c r="WWS16" s="8"/>
      <c r="WWT16" s="8"/>
      <c r="WWU16" s="8"/>
      <c r="WWV16" s="8"/>
      <c r="WWW16" s="8"/>
      <c r="WWX16" s="8"/>
      <c r="WWY16" s="8"/>
      <c r="WWZ16" s="8"/>
      <c r="WXA16" s="8"/>
      <c r="WXB16" s="8"/>
      <c r="WXC16" s="8"/>
      <c r="WXD16" s="8"/>
      <c r="WXE16" s="8"/>
      <c r="WXF16" s="8"/>
      <c r="WXG16" s="8"/>
      <c r="WXH16" s="8"/>
      <c r="WXI16" s="8"/>
      <c r="WXJ16" s="8"/>
      <c r="WXK16" s="8"/>
      <c r="WXL16" s="8"/>
      <c r="WXM16" s="8"/>
      <c r="WXN16" s="8"/>
      <c r="WXO16" s="8"/>
      <c r="WXP16" s="8"/>
      <c r="WXQ16" s="8"/>
      <c r="WXR16" s="8"/>
      <c r="WXS16" s="8"/>
      <c r="WXT16" s="8"/>
      <c r="WXU16" s="8"/>
      <c r="WXV16" s="8"/>
      <c r="WXW16" s="8"/>
      <c r="WXX16" s="8"/>
      <c r="WXY16" s="8"/>
      <c r="WXZ16" s="8"/>
      <c r="WYA16" s="8"/>
      <c r="WYB16" s="8"/>
      <c r="WYC16" s="8"/>
      <c r="WYD16" s="8"/>
      <c r="WYE16" s="8"/>
      <c r="WYF16" s="8"/>
      <c r="WYG16" s="8"/>
      <c r="WYH16" s="8"/>
      <c r="WYI16" s="8"/>
      <c r="WYJ16" s="8"/>
      <c r="WYK16" s="8"/>
      <c r="WYL16" s="8"/>
      <c r="WYM16" s="8"/>
      <c r="WYN16" s="8"/>
      <c r="WYO16" s="8"/>
      <c r="WYP16" s="8"/>
      <c r="WYQ16" s="8"/>
      <c r="WYR16" s="8"/>
      <c r="WYS16" s="8"/>
      <c r="WYT16" s="8"/>
      <c r="WYU16" s="8"/>
      <c r="WYV16" s="8"/>
      <c r="WYW16" s="8"/>
      <c r="WYX16" s="8"/>
      <c r="WYY16" s="8"/>
      <c r="WYZ16" s="8"/>
      <c r="WZA16" s="8"/>
      <c r="WZB16" s="8"/>
      <c r="WZC16" s="8"/>
      <c r="WZD16" s="8"/>
      <c r="WZE16" s="8"/>
      <c r="WZF16" s="8"/>
      <c r="WZG16" s="8"/>
      <c r="WZH16" s="8"/>
      <c r="WZI16" s="8"/>
      <c r="WZJ16" s="8"/>
      <c r="WZK16" s="8"/>
      <c r="WZL16" s="8"/>
      <c r="WZM16" s="8"/>
      <c r="WZN16" s="8"/>
      <c r="WZO16" s="8"/>
      <c r="WZP16" s="8"/>
      <c r="WZQ16" s="8"/>
      <c r="WZR16" s="8"/>
      <c r="WZS16" s="8"/>
      <c r="WZT16" s="8"/>
      <c r="WZU16" s="8"/>
      <c r="WZV16" s="8"/>
      <c r="WZW16" s="8"/>
      <c r="WZX16" s="8"/>
      <c r="WZY16" s="8"/>
      <c r="WZZ16" s="8"/>
      <c r="XAA16" s="8"/>
      <c r="XAB16" s="8"/>
      <c r="XAC16" s="8"/>
      <c r="XAD16" s="8"/>
      <c r="XAE16" s="8"/>
      <c r="XAF16" s="8"/>
      <c r="XAG16" s="8"/>
      <c r="XAH16" s="8"/>
      <c r="XAI16" s="8"/>
      <c r="XAJ16" s="8"/>
      <c r="XAK16" s="8"/>
      <c r="XAL16" s="8"/>
      <c r="XAM16" s="8"/>
      <c r="XAN16" s="8"/>
      <c r="XAO16" s="8"/>
      <c r="XAP16" s="8"/>
      <c r="XAQ16" s="8"/>
      <c r="XAR16" s="8"/>
      <c r="XAS16" s="8"/>
      <c r="XAT16" s="8"/>
      <c r="XAU16" s="8"/>
      <c r="XAV16" s="8"/>
      <c r="XAW16" s="8"/>
      <c r="XAX16" s="8"/>
      <c r="XAY16" s="8"/>
      <c r="XAZ16" s="8"/>
      <c r="XBA16" s="8"/>
      <c r="XBB16" s="8"/>
      <c r="XBC16" s="8"/>
      <c r="XBD16" s="8"/>
      <c r="XBE16" s="8"/>
      <c r="XBF16" s="8"/>
      <c r="XBG16" s="8"/>
      <c r="XBH16" s="8"/>
      <c r="XBI16" s="8"/>
      <c r="XBJ16" s="8"/>
      <c r="XBK16" s="8"/>
      <c r="XBL16" s="8"/>
      <c r="XBM16" s="8"/>
      <c r="XBN16" s="8"/>
      <c r="XBO16" s="8"/>
      <c r="XBP16" s="8"/>
      <c r="XBQ16" s="8"/>
      <c r="XBR16" s="8"/>
      <c r="XBS16" s="8"/>
      <c r="XBT16" s="8"/>
      <c r="XBU16" s="8"/>
      <c r="XBV16" s="8"/>
      <c r="XBW16" s="8"/>
      <c r="XBX16" s="8"/>
      <c r="XBY16" s="8"/>
      <c r="XBZ16" s="8"/>
      <c r="XCA16" s="8"/>
      <c r="XCB16" s="8"/>
      <c r="XCC16" s="8"/>
      <c r="XCD16" s="8"/>
      <c r="XCE16" s="8"/>
      <c r="XCF16" s="8"/>
      <c r="XCG16" s="8"/>
      <c r="XCH16" s="8"/>
      <c r="XCI16" s="8"/>
      <c r="XCJ16" s="8"/>
      <c r="XCK16" s="8"/>
      <c r="XCL16" s="8"/>
      <c r="XCM16" s="8"/>
      <c r="XCN16" s="8"/>
      <c r="XCO16" s="8"/>
      <c r="XCP16" s="8"/>
      <c r="XCQ16" s="8"/>
      <c r="XCR16" s="8"/>
      <c r="XCS16" s="8"/>
      <c r="XCT16" s="8"/>
      <c r="XCU16" s="8"/>
      <c r="XCV16" s="8"/>
      <c r="XCW16" s="8"/>
      <c r="XCX16" s="8"/>
      <c r="XCY16" s="8"/>
      <c r="XCZ16" s="8"/>
      <c r="XDA16" s="8"/>
      <c r="XDB16" s="8"/>
      <c r="XDC16" s="8"/>
      <c r="XDD16" s="8"/>
      <c r="XDE16" s="8"/>
      <c r="XDF16" s="8"/>
      <c r="XDG16" s="8"/>
      <c r="XDH16" s="8"/>
      <c r="XDI16" s="8"/>
      <c r="XDJ16" s="8"/>
      <c r="XDK16" s="8"/>
      <c r="XDL16" s="8"/>
      <c r="XDM16" s="8"/>
      <c r="XDN16" s="8"/>
      <c r="XDO16" s="8"/>
      <c r="XDP16" s="8"/>
      <c r="XDQ16" s="8"/>
      <c r="XDR16" s="8"/>
      <c r="XDS16" s="8"/>
      <c r="XDT16" s="8"/>
      <c r="XDU16" s="8"/>
      <c r="XDV16" s="8"/>
      <c r="XDW16" s="8"/>
      <c r="XDX16" s="8"/>
      <c r="XDY16" s="8"/>
      <c r="XDZ16" s="8"/>
      <c r="XEA16" s="8"/>
      <c r="XEB16" s="8"/>
      <c r="XEC16" s="8"/>
      <c r="XED16" s="8"/>
      <c r="XEE16" s="8"/>
      <c r="XEF16" s="8"/>
      <c r="XEG16" s="8"/>
      <c r="XEH16" s="8"/>
      <c r="XEI16" s="8"/>
      <c r="XEJ16" s="8"/>
      <c r="XEK16" s="8"/>
      <c r="XEL16" s="8"/>
      <c r="XEM16" s="8"/>
      <c r="XEN16" s="8"/>
      <c r="XEO16" s="8"/>
      <c r="XEP16" s="8"/>
      <c r="XEQ16" s="8"/>
      <c r="XER16" s="8"/>
      <c r="XES16" s="8"/>
      <c r="XET16" s="8"/>
      <c r="XEU16" s="8"/>
      <c r="XEV16" s="8"/>
      <c r="XEW16" s="8"/>
      <c r="XEX16" s="8"/>
      <c r="XEY16" s="8"/>
      <c r="XEZ16" s="8"/>
      <c r="XFA16" s="8"/>
    </row>
    <row r="17" spans="1:16381" ht="21.95" customHeight="1" thickTop="1" thickBot="1">
      <c r="A17" s="119"/>
      <c r="B17" s="148"/>
      <c r="C17" s="151" t="s">
        <v>120</v>
      </c>
      <c r="D17" s="152"/>
      <c r="E17" s="153" t="str">
        <f>MENU!F14</f>
        <v>Aceh Selatan</v>
      </c>
      <c r="F17" s="154"/>
      <c r="G17" s="154"/>
      <c r="H17" s="148"/>
      <c r="I17" s="119"/>
      <c r="J17" s="701"/>
      <c r="K17" s="715"/>
      <c r="L17" s="25"/>
      <c r="M17" s="13"/>
      <c r="N17" s="13"/>
      <c r="O17" s="13"/>
      <c r="P17" s="13"/>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c r="IW17" s="8"/>
      <c r="IX17" s="8"/>
      <c r="IY17" s="8"/>
      <c r="IZ17" s="8"/>
      <c r="JA17" s="8"/>
      <c r="JB17" s="8"/>
      <c r="JC17" s="8"/>
      <c r="JD17" s="8"/>
      <c r="JE17" s="8"/>
      <c r="JF17" s="8"/>
      <c r="JG17" s="8"/>
      <c r="JH17" s="8"/>
      <c r="JI17" s="8"/>
      <c r="JJ17" s="8"/>
      <c r="JK17" s="8"/>
      <c r="JL17" s="8"/>
      <c r="JM17" s="8"/>
      <c r="JN17" s="8"/>
      <c r="JO17" s="8"/>
      <c r="JP17" s="8"/>
      <c r="JQ17" s="8"/>
      <c r="JR17" s="8"/>
      <c r="JS17" s="8"/>
      <c r="JT17" s="8"/>
      <c r="JU17" s="8"/>
      <c r="JV17" s="8"/>
      <c r="JW17" s="8"/>
      <c r="JX17" s="8"/>
      <c r="JY17" s="8"/>
      <c r="JZ17" s="8"/>
      <c r="KA17" s="8"/>
      <c r="KB17" s="8"/>
      <c r="KC17" s="8"/>
      <c r="KD17" s="8"/>
      <c r="KE17" s="8"/>
      <c r="KF17" s="8"/>
      <c r="KG17" s="8"/>
      <c r="KH17" s="8"/>
      <c r="KI17" s="8"/>
      <c r="KJ17" s="8"/>
      <c r="KK17" s="8"/>
      <c r="KL17" s="8"/>
      <c r="KM17" s="8"/>
      <c r="KN17" s="8"/>
      <c r="KO17" s="8"/>
      <c r="KP17" s="8"/>
      <c r="KQ17" s="8"/>
      <c r="KR17" s="8"/>
      <c r="KS17" s="8"/>
      <c r="KT17" s="8"/>
      <c r="KU17" s="8"/>
      <c r="KV17" s="8"/>
      <c r="KW17" s="8"/>
      <c r="KX17" s="8"/>
      <c r="KY17" s="8"/>
      <c r="KZ17" s="8"/>
      <c r="LA17" s="8"/>
      <c r="LB17" s="8"/>
      <c r="LC17" s="8"/>
      <c r="LD17" s="8"/>
      <c r="LE17" s="8"/>
      <c r="LF17" s="8"/>
      <c r="LG17" s="8"/>
      <c r="LH17" s="8"/>
      <c r="LI17" s="8"/>
      <c r="LJ17" s="8"/>
      <c r="LK17" s="8"/>
      <c r="LL17" s="8"/>
      <c r="LM17" s="8"/>
      <c r="LN17" s="8"/>
      <c r="LO17" s="8"/>
      <c r="LP17" s="8"/>
      <c r="LQ17" s="8"/>
      <c r="LR17" s="8"/>
      <c r="LS17" s="8"/>
      <c r="LT17" s="8"/>
      <c r="LU17" s="8"/>
      <c r="LV17" s="8"/>
      <c r="LW17" s="8"/>
      <c r="LX17" s="8"/>
      <c r="LY17" s="8"/>
      <c r="LZ17" s="8"/>
      <c r="MA17" s="8"/>
      <c r="MB17" s="8"/>
      <c r="MC17" s="8"/>
      <c r="MD17" s="8"/>
      <c r="ME17" s="8"/>
      <c r="MF17" s="8"/>
      <c r="MG17" s="8"/>
      <c r="MH17" s="8"/>
      <c r="MI17" s="8"/>
      <c r="MJ17" s="8"/>
      <c r="MK17" s="8"/>
      <c r="ML17" s="8"/>
      <c r="MM17" s="8"/>
      <c r="MN17" s="8"/>
      <c r="MO17" s="8"/>
      <c r="MP17" s="8"/>
      <c r="MQ17" s="8"/>
      <c r="MR17" s="8"/>
      <c r="MS17" s="8"/>
      <c r="MT17" s="8"/>
      <c r="MU17" s="8"/>
      <c r="MV17" s="8"/>
      <c r="MW17" s="8"/>
      <c r="MX17" s="8"/>
      <c r="MY17" s="8"/>
      <c r="MZ17" s="8"/>
      <c r="NA17" s="8"/>
      <c r="NB17" s="8"/>
      <c r="NC17" s="8"/>
      <c r="ND17" s="8"/>
      <c r="NE17" s="8"/>
      <c r="NF17" s="8"/>
      <c r="NG17" s="8"/>
      <c r="NH17" s="8"/>
      <c r="NI17" s="8"/>
      <c r="NJ17" s="8"/>
      <c r="NK17" s="8"/>
      <c r="NL17" s="8"/>
      <c r="NM17" s="8"/>
      <c r="NN17" s="8"/>
      <c r="NO17" s="8"/>
      <c r="NP17" s="8"/>
      <c r="NQ17" s="8"/>
      <c r="NR17" s="8"/>
      <c r="NS17" s="8"/>
      <c r="NT17" s="8"/>
      <c r="NU17" s="8"/>
      <c r="NV17" s="8"/>
      <c r="NW17" s="8"/>
      <c r="NX17" s="8"/>
      <c r="NY17" s="8"/>
      <c r="NZ17" s="8"/>
      <c r="OA17" s="8"/>
      <c r="OB17" s="8"/>
      <c r="OC17" s="8"/>
      <c r="OD17" s="8"/>
      <c r="OE17" s="8"/>
      <c r="OF17" s="8"/>
      <c r="OG17" s="8"/>
      <c r="OH17" s="8"/>
      <c r="OI17" s="8"/>
      <c r="OJ17" s="8"/>
      <c r="OK17" s="8"/>
      <c r="OL17" s="8"/>
      <c r="OM17" s="8"/>
      <c r="ON17" s="8"/>
      <c r="OO17" s="8"/>
      <c r="OP17" s="8"/>
      <c r="OQ17" s="8"/>
      <c r="OR17" s="8"/>
      <c r="OS17" s="8"/>
      <c r="OT17" s="8"/>
      <c r="OU17" s="8"/>
      <c r="OV17" s="8"/>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c r="QH17" s="8"/>
      <c r="QI17" s="8"/>
      <c r="QJ17" s="8"/>
      <c r="QK17" s="8"/>
      <c r="QL17" s="8"/>
      <c r="QM17" s="8"/>
      <c r="QN17" s="8"/>
      <c r="QO17" s="8"/>
      <c r="QP17" s="8"/>
      <c r="QQ17" s="8"/>
      <c r="QR17" s="8"/>
      <c r="QS17" s="8"/>
      <c r="QT17" s="8"/>
      <c r="QU17" s="8"/>
      <c r="QV17" s="8"/>
      <c r="QW17" s="8"/>
      <c r="QX17" s="8"/>
      <c r="QY17" s="8"/>
      <c r="QZ17" s="8"/>
      <c r="RA17" s="8"/>
      <c r="RB17" s="8"/>
      <c r="RC17" s="8"/>
      <c r="RD17" s="8"/>
      <c r="RE17" s="8"/>
      <c r="RF17" s="8"/>
      <c r="RG17" s="8"/>
      <c r="RH17" s="8"/>
      <c r="RI17" s="8"/>
      <c r="RJ17" s="8"/>
      <c r="RK17" s="8"/>
      <c r="RL17" s="8"/>
      <c r="RM17" s="8"/>
      <c r="RN17" s="8"/>
      <c r="RO17" s="8"/>
      <c r="RP17" s="8"/>
      <c r="RQ17" s="8"/>
      <c r="RR17" s="8"/>
      <c r="RS17" s="8"/>
      <c r="RT17" s="8"/>
      <c r="RU17" s="8"/>
      <c r="RV17" s="8"/>
      <c r="RW17" s="8"/>
      <c r="RX17" s="8"/>
      <c r="RY17" s="8"/>
      <c r="RZ17" s="8"/>
      <c r="SA17" s="8"/>
      <c r="SB17" s="8"/>
      <c r="SC17" s="8"/>
      <c r="SD17" s="8"/>
      <c r="SE17" s="8"/>
      <c r="SF17" s="8"/>
      <c r="SG17" s="8"/>
      <c r="SH17" s="8"/>
      <c r="SI17" s="8"/>
      <c r="SJ17" s="8"/>
      <c r="SK17" s="8"/>
      <c r="SL17" s="8"/>
      <c r="SM17" s="8"/>
      <c r="SN17" s="8"/>
      <c r="SO17" s="8"/>
      <c r="SP17" s="8"/>
      <c r="SQ17" s="8"/>
      <c r="SR17" s="8"/>
      <c r="SS17" s="8"/>
      <c r="ST17" s="8"/>
      <c r="SU17" s="8"/>
      <c r="SV17" s="8"/>
      <c r="SW17" s="8"/>
      <c r="SX17" s="8"/>
      <c r="SY17" s="8"/>
      <c r="SZ17" s="8"/>
      <c r="TA17" s="8"/>
      <c r="TB17" s="8"/>
      <c r="TC17" s="8"/>
      <c r="TD17" s="8"/>
      <c r="TE17" s="8"/>
      <c r="TF17" s="8"/>
      <c r="TG17" s="8"/>
      <c r="TH17" s="8"/>
      <c r="TI17" s="8"/>
      <c r="TJ17" s="8"/>
      <c r="TK17" s="8"/>
      <c r="TL17" s="8"/>
      <c r="TM17" s="8"/>
      <c r="TN17" s="8"/>
      <c r="TO17" s="8"/>
      <c r="TP17" s="8"/>
      <c r="TQ17" s="8"/>
      <c r="TR17" s="8"/>
      <c r="TS17" s="8"/>
      <c r="TT17" s="8"/>
      <c r="TU17" s="8"/>
      <c r="TV17" s="8"/>
      <c r="TW17" s="8"/>
      <c r="TX17" s="8"/>
      <c r="TY17" s="8"/>
      <c r="TZ17" s="8"/>
      <c r="UA17" s="8"/>
      <c r="UB17" s="8"/>
      <c r="UC17" s="8"/>
      <c r="UD17" s="8"/>
      <c r="UE17" s="8"/>
      <c r="UF17" s="8"/>
      <c r="UG17" s="8"/>
      <c r="UH17" s="8"/>
      <c r="UI17" s="8"/>
      <c r="UJ17" s="8"/>
      <c r="UK17" s="8"/>
      <c r="UL17" s="8"/>
      <c r="UM17" s="8"/>
      <c r="UN17" s="8"/>
      <c r="UO17" s="8"/>
      <c r="UP17" s="8"/>
      <c r="UQ17" s="8"/>
      <c r="UR17" s="8"/>
      <c r="US17" s="8"/>
      <c r="UT17" s="8"/>
      <c r="UU17" s="8"/>
      <c r="UV17" s="8"/>
      <c r="UW17" s="8"/>
      <c r="UX17" s="8"/>
      <c r="UY17" s="8"/>
      <c r="UZ17" s="8"/>
      <c r="VA17" s="8"/>
      <c r="VB17" s="8"/>
      <c r="VC17" s="8"/>
      <c r="VD17" s="8"/>
      <c r="VE17" s="8"/>
      <c r="VF17" s="8"/>
      <c r="VG17" s="8"/>
      <c r="VH17" s="8"/>
      <c r="VI17" s="8"/>
      <c r="VJ17" s="8"/>
      <c r="VK17" s="8"/>
      <c r="VL17" s="8"/>
      <c r="VM17" s="8"/>
      <c r="VN17" s="8"/>
      <c r="VO17" s="8"/>
      <c r="VP17" s="8"/>
      <c r="VQ17" s="8"/>
      <c r="VR17" s="8"/>
      <c r="VS17" s="8"/>
      <c r="VT17" s="8"/>
      <c r="VU17" s="8"/>
      <c r="VV17" s="8"/>
      <c r="VW17" s="8"/>
      <c r="VX17" s="8"/>
      <c r="VY17" s="8"/>
      <c r="VZ17" s="8"/>
      <c r="WA17" s="8"/>
      <c r="WB17" s="8"/>
      <c r="WC17" s="8"/>
      <c r="WD17" s="8"/>
      <c r="WE17" s="8"/>
      <c r="WF17" s="8"/>
      <c r="WG17" s="8"/>
      <c r="WH17" s="8"/>
      <c r="WI17" s="8"/>
      <c r="WJ17" s="8"/>
      <c r="WK17" s="8"/>
      <c r="WL17" s="8"/>
      <c r="WM17" s="8"/>
      <c r="WN17" s="8"/>
      <c r="WO17" s="8"/>
      <c r="WP17" s="8"/>
      <c r="WQ17" s="8"/>
      <c r="WR17" s="8"/>
      <c r="WS17" s="8"/>
      <c r="WT17" s="8"/>
      <c r="WU17" s="8"/>
      <c r="WV17" s="8"/>
      <c r="WW17" s="8"/>
      <c r="WX17" s="8"/>
      <c r="WY17" s="8"/>
      <c r="WZ17" s="8"/>
      <c r="XA17" s="8"/>
      <c r="XB17" s="8"/>
      <c r="XC17" s="8"/>
      <c r="XD17" s="8"/>
      <c r="XE17" s="8"/>
      <c r="XF17" s="8"/>
      <c r="XG17" s="8"/>
      <c r="XH17" s="8"/>
      <c r="XI17" s="8"/>
      <c r="XJ17" s="8"/>
      <c r="XK17" s="8"/>
      <c r="XL17" s="8"/>
      <c r="XM17" s="8"/>
      <c r="XN17" s="8"/>
      <c r="XO17" s="8"/>
      <c r="XP17" s="8"/>
      <c r="XQ17" s="8"/>
      <c r="XR17" s="8"/>
      <c r="XS17" s="8"/>
      <c r="XT17" s="8"/>
      <c r="XU17" s="8"/>
      <c r="XV17" s="8"/>
      <c r="XW17" s="8"/>
      <c r="XX17" s="8"/>
      <c r="XY17" s="8"/>
      <c r="XZ17" s="8"/>
      <c r="YA17" s="8"/>
      <c r="YB17" s="8"/>
      <c r="YC17" s="8"/>
      <c r="YD17" s="8"/>
      <c r="YE17" s="8"/>
      <c r="YF17" s="8"/>
      <c r="YG17" s="8"/>
      <c r="YH17" s="8"/>
      <c r="YI17" s="8"/>
      <c r="YJ17" s="8"/>
      <c r="YK17" s="8"/>
      <c r="YL17" s="8"/>
      <c r="YM17" s="8"/>
      <c r="YN17" s="8"/>
      <c r="YO17" s="8"/>
      <c r="YP17" s="8"/>
      <c r="YQ17" s="8"/>
      <c r="YR17" s="8"/>
      <c r="YS17" s="8"/>
      <c r="YT17" s="8"/>
      <c r="YU17" s="8"/>
      <c r="YV17" s="8"/>
      <c r="YW17" s="8"/>
      <c r="YX17" s="8"/>
      <c r="YY17" s="8"/>
      <c r="YZ17" s="8"/>
      <c r="ZA17" s="8"/>
      <c r="ZB17" s="8"/>
      <c r="ZC17" s="8"/>
      <c r="ZD17" s="8"/>
      <c r="ZE17" s="8"/>
      <c r="ZF17" s="8"/>
      <c r="ZG17" s="8"/>
      <c r="ZH17" s="8"/>
      <c r="ZI17" s="8"/>
      <c r="ZJ17" s="8"/>
      <c r="ZK17" s="8"/>
      <c r="ZL17" s="8"/>
      <c r="ZM17" s="8"/>
      <c r="ZN17" s="8"/>
      <c r="ZO17" s="8"/>
      <c r="ZP17" s="8"/>
      <c r="ZQ17" s="8"/>
      <c r="ZR17" s="8"/>
      <c r="ZS17" s="8"/>
      <c r="ZT17" s="8"/>
      <c r="ZU17" s="8"/>
      <c r="ZV17" s="8"/>
      <c r="ZW17" s="8"/>
      <c r="ZX17" s="8"/>
      <c r="ZY17" s="8"/>
      <c r="ZZ17" s="8"/>
      <c r="AAA17" s="8"/>
      <c r="AAB17" s="8"/>
      <c r="AAC17" s="8"/>
      <c r="AAD17" s="8"/>
      <c r="AAE17" s="8"/>
      <c r="AAF17" s="8"/>
      <c r="AAG17" s="8"/>
      <c r="AAH17" s="8"/>
      <c r="AAI17" s="8"/>
      <c r="AAJ17" s="8"/>
      <c r="AAK17" s="8"/>
      <c r="AAL17" s="8"/>
      <c r="AAM17" s="8"/>
      <c r="AAN17" s="8"/>
      <c r="AAO17" s="8"/>
      <c r="AAP17" s="8"/>
      <c r="AAQ17" s="8"/>
      <c r="AAR17" s="8"/>
      <c r="AAS17" s="8"/>
      <c r="AAT17" s="8"/>
      <c r="AAU17" s="8"/>
      <c r="AAV17" s="8"/>
      <c r="AAW17" s="8"/>
      <c r="AAX17" s="8"/>
      <c r="AAY17" s="8"/>
      <c r="AAZ17" s="8"/>
      <c r="ABA17" s="8"/>
      <c r="ABB17" s="8"/>
      <c r="ABC17" s="8"/>
      <c r="ABD17" s="8"/>
      <c r="ABE17" s="8"/>
      <c r="ABF17" s="8"/>
      <c r="ABG17" s="8"/>
      <c r="ABH17" s="8"/>
      <c r="ABI17" s="8"/>
      <c r="ABJ17" s="8"/>
      <c r="ABK17" s="8"/>
      <c r="ABL17" s="8"/>
      <c r="ABM17" s="8"/>
      <c r="ABN17" s="8"/>
      <c r="ABO17" s="8"/>
      <c r="ABP17" s="8"/>
      <c r="ABQ17" s="8"/>
      <c r="ABR17" s="8"/>
      <c r="ABS17" s="8"/>
      <c r="ABT17" s="8"/>
      <c r="ABU17" s="8"/>
      <c r="ABV17" s="8"/>
      <c r="ABW17" s="8"/>
      <c r="ABX17" s="8"/>
      <c r="ABY17" s="8"/>
      <c r="ABZ17" s="8"/>
      <c r="ACA17" s="8"/>
      <c r="ACB17" s="8"/>
      <c r="ACC17" s="8"/>
      <c r="ACD17" s="8"/>
      <c r="ACE17" s="8"/>
      <c r="ACF17" s="8"/>
      <c r="ACG17" s="8"/>
      <c r="ACH17" s="8"/>
      <c r="ACI17" s="8"/>
      <c r="ACJ17" s="8"/>
      <c r="ACK17" s="8"/>
      <c r="ACL17" s="8"/>
      <c r="ACM17" s="8"/>
      <c r="ACN17" s="8"/>
      <c r="ACO17" s="8"/>
      <c r="ACP17" s="8"/>
      <c r="ACQ17" s="8"/>
      <c r="ACR17" s="8"/>
      <c r="ACS17" s="8"/>
      <c r="ACT17" s="8"/>
      <c r="ACU17" s="8"/>
      <c r="ACV17" s="8"/>
      <c r="ACW17" s="8"/>
      <c r="ACX17" s="8"/>
      <c r="ACY17" s="8"/>
      <c r="ACZ17" s="8"/>
      <c r="ADA17" s="8"/>
      <c r="ADB17" s="8"/>
      <c r="ADC17" s="8"/>
      <c r="ADD17" s="8"/>
      <c r="ADE17" s="8"/>
      <c r="ADF17" s="8"/>
      <c r="ADG17" s="8"/>
      <c r="ADH17" s="8"/>
      <c r="ADI17" s="8"/>
      <c r="ADJ17" s="8"/>
      <c r="ADK17" s="8"/>
      <c r="ADL17" s="8"/>
      <c r="ADM17" s="8"/>
      <c r="ADN17" s="8"/>
      <c r="ADO17" s="8"/>
      <c r="ADP17" s="8"/>
      <c r="ADQ17" s="8"/>
      <c r="ADR17" s="8"/>
      <c r="ADS17" s="8"/>
      <c r="ADT17" s="8"/>
      <c r="ADU17" s="8"/>
      <c r="ADV17" s="8"/>
      <c r="ADW17" s="8"/>
      <c r="ADX17" s="8"/>
      <c r="ADY17" s="8"/>
      <c r="ADZ17" s="8"/>
      <c r="AEA17" s="8"/>
      <c r="AEB17" s="8"/>
      <c r="AEC17" s="8"/>
      <c r="AED17" s="8"/>
      <c r="AEE17" s="8"/>
      <c r="AEF17" s="8"/>
      <c r="AEG17" s="8"/>
      <c r="AEH17" s="8"/>
      <c r="AEI17" s="8"/>
      <c r="AEJ17" s="8"/>
      <c r="AEK17" s="8"/>
      <c r="AEL17" s="8"/>
      <c r="AEM17" s="8"/>
      <c r="AEN17" s="8"/>
      <c r="AEO17" s="8"/>
      <c r="AEP17" s="8"/>
      <c r="AEQ17" s="8"/>
      <c r="AER17" s="8"/>
      <c r="AES17" s="8"/>
      <c r="AET17" s="8"/>
      <c r="AEU17" s="8"/>
      <c r="AEV17" s="8"/>
      <c r="AEW17" s="8"/>
      <c r="AEX17" s="8"/>
      <c r="AEY17" s="8"/>
      <c r="AEZ17" s="8"/>
      <c r="AFA17" s="8"/>
      <c r="AFB17" s="8"/>
      <c r="AFC17" s="8"/>
      <c r="AFD17" s="8"/>
      <c r="AFE17" s="8"/>
      <c r="AFF17" s="8"/>
      <c r="AFG17" s="8"/>
      <c r="AFH17" s="8"/>
      <c r="AFI17" s="8"/>
      <c r="AFJ17" s="8"/>
      <c r="AFK17" s="8"/>
      <c r="AFL17" s="8"/>
      <c r="AFM17" s="8"/>
      <c r="AFN17" s="8"/>
      <c r="AFO17" s="8"/>
      <c r="AFP17" s="8"/>
      <c r="AFQ17" s="8"/>
      <c r="AFR17" s="8"/>
      <c r="AFS17" s="8"/>
      <c r="AFT17" s="8"/>
      <c r="AFU17" s="8"/>
      <c r="AFV17" s="8"/>
      <c r="AFW17" s="8"/>
      <c r="AFX17" s="8"/>
      <c r="AFY17" s="8"/>
      <c r="AFZ17" s="8"/>
      <c r="AGA17" s="8"/>
      <c r="AGB17" s="8"/>
      <c r="AGC17" s="8"/>
      <c r="AGD17" s="8"/>
      <c r="AGE17" s="8"/>
      <c r="AGF17" s="8"/>
      <c r="AGG17" s="8"/>
      <c r="AGH17" s="8"/>
      <c r="AGI17" s="8"/>
      <c r="AGJ17" s="8"/>
      <c r="AGK17" s="8"/>
      <c r="AGL17" s="8"/>
      <c r="AGM17" s="8"/>
      <c r="AGN17" s="8"/>
      <c r="AGO17" s="8"/>
      <c r="AGP17" s="8"/>
      <c r="AGQ17" s="8"/>
      <c r="AGR17" s="8"/>
      <c r="AGS17" s="8"/>
      <c r="AGT17" s="8"/>
      <c r="AGU17" s="8"/>
      <c r="AGV17" s="8"/>
      <c r="AGW17" s="8"/>
      <c r="AGX17" s="8"/>
      <c r="AGY17" s="8"/>
      <c r="AGZ17" s="8"/>
      <c r="AHA17" s="8"/>
      <c r="AHB17" s="8"/>
      <c r="AHC17" s="8"/>
      <c r="AHD17" s="8"/>
      <c r="AHE17" s="8"/>
      <c r="AHF17" s="8"/>
      <c r="AHG17" s="8"/>
      <c r="AHH17" s="8"/>
      <c r="AHI17" s="8"/>
      <c r="AHJ17" s="8"/>
      <c r="AHK17" s="8"/>
      <c r="AHL17" s="8"/>
      <c r="AHM17" s="8"/>
      <c r="AHN17" s="8"/>
      <c r="AHO17" s="8"/>
      <c r="AHP17" s="8"/>
      <c r="AHQ17" s="8"/>
      <c r="AHR17" s="8"/>
      <c r="AHS17" s="8"/>
      <c r="AHT17" s="8"/>
      <c r="AHU17" s="8"/>
      <c r="AHV17" s="8"/>
      <c r="AHW17" s="8"/>
      <c r="AHX17" s="8"/>
      <c r="AHY17" s="8"/>
      <c r="AHZ17" s="8"/>
      <c r="AIA17" s="8"/>
      <c r="AIB17" s="8"/>
      <c r="AIC17" s="8"/>
      <c r="AID17" s="8"/>
      <c r="AIE17" s="8"/>
      <c r="AIF17" s="8"/>
      <c r="AIG17" s="8"/>
      <c r="AIH17" s="8"/>
      <c r="AII17" s="8"/>
      <c r="AIJ17" s="8"/>
      <c r="AIK17" s="8"/>
      <c r="AIL17" s="8"/>
      <c r="AIM17" s="8"/>
      <c r="AIN17" s="8"/>
      <c r="AIO17" s="8"/>
      <c r="AIP17" s="8"/>
      <c r="AIQ17" s="8"/>
      <c r="AIR17" s="8"/>
      <c r="AIS17" s="8"/>
      <c r="AIT17" s="8"/>
      <c r="AIU17" s="8"/>
      <c r="AIV17" s="8"/>
      <c r="AIW17" s="8"/>
      <c r="AIX17" s="8"/>
      <c r="AIY17" s="8"/>
      <c r="AIZ17" s="8"/>
      <c r="AJA17" s="8"/>
      <c r="AJB17" s="8"/>
      <c r="AJC17" s="8"/>
      <c r="AJD17" s="8"/>
      <c r="AJE17" s="8"/>
      <c r="AJF17" s="8"/>
      <c r="AJG17" s="8"/>
      <c r="AJH17" s="8"/>
      <c r="AJI17" s="8"/>
      <c r="AJJ17" s="8"/>
      <c r="AJK17" s="8"/>
      <c r="AJL17" s="8"/>
      <c r="AJM17" s="8"/>
      <c r="AJN17" s="8"/>
      <c r="AJO17" s="8"/>
      <c r="AJP17" s="8"/>
      <c r="AJQ17" s="8"/>
      <c r="AJR17" s="8"/>
      <c r="AJS17" s="8"/>
      <c r="AJT17" s="8"/>
      <c r="AJU17" s="8"/>
      <c r="AJV17" s="8"/>
      <c r="AJW17" s="8"/>
      <c r="AJX17" s="8"/>
      <c r="AJY17" s="8"/>
      <c r="AJZ17" s="8"/>
      <c r="AKA17" s="8"/>
      <c r="AKB17" s="8"/>
      <c r="AKC17" s="8"/>
      <c r="AKD17" s="8"/>
      <c r="AKE17" s="8"/>
      <c r="AKF17" s="8"/>
      <c r="AKG17" s="8"/>
      <c r="AKH17" s="8"/>
      <c r="AKI17" s="8"/>
      <c r="AKJ17" s="8"/>
      <c r="AKK17" s="8"/>
      <c r="AKL17" s="8"/>
      <c r="AKM17" s="8"/>
      <c r="AKN17" s="8"/>
      <c r="AKO17" s="8"/>
      <c r="AKP17" s="8"/>
      <c r="AKQ17" s="8"/>
      <c r="AKR17" s="8"/>
      <c r="AKS17" s="8"/>
      <c r="AKT17" s="8"/>
      <c r="AKU17" s="8"/>
      <c r="AKV17" s="8"/>
      <c r="AKW17" s="8"/>
      <c r="AKX17" s="8"/>
      <c r="AKY17" s="8"/>
      <c r="AKZ17" s="8"/>
      <c r="ALA17" s="8"/>
      <c r="ALB17" s="8"/>
      <c r="ALC17" s="8"/>
      <c r="ALD17" s="8"/>
      <c r="ALE17" s="8"/>
      <c r="ALF17" s="8"/>
      <c r="ALG17" s="8"/>
      <c r="ALH17" s="8"/>
      <c r="ALI17" s="8"/>
      <c r="ALJ17" s="8"/>
      <c r="ALK17" s="8"/>
      <c r="ALL17" s="8"/>
      <c r="ALM17" s="8"/>
      <c r="ALN17" s="8"/>
      <c r="ALO17" s="8"/>
      <c r="ALP17" s="8"/>
      <c r="ALQ17" s="8"/>
      <c r="ALR17" s="8"/>
      <c r="ALS17" s="8"/>
      <c r="ALT17" s="8"/>
      <c r="ALU17" s="8"/>
      <c r="ALV17" s="8"/>
      <c r="ALW17" s="8"/>
      <c r="ALX17" s="8"/>
      <c r="ALY17" s="8"/>
      <c r="ALZ17" s="8"/>
      <c r="AMA17" s="8"/>
      <c r="AMB17" s="8"/>
      <c r="AMC17" s="8"/>
      <c r="AMD17" s="8"/>
      <c r="AME17" s="8"/>
      <c r="AMF17" s="8"/>
      <c r="AMG17" s="8"/>
      <c r="AMH17" s="8"/>
      <c r="AMI17" s="8"/>
      <c r="AMJ17" s="8"/>
      <c r="AMK17" s="8"/>
      <c r="AML17" s="8"/>
      <c r="AMM17" s="8"/>
      <c r="AMN17" s="8"/>
      <c r="AMO17" s="8"/>
      <c r="AMP17" s="8"/>
      <c r="AMQ17" s="8"/>
      <c r="AMR17" s="8"/>
      <c r="AMS17" s="8"/>
      <c r="AMT17" s="8"/>
      <c r="AMU17" s="8"/>
      <c r="AMV17" s="8"/>
      <c r="AMW17" s="8"/>
      <c r="AMX17" s="8"/>
      <c r="AMY17" s="8"/>
      <c r="AMZ17" s="8"/>
      <c r="ANA17" s="8"/>
      <c r="ANB17" s="8"/>
      <c r="ANC17" s="8"/>
      <c r="AND17" s="8"/>
      <c r="ANE17" s="8"/>
      <c r="ANF17" s="8"/>
      <c r="ANG17" s="8"/>
      <c r="ANH17" s="8"/>
      <c r="ANI17" s="8"/>
      <c r="ANJ17" s="8"/>
      <c r="ANK17" s="8"/>
      <c r="ANL17" s="8"/>
      <c r="ANM17" s="8"/>
      <c r="ANN17" s="8"/>
      <c r="ANO17" s="8"/>
      <c r="ANP17" s="8"/>
      <c r="ANQ17" s="8"/>
      <c r="ANR17" s="8"/>
      <c r="ANS17" s="8"/>
      <c r="ANT17" s="8"/>
      <c r="ANU17" s="8"/>
      <c r="ANV17" s="8"/>
      <c r="ANW17" s="8"/>
      <c r="ANX17" s="8"/>
      <c r="ANY17" s="8"/>
      <c r="ANZ17" s="8"/>
      <c r="AOA17" s="8"/>
      <c r="AOB17" s="8"/>
      <c r="AOC17" s="8"/>
      <c r="AOD17" s="8"/>
      <c r="AOE17" s="8"/>
      <c r="AOF17" s="8"/>
      <c r="AOG17" s="8"/>
      <c r="AOH17" s="8"/>
      <c r="AOI17" s="8"/>
      <c r="AOJ17" s="8"/>
      <c r="AOK17" s="8"/>
      <c r="AOL17" s="8"/>
      <c r="AOM17" s="8"/>
      <c r="AON17" s="8"/>
      <c r="AOO17" s="8"/>
      <c r="AOP17" s="8"/>
      <c r="AOQ17" s="8"/>
      <c r="AOR17" s="8"/>
      <c r="AOS17" s="8"/>
      <c r="AOT17" s="8"/>
      <c r="AOU17" s="8"/>
      <c r="AOV17" s="8"/>
      <c r="AOW17" s="8"/>
      <c r="AOX17" s="8"/>
      <c r="AOY17" s="8"/>
      <c r="AOZ17" s="8"/>
      <c r="APA17" s="8"/>
      <c r="APB17" s="8"/>
      <c r="APC17" s="8"/>
      <c r="APD17" s="8"/>
      <c r="APE17" s="8"/>
      <c r="APF17" s="8"/>
      <c r="APG17" s="8"/>
      <c r="APH17" s="8"/>
      <c r="API17" s="8"/>
      <c r="APJ17" s="8"/>
      <c r="APK17" s="8"/>
      <c r="APL17" s="8"/>
      <c r="APM17" s="8"/>
      <c r="APN17" s="8"/>
      <c r="APO17" s="8"/>
      <c r="APP17" s="8"/>
      <c r="APQ17" s="8"/>
      <c r="APR17" s="8"/>
      <c r="APS17" s="8"/>
      <c r="APT17" s="8"/>
      <c r="APU17" s="8"/>
      <c r="APV17" s="8"/>
      <c r="APW17" s="8"/>
      <c r="APX17" s="8"/>
      <c r="APY17" s="8"/>
      <c r="APZ17" s="8"/>
      <c r="AQA17" s="8"/>
      <c r="AQB17" s="8"/>
      <c r="AQC17" s="8"/>
      <c r="AQD17" s="8"/>
      <c r="AQE17" s="8"/>
      <c r="AQF17" s="8"/>
      <c r="AQG17" s="8"/>
      <c r="AQH17" s="8"/>
      <c r="AQI17" s="8"/>
      <c r="AQJ17" s="8"/>
      <c r="AQK17" s="8"/>
      <c r="AQL17" s="8"/>
      <c r="AQM17" s="8"/>
      <c r="AQN17" s="8"/>
      <c r="AQO17" s="8"/>
      <c r="AQP17" s="8"/>
      <c r="AQQ17" s="8"/>
      <c r="AQR17" s="8"/>
      <c r="AQS17" s="8"/>
      <c r="AQT17" s="8"/>
      <c r="AQU17" s="8"/>
      <c r="AQV17" s="8"/>
      <c r="AQW17" s="8"/>
      <c r="AQX17" s="8"/>
      <c r="AQY17" s="8"/>
      <c r="AQZ17" s="8"/>
      <c r="ARA17" s="8"/>
      <c r="ARB17" s="8"/>
      <c r="ARC17" s="8"/>
      <c r="ARD17" s="8"/>
      <c r="ARE17" s="8"/>
      <c r="ARF17" s="8"/>
      <c r="ARG17" s="8"/>
      <c r="ARH17" s="8"/>
      <c r="ARI17" s="8"/>
      <c r="ARJ17" s="8"/>
      <c r="ARK17" s="8"/>
      <c r="ARL17" s="8"/>
      <c r="ARM17" s="8"/>
      <c r="ARN17" s="8"/>
      <c r="ARO17" s="8"/>
      <c r="ARP17" s="8"/>
      <c r="ARQ17" s="8"/>
      <c r="ARR17" s="8"/>
      <c r="ARS17" s="8"/>
      <c r="ART17" s="8"/>
      <c r="ARU17" s="8"/>
      <c r="ARV17" s="8"/>
      <c r="ARW17" s="8"/>
      <c r="ARX17" s="8"/>
      <c r="ARY17" s="8"/>
      <c r="ARZ17" s="8"/>
      <c r="ASA17" s="8"/>
      <c r="ASB17" s="8"/>
      <c r="ASC17" s="8"/>
      <c r="ASD17" s="8"/>
      <c r="ASE17" s="8"/>
      <c r="ASF17" s="8"/>
      <c r="ASG17" s="8"/>
      <c r="ASH17" s="8"/>
      <c r="ASI17" s="8"/>
      <c r="ASJ17" s="8"/>
      <c r="ASK17" s="8"/>
      <c r="ASL17" s="8"/>
      <c r="ASM17" s="8"/>
      <c r="ASN17" s="8"/>
      <c r="ASO17" s="8"/>
      <c r="ASP17" s="8"/>
      <c r="ASQ17" s="8"/>
      <c r="ASR17" s="8"/>
      <c r="ASS17" s="8"/>
      <c r="AST17" s="8"/>
      <c r="ASU17" s="8"/>
      <c r="ASV17" s="8"/>
      <c r="ASW17" s="8"/>
      <c r="ASX17" s="8"/>
      <c r="ASY17" s="8"/>
      <c r="ASZ17" s="8"/>
      <c r="ATA17" s="8"/>
      <c r="ATB17" s="8"/>
      <c r="ATC17" s="8"/>
      <c r="ATD17" s="8"/>
      <c r="ATE17" s="8"/>
      <c r="ATF17" s="8"/>
      <c r="ATG17" s="8"/>
      <c r="ATH17" s="8"/>
      <c r="ATI17" s="8"/>
      <c r="ATJ17" s="8"/>
      <c r="ATK17" s="8"/>
      <c r="ATL17" s="8"/>
      <c r="ATM17" s="8"/>
      <c r="ATN17" s="8"/>
      <c r="ATO17" s="8"/>
      <c r="ATP17" s="8"/>
      <c r="ATQ17" s="8"/>
      <c r="ATR17" s="8"/>
      <c r="ATS17" s="8"/>
      <c r="ATT17" s="8"/>
      <c r="ATU17" s="8"/>
      <c r="ATV17" s="8"/>
      <c r="ATW17" s="8"/>
      <c r="ATX17" s="8"/>
      <c r="ATY17" s="8"/>
      <c r="ATZ17" s="8"/>
      <c r="AUA17" s="8"/>
      <c r="AUB17" s="8"/>
      <c r="AUC17" s="8"/>
      <c r="AUD17" s="8"/>
      <c r="AUE17" s="8"/>
      <c r="AUF17" s="8"/>
      <c r="AUG17" s="8"/>
      <c r="AUH17" s="8"/>
      <c r="AUI17" s="8"/>
      <c r="AUJ17" s="8"/>
      <c r="AUK17" s="8"/>
      <c r="AUL17" s="8"/>
      <c r="AUM17" s="8"/>
      <c r="AUN17" s="8"/>
      <c r="AUO17" s="8"/>
      <c r="AUP17" s="8"/>
      <c r="AUQ17" s="8"/>
      <c r="AUR17" s="8"/>
      <c r="AUS17" s="8"/>
      <c r="AUT17" s="8"/>
      <c r="AUU17" s="8"/>
      <c r="AUV17" s="8"/>
      <c r="AUW17" s="8"/>
      <c r="AUX17" s="8"/>
      <c r="AUY17" s="8"/>
      <c r="AUZ17" s="8"/>
      <c r="AVA17" s="8"/>
      <c r="AVB17" s="8"/>
      <c r="AVC17" s="8"/>
      <c r="AVD17" s="8"/>
      <c r="AVE17" s="8"/>
      <c r="AVF17" s="8"/>
      <c r="AVG17" s="8"/>
      <c r="AVH17" s="8"/>
      <c r="AVI17" s="8"/>
      <c r="AVJ17" s="8"/>
      <c r="AVK17" s="8"/>
      <c r="AVL17" s="8"/>
      <c r="AVM17" s="8"/>
      <c r="AVN17" s="8"/>
      <c r="AVO17" s="8"/>
      <c r="AVP17" s="8"/>
      <c r="AVQ17" s="8"/>
      <c r="AVR17" s="8"/>
      <c r="AVS17" s="8"/>
      <c r="AVT17" s="8"/>
      <c r="AVU17" s="8"/>
      <c r="AVV17" s="8"/>
      <c r="AVW17" s="8"/>
      <c r="AVX17" s="8"/>
      <c r="AVY17" s="8"/>
      <c r="AVZ17" s="8"/>
      <c r="AWA17" s="8"/>
      <c r="AWB17" s="8"/>
      <c r="AWC17" s="8"/>
      <c r="AWD17" s="8"/>
      <c r="AWE17" s="8"/>
      <c r="AWF17" s="8"/>
      <c r="AWG17" s="8"/>
      <c r="AWH17" s="8"/>
      <c r="AWI17" s="8"/>
      <c r="AWJ17" s="8"/>
      <c r="AWK17" s="8"/>
      <c r="AWL17" s="8"/>
      <c r="AWM17" s="8"/>
      <c r="AWN17" s="8"/>
      <c r="AWO17" s="8"/>
      <c r="AWP17" s="8"/>
      <c r="AWQ17" s="8"/>
      <c r="AWR17" s="8"/>
      <c r="AWS17" s="8"/>
      <c r="AWT17" s="8"/>
      <c r="AWU17" s="8"/>
      <c r="AWV17" s="8"/>
      <c r="AWW17" s="8"/>
      <c r="AWX17" s="8"/>
      <c r="AWY17" s="8"/>
      <c r="AWZ17" s="8"/>
      <c r="AXA17" s="8"/>
      <c r="AXB17" s="8"/>
      <c r="AXC17" s="8"/>
      <c r="AXD17" s="8"/>
      <c r="AXE17" s="8"/>
      <c r="AXF17" s="8"/>
      <c r="AXG17" s="8"/>
      <c r="AXH17" s="8"/>
      <c r="AXI17" s="8"/>
      <c r="AXJ17" s="8"/>
      <c r="AXK17" s="8"/>
      <c r="AXL17" s="8"/>
      <c r="AXM17" s="8"/>
      <c r="AXN17" s="8"/>
      <c r="AXO17" s="8"/>
      <c r="AXP17" s="8"/>
      <c r="AXQ17" s="8"/>
      <c r="AXR17" s="8"/>
      <c r="AXS17" s="8"/>
      <c r="AXT17" s="8"/>
      <c r="AXU17" s="8"/>
      <c r="AXV17" s="8"/>
      <c r="AXW17" s="8"/>
      <c r="AXX17" s="8"/>
      <c r="AXY17" s="8"/>
      <c r="AXZ17" s="8"/>
      <c r="AYA17" s="8"/>
      <c r="AYB17" s="8"/>
      <c r="AYC17" s="8"/>
      <c r="AYD17" s="8"/>
      <c r="AYE17" s="8"/>
      <c r="AYF17" s="8"/>
      <c r="AYG17" s="8"/>
      <c r="AYH17" s="8"/>
      <c r="AYI17" s="8"/>
      <c r="AYJ17" s="8"/>
      <c r="AYK17" s="8"/>
      <c r="AYL17" s="8"/>
      <c r="AYM17" s="8"/>
      <c r="AYN17" s="8"/>
      <c r="AYO17" s="8"/>
      <c r="AYP17" s="8"/>
      <c r="AYQ17" s="8"/>
      <c r="AYR17" s="8"/>
      <c r="AYS17" s="8"/>
      <c r="AYT17" s="8"/>
      <c r="AYU17" s="8"/>
      <c r="AYV17" s="8"/>
      <c r="AYW17" s="8"/>
      <c r="AYX17" s="8"/>
      <c r="AYY17" s="8"/>
      <c r="AYZ17" s="8"/>
      <c r="AZA17" s="8"/>
      <c r="AZB17" s="8"/>
      <c r="AZC17" s="8"/>
      <c r="AZD17" s="8"/>
      <c r="AZE17" s="8"/>
      <c r="AZF17" s="8"/>
      <c r="AZG17" s="8"/>
      <c r="AZH17" s="8"/>
      <c r="AZI17" s="8"/>
      <c r="AZJ17" s="8"/>
      <c r="AZK17" s="8"/>
      <c r="AZL17" s="8"/>
      <c r="AZM17" s="8"/>
      <c r="AZN17" s="8"/>
      <c r="AZO17" s="8"/>
      <c r="AZP17" s="8"/>
      <c r="AZQ17" s="8"/>
      <c r="AZR17" s="8"/>
      <c r="AZS17" s="8"/>
      <c r="AZT17" s="8"/>
      <c r="AZU17" s="8"/>
      <c r="AZV17" s="8"/>
      <c r="AZW17" s="8"/>
      <c r="AZX17" s="8"/>
      <c r="AZY17" s="8"/>
      <c r="AZZ17" s="8"/>
      <c r="BAA17" s="8"/>
      <c r="BAB17" s="8"/>
      <c r="BAC17" s="8"/>
      <c r="BAD17" s="8"/>
      <c r="BAE17" s="8"/>
      <c r="BAF17" s="8"/>
      <c r="BAG17" s="8"/>
      <c r="BAH17" s="8"/>
      <c r="BAI17" s="8"/>
      <c r="BAJ17" s="8"/>
      <c r="BAK17" s="8"/>
      <c r="BAL17" s="8"/>
      <c r="BAM17" s="8"/>
      <c r="BAN17" s="8"/>
      <c r="BAO17" s="8"/>
      <c r="BAP17" s="8"/>
      <c r="BAQ17" s="8"/>
      <c r="BAR17" s="8"/>
      <c r="BAS17" s="8"/>
      <c r="BAT17" s="8"/>
      <c r="BAU17" s="8"/>
      <c r="BAV17" s="8"/>
      <c r="BAW17" s="8"/>
      <c r="BAX17" s="8"/>
      <c r="BAY17" s="8"/>
      <c r="BAZ17" s="8"/>
      <c r="BBA17" s="8"/>
      <c r="BBB17" s="8"/>
      <c r="BBC17" s="8"/>
      <c r="BBD17" s="8"/>
      <c r="BBE17" s="8"/>
      <c r="BBF17" s="8"/>
      <c r="BBG17" s="8"/>
      <c r="BBH17" s="8"/>
      <c r="BBI17" s="8"/>
      <c r="BBJ17" s="8"/>
      <c r="BBK17" s="8"/>
      <c r="BBL17" s="8"/>
      <c r="BBM17" s="8"/>
      <c r="BBN17" s="8"/>
      <c r="BBO17" s="8"/>
      <c r="BBP17" s="8"/>
      <c r="BBQ17" s="8"/>
      <c r="BBR17" s="8"/>
      <c r="BBS17" s="8"/>
      <c r="BBT17" s="8"/>
      <c r="BBU17" s="8"/>
      <c r="BBV17" s="8"/>
      <c r="BBW17" s="8"/>
      <c r="BBX17" s="8"/>
      <c r="BBY17" s="8"/>
      <c r="BBZ17" s="8"/>
      <c r="BCA17" s="8"/>
      <c r="BCB17" s="8"/>
      <c r="BCC17" s="8"/>
      <c r="BCD17" s="8"/>
      <c r="BCE17" s="8"/>
      <c r="BCF17" s="8"/>
      <c r="BCG17" s="8"/>
      <c r="BCH17" s="8"/>
      <c r="BCI17" s="8"/>
      <c r="BCJ17" s="8"/>
      <c r="BCK17" s="8"/>
      <c r="BCL17" s="8"/>
      <c r="BCM17" s="8"/>
      <c r="BCN17" s="8"/>
      <c r="BCO17" s="8"/>
      <c r="BCP17" s="8"/>
      <c r="BCQ17" s="8"/>
      <c r="BCR17" s="8"/>
      <c r="BCS17" s="8"/>
      <c r="BCT17" s="8"/>
      <c r="BCU17" s="8"/>
      <c r="BCV17" s="8"/>
      <c r="BCW17" s="8"/>
      <c r="BCX17" s="8"/>
      <c r="BCY17" s="8"/>
      <c r="BCZ17" s="8"/>
      <c r="BDA17" s="8"/>
      <c r="BDB17" s="8"/>
      <c r="BDC17" s="8"/>
      <c r="BDD17" s="8"/>
      <c r="BDE17" s="8"/>
      <c r="BDF17" s="8"/>
      <c r="BDG17" s="8"/>
      <c r="BDH17" s="8"/>
      <c r="BDI17" s="8"/>
      <c r="BDJ17" s="8"/>
      <c r="BDK17" s="8"/>
      <c r="BDL17" s="8"/>
      <c r="BDM17" s="8"/>
      <c r="BDN17" s="8"/>
      <c r="BDO17" s="8"/>
      <c r="BDP17" s="8"/>
      <c r="BDQ17" s="8"/>
      <c r="BDR17" s="8"/>
      <c r="BDS17" s="8"/>
      <c r="BDT17" s="8"/>
      <c r="BDU17" s="8"/>
      <c r="BDV17" s="8"/>
      <c r="BDW17" s="8"/>
      <c r="BDX17" s="8"/>
      <c r="BDY17" s="8"/>
      <c r="BDZ17" s="8"/>
      <c r="BEA17" s="8"/>
      <c r="BEB17" s="8"/>
      <c r="BEC17" s="8"/>
      <c r="BED17" s="8"/>
      <c r="BEE17" s="8"/>
      <c r="BEF17" s="8"/>
      <c r="BEG17" s="8"/>
      <c r="BEH17" s="8"/>
      <c r="BEI17" s="8"/>
      <c r="BEJ17" s="8"/>
      <c r="BEK17" s="8"/>
      <c r="BEL17" s="8"/>
      <c r="BEM17" s="8"/>
      <c r="BEN17" s="8"/>
      <c r="BEO17" s="8"/>
      <c r="BEP17" s="8"/>
      <c r="BEQ17" s="8"/>
      <c r="BER17" s="8"/>
      <c r="BES17" s="8"/>
      <c r="BET17" s="8"/>
      <c r="BEU17" s="8"/>
      <c r="BEV17" s="8"/>
      <c r="BEW17" s="8"/>
      <c r="BEX17" s="8"/>
      <c r="BEY17" s="8"/>
      <c r="BEZ17" s="8"/>
      <c r="BFA17" s="8"/>
      <c r="BFB17" s="8"/>
      <c r="BFC17" s="8"/>
      <c r="BFD17" s="8"/>
      <c r="BFE17" s="8"/>
      <c r="BFF17" s="8"/>
      <c r="BFG17" s="8"/>
      <c r="BFH17" s="8"/>
      <c r="BFI17" s="8"/>
      <c r="BFJ17" s="8"/>
      <c r="BFK17" s="8"/>
      <c r="BFL17" s="8"/>
      <c r="BFM17" s="8"/>
      <c r="BFN17" s="8"/>
      <c r="BFO17" s="8"/>
      <c r="BFP17" s="8"/>
      <c r="BFQ17" s="8"/>
      <c r="BFR17" s="8"/>
      <c r="BFS17" s="8"/>
      <c r="BFT17" s="8"/>
      <c r="BFU17" s="8"/>
      <c r="BFV17" s="8"/>
      <c r="BFW17" s="8"/>
      <c r="BFX17" s="8"/>
      <c r="BFY17" s="8"/>
      <c r="BFZ17" s="8"/>
      <c r="BGA17" s="8"/>
      <c r="BGB17" s="8"/>
      <c r="BGC17" s="8"/>
      <c r="BGD17" s="8"/>
      <c r="BGE17" s="8"/>
      <c r="BGF17" s="8"/>
      <c r="BGG17" s="8"/>
      <c r="BGH17" s="8"/>
      <c r="BGI17" s="8"/>
      <c r="BGJ17" s="8"/>
      <c r="BGK17" s="8"/>
      <c r="BGL17" s="8"/>
      <c r="BGM17" s="8"/>
      <c r="BGN17" s="8"/>
      <c r="BGO17" s="8"/>
      <c r="BGP17" s="8"/>
      <c r="BGQ17" s="8"/>
      <c r="BGR17" s="8"/>
      <c r="BGS17" s="8"/>
      <c r="BGT17" s="8"/>
      <c r="BGU17" s="8"/>
      <c r="BGV17" s="8"/>
      <c r="BGW17" s="8"/>
      <c r="BGX17" s="8"/>
      <c r="BGY17" s="8"/>
      <c r="BGZ17" s="8"/>
      <c r="BHA17" s="8"/>
      <c r="BHB17" s="8"/>
      <c r="BHC17" s="8"/>
      <c r="BHD17" s="8"/>
      <c r="BHE17" s="8"/>
      <c r="BHF17" s="8"/>
      <c r="BHG17" s="8"/>
      <c r="BHH17" s="8"/>
      <c r="BHI17" s="8"/>
      <c r="BHJ17" s="8"/>
      <c r="BHK17" s="8"/>
      <c r="BHL17" s="8"/>
      <c r="BHM17" s="8"/>
      <c r="BHN17" s="8"/>
      <c r="BHO17" s="8"/>
      <c r="BHP17" s="8"/>
      <c r="BHQ17" s="8"/>
      <c r="BHR17" s="8"/>
      <c r="BHS17" s="8"/>
      <c r="BHT17" s="8"/>
      <c r="BHU17" s="8"/>
      <c r="BHV17" s="8"/>
      <c r="BHW17" s="8"/>
      <c r="BHX17" s="8"/>
      <c r="BHY17" s="8"/>
      <c r="BHZ17" s="8"/>
      <c r="BIA17" s="8"/>
      <c r="BIB17" s="8"/>
      <c r="BIC17" s="8"/>
      <c r="BID17" s="8"/>
      <c r="BIE17" s="8"/>
      <c r="BIF17" s="8"/>
      <c r="BIG17" s="8"/>
      <c r="BIH17" s="8"/>
      <c r="BII17" s="8"/>
      <c r="BIJ17" s="8"/>
      <c r="BIK17" s="8"/>
      <c r="BIL17" s="8"/>
      <c r="BIM17" s="8"/>
      <c r="BIN17" s="8"/>
      <c r="BIO17" s="8"/>
      <c r="BIP17" s="8"/>
      <c r="BIQ17" s="8"/>
      <c r="BIR17" s="8"/>
      <c r="BIS17" s="8"/>
      <c r="BIT17" s="8"/>
      <c r="BIU17" s="8"/>
      <c r="BIV17" s="8"/>
      <c r="BIW17" s="8"/>
      <c r="BIX17" s="8"/>
      <c r="BIY17" s="8"/>
      <c r="BIZ17" s="8"/>
      <c r="BJA17" s="8"/>
      <c r="BJB17" s="8"/>
      <c r="BJC17" s="8"/>
      <c r="BJD17" s="8"/>
      <c r="BJE17" s="8"/>
      <c r="BJF17" s="8"/>
      <c r="BJG17" s="8"/>
      <c r="BJH17" s="8"/>
      <c r="BJI17" s="8"/>
      <c r="BJJ17" s="8"/>
      <c r="BJK17" s="8"/>
      <c r="BJL17" s="8"/>
      <c r="BJM17" s="8"/>
      <c r="BJN17" s="8"/>
      <c r="BJO17" s="8"/>
      <c r="BJP17" s="8"/>
      <c r="BJQ17" s="8"/>
      <c r="BJR17" s="8"/>
      <c r="BJS17" s="8"/>
      <c r="BJT17" s="8"/>
      <c r="BJU17" s="8"/>
      <c r="BJV17" s="8"/>
      <c r="BJW17" s="8"/>
      <c r="BJX17" s="8"/>
      <c r="BJY17" s="8"/>
      <c r="BJZ17" s="8"/>
      <c r="BKA17" s="8"/>
      <c r="BKB17" s="8"/>
      <c r="BKC17" s="8"/>
      <c r="BKD17" s="8"/>
      <c r="BKE17" s="8"/>
      <c r="BKF17" s="8"/>
      <c r="BKG17" s="8"/>
      <c r="BKH17" s="8"/>
      <c r="BKI17" s="8"/>
      <c r="BKJ17" s="8"/>
      <c r="BKK17" s="8"/>
      <c r="BKL17" s="8"/>
      <c r="BKM17" s="8"/>
      <c r="BKN17" s="8"/>
      <c r="BKO17" s="8"/>
      <c r="BKP17" s="8"/>
      <c r="BKQ17" s="8"/>
      <c r="BKR17" s="8"/>
      <c r="BKS17" s="8"/>
      <c r="BKT17" s="8"/>
      <c r="BKU17" s="8"/>
      <c r="BKV17" s="8"/>
      <c r="BKW17" s="8"/>
      <c r="BKX17" s="8"/>
      <c r="BKY17" s="8"/>
      <c r="BKZ17" s="8"/>
      <c r="BLA17" s="8"/>
      <c r="BLB17" s="8"/>
      <c r="BLC17" s="8"/>
      <c r="BLD17" s="8"/>
      <c r="BLE17" s="8"/>
      <c r="BLF17" s="8"/>
      <c r="BLG17" s="8"/>
      <c r="BLH17" s="8"/>
      <c r="BLI17" s="8"/>
      <c r="BLJ17" s="8"/>
      <c r="BLK17" s="8"/>
      <c r="BLL17" s="8"/>
      <c r="BLM17" s="8"/>
      <c r="BLN17" s="8"/>
      <c r="BLO17" s="8"/>
      <c r="BLP17" s="8"/>
      <c r="BLQ17" s="8"/>
      <c r="BLR17" s="8"/>
      <c r="BLS17" s="8"/>
      <c r="BLT17" s="8"/>
      <c r="BLU17" s="8"/>
      <c r="BLV17" s="8"/>
      <c r="BLW17" s="8"/>
      <c r="BLX17" s="8"/>
      <c r="BLY17" s="8"/>
      <c r="BLZ17" s="8"/>
      <c r="BMA17" s="8"/>
      <c r="BMB17" s="8"/>
      <c r="BMC17" s="8"/>
      <c r="BMD17" s="8"/>
      <c r="BME17" s="8"/>
      <c r="BMF17" s="8"/>
      <c r="BMG17" s="8"/>
      <c r="BMH17" s="8"/>
      <c r="BMI17" s="8"/>
      <c r="BMJ17" s="8"/>
      <c r="BMK17" s="8"/>
      <c r="BML17" s="8"/>
      <c r="BMM17" s="8"/>
      <c r="BMN17" s="8"/>
      <c r="BMO17" s="8"/>
      <c r="BMP17" s="8"/>
      <c r="BMQ17" s="8"/>
      <c r="BMR17" s="8"/>
      <c r="BMS17" s="8"/>
      <c r="BMT17" s="8"/>
      <c r="BMU17" s="8"/>
      <c r="BMV17" s="8"/>
      <c r="BMW17" s="8"/>
      <c r="BMX17" s="8"/>
      <c r="BMY17" s="8"/>
      <c r="BMZ17" s="8"/>
      <c r="BNA17" s="8"/>
      <c r="BNB17" s="8"/>
      <c r="BNC17" s="8"/>
      <c r="BND17" s="8"/>
      <c r="BNE17" s="8"/>
      <c r="BNF17" s="8"/>
      <c r="BNG17" s="8"/>
      <c r="BNH17" s="8"/>
      <c r="BNI17" s="8"/>
      <c r="BNJ17" s="8"/>
      <c r="BNK17" s="8"/>
      <c r="BNL17" s="8"/>
      <c r="BNM17" s="8"/>
      <c r="BNN17" s="8"/>
      <c r="BNO17" s="8"/>
      <c r="BNP17" s="8"/>
      <c r="BNQ17" s="8"/>
      <c r="BNR17" s="8"/>
      <c r="BNS17" s="8"/>
      <c r="BNT17" s="8"/>
      <c r="BNU17" s="8"/>
      <c r="BNV17" s="8"/>
      <c r="BNW17" s="8"/>
      <c r="BNX17" s="8"/>
      <c r="BNY17" s="8"/>
      <c r="BNZ17" s="8"/>
      <c r="BOA17" s="8"/>
      <c r="BOB17" s="8"/>
      <c r="BOC17" s="8"/>
      <c r="BOD17" s="8"/>
      <c r="BOE17" s="8"/>
      <c r="BOF17" s="8"/>
      <c r="BOG17" s="8"/>
      <c r="BOH17" s="8"/>
      <c r="BOI17" s="8"/>
      <c r="BOJ17" s="8"/>
      <c r="BOK17" s="8"/>
      <c r="BOL17" s="8"/>
      <c r="BOM17" s="8"/>
      <c r="BON17" s="8"/>
      <c r="BOO17" s="8"/>
      <c r="BOP17" s="8"/>
      <c r="BOQ17" s="8"/>
      <c r="BOR17" s="8"/>
      <c r="BOS17" s="8"/>
      <c r="BOT17" s="8"/>
      <c r="BOU17" s="8"/>
      <c r="BOV17" s="8"/>
      <c r="BOW17" s="8"/>
      <c r="BOX17" s="8"/>
      <c r="BOY17" s="8"/>
      <c r="BOZ17" s="8"/>
      <c r="BPA17" s="8"/>
      <c r="BPB17" s="8"/>
      <c r="BPC17" s="8"/>
      <c r="BPD17" s="8"/>
      <c r="BPE17" s="8"/>
      <c r="BPF17" s="8"/>
      <c r="BPG17" s="8"/>
      <c r="BPH17" s="8"/>
      <c r="BPI17" s="8"/>
      <c r="BPJ17" s="8"/>
      <c r="BPK17" s="8"/>
      <c r="BPL17" s="8"/>
      <c r="BPM17" s="8"/>
      <c r="BPN17" s="8"/>
      <c r="BPO17" s="8"/>
      <c r="BPP17" s="8"/>
      <c r="BPQ17" s="8"/>
      <c r="BPR17" s="8"/>
      <c r="BPS17" s="8"/>
      <c r="BPT17" s="8"/>
      <c r="BPU17" s="8"/>
      <c r="BPV17" s="8"/>
      <c r="BPW17" s="8"/>
      <c r="BPX17" s="8"/>
      <c r="BPY17" s="8"/>
      <c r="BPZ17" s="8"/>
      <c r="BQA17" s="8"/>
      <c r="BQB17" s="8"/>
      <c r="BQC17" s="8"/>
      <c r="BQD17" s="8"/>
      <c r="BQE17" s="8"/>
      <c r="BQF17" s="8"/>
      <c r="BQG17" s="8"/>
      <c r="BQH17" s="8"/>
      <c r="BQI17" s="8"/>
      <c r="BQJ17" s="8"/>
      <c r="BQK17" s="8"/>
      <c r="BQL17" s="8"/>
      <c r="BQM17" s="8"/>
      <c r="BQN17" s="8"/>
      <c r="BQO17" s="8"/>
      <c r="BQP17" s="8"/>
      <c r="BQQ17" s="8"/>
      <c r="BQR17" s="8"/>
      <c r="BQS17" s="8"/>
      <c r="BQT17" s="8"/>
      <c r="BQU17" s="8"/>
      <c r="BQV17" s="8"/>
      <c r="BQW17" s="8"/>
      <c r="BQX17" s="8"/>
      <c r="BQY17" s="8"/>
      <c r="BQZ17" s="8"/>
      <c r="BRA17" s="8"/>
      <c r="BRB17" s="8"/>
      <c r="BRC17" s="8"/>
      <c r="BRD17" s="8"/>
      <c r="BRE17" s="8"/>
      <c r="BRF17" s="8"/>
      <c r="BRG17" s="8"/>
      <c r="BRH17" s="8"/>
      <c r="BRI17" s="8"/>
      <c r="BRJ17" s="8"/>
      <c r="BRK17" s="8"/>
      <c r="BRL17" s="8"/>
      <c r="BRM17" s="8"/>
      <c r="BRN17" s="8"/>
      <c r="BRO17" s="8"/>
      <c r="BRP17" s="8"/>
      <c r="BRQ17" s="8"/>
      <c r="BRR17" s="8"/>
      <c r="BRS17" s="8"/>
      <c r="BRT17" s="8"/>
      <c r="BRU17" s="8"/>
      <c r="BRV17" s="8"/>
      <c r="BRW17" s="8"/>
      <c r="BRX17" s="8"/>
      <c r="BRY17" s="8"/>
      <c r="BRZ17" s="8"/>
      <c r="BSA17" s="8"/>
      <c r="BSB17" s="8"/>
      <c r="BSC17" s="8"/>
      <c r="BSD17" s="8"/>
      <c r="BSE17" s="8"/>
      <c r="BSF17" s="8"/>
      <c r="BSG17" s="8"/>
      <c r="BSH17" s="8"/>
      <c r="BSI17" s="8"/>
      <c r="BSJ17" s="8"/>
      <c r="BSK17" s="8"/>
      <c r="BSL17" s="8"/>
      <c r="BSM17" s="8"/>
      <c r="BSN17" s="8"/>
      <c r="BSO17" s="8"/>
      <c r="BSP17" s="8"/>
      <c r="BSQ17" s="8"/>
      <c r="BSR17" s="8"/>
      <c r="BSS17" s="8"/>
      <c r="BST17" s="8"/>
      <c r="BSU17" s="8"/>
      <c r="BSV17" s="8"/>
      <c r="BSW17" s="8"/>
      <c r="BSX17" s="8"/>
      <c r="BSY17" s="8"/>
      <c r="BSZ17" s="8"/>
      <c r="BTA17" s="8"/>
      <c r="BTB17" s="8"/>
      <c r="BTC17" s="8"/>
      <c r="BTD17" s="8"/>
      <c r="BTE17" s="8"/>
      <c r="BTF17" s="8"/>
      <c r="BTG17" s="8"/>
      <c r="BTH17" s="8"/>
      <c r="BTI17" s="8"/>
      <c r="BTJ17" s="8"/>
      <c r="BTK17" s="8"/>
      <c r="BTL17" s="8"/>
      <c r="BTM17" s="8"/>
      <c r="BTN17" s="8"/>
      <c r="BTO17" s="8"/>
      <c r="BTP17" s="8"/>
      <c r="BTQ17" s="8"/>
      <c r="BTR17" s="8"/>
      <c r="BTS17" s="8"/>
      <c r="BTT17" s="8"/>
      <c r="BTU17" s="8"/>
      <c r="BTV17" s="8"/>
      <c r="BTW17" s="8"/>
      <c r="BTX17" s="8"/>
      <c r="BTY17" s="8"/>
      <c r="BTZ17" s="8"/>
      <c r="BUA17" s="8"/>
      <c r="BUB17" s="8"/>
      <c r="BUC17" s="8"/>
      <c r="BUD17" s="8"/>
      <c r="BUE17" s="8"/>
      <c r="BUF17" s="8"/>
      <c r="BUG17" s="8"/>
      <c r="BUH17" s="8"/>
      <c r="BUI17" s="8"/>
      <c r="BUJ17" s="8"/>
      <c r="BUK17" s="8"/>
      <c r="BUL17" s="8"/>
      <c r="BUM17" s="8"/>
      <c r="BUN17" s="8"/>
      <c r="BUO17" s="8"/>
      <c r="BUP17" s="8"/>
      <c r="BUQ17" s="8"/>
      <c r="BUR17" s="8"/>
      <c r="BUS17" s="8"/>
      <c r="BUT17" s="8"/>
      <c r="BUU17" s="8"/>
      <c r="BUV17" s="8"/>
      <c r="BUW17" s="8"/>
      <c r="BUX17" s="8"/>
      <c r="BUY17" s="8"/>
      <c r="BUZ17" s="8"/>
      <c r="BVA17" s="8"/>
      <c r="BVB17" s="8"/>
      <c r="BVC17" s="8"/>
      <c r="BVD17" s="8"/>
      <c r="BVE17" s="8"/>
      <c r="BVF17" s="8"/>
      <c r="BVG17" s="8"/>
      <c r="BVH17" s="8"/>
      <c r="BVI17" s="8"/>
      <c r="BVJ17" s="8"/>
      <c r="BVK17" s="8"/>
      <c r="BVL17" s="8"/>
      <c r="BVM17" s="8"/>
      <c r="BVN17" s="8"/>
      <c r="BVO17" s="8"/>
      <c r="BVP17" s="8"/>
      <c r="BVQ17" s="8"/>
      <c r="BVR17" s="8"/>
      <c r="BVS17" s="8"/>
      <c r="BVT17" s="8"/>
      <c r="BVU17" s="8"/>
      <c r="BVV17" s="8"/>
      <c r="BVW17" s="8"/>
      <c r="BVX17" s="8"/>
      <c r="BVY17" s="8"/>
      <c r="BVZ17" s="8"/>
      <c r="BWA17" s="8"/>
      <c r="BWB17" s="8"/>
      <c r="BWC17" s="8"/>
      <c r="BWD17" s="8"/>
      <c r="BWE17" s="8"/>
      <c r="BWF17" s="8"/>
      <c r="BWG17" s="8"/>
      <c r="BWH17" s="8"/>
      <c r="BWI17" s="8"/>
      <c r="BWJ17" s="8"/>
      <c r="BWK17" s="8"/>
      <c r="BWL17" s="8"/>
      <c r="BWM17" s="8"/>
      <c r="BWN17" s="8"/>
      <c r="BWO17" s="8"/>
      <c r="BWP17" s="8"/>
      <c r="BWQ17" s="8"/>
      <c r="BWR17" s="8"/>
      <c r="BWS17" s="8"/>
      <c r="BWT17" s="8"/>
      <c r="BWU17" s="8"/>
      <c r="BWV17" s="8"/>
      <c r="BWW17" s="8"/>
      <c r="BWX17" s="8"/>
      <c r="BWY17" s="8"/>
      <c r="BWZ17" s="8"/>
      <c r="BXA17" s="8"/>
      <c r="BXB17" s="8"/>
      <c r="BXC17" s="8"/>
      <c r="BXD17" s="8"/>
      <c r="BXE17" s="8"/>
      <c r="BXF17" s="8"/>
      <c r="BXG17" s="8"/>
      <c r="BXH17" s="8"/>
      <c r="BXI17" s="8"/>
      <c r="BXJ17" s="8"/>
      <c r="BXK17" s="8"/>
      <c r="BXL17" s="8"/>
      <c r="BXM17" s="8"/>
      <c r="BXN17" s="8"/>
      <c r="BXO17" s="8"/>
      <c r="BXP17" s="8"/>
      <c r="BXQ17" s="8"/>
      <c r="BXR17" s="8"/>
      <c r="BXS17" s="8"/>
      <c r="BXT17" s="8"/>
      <c r="BXU17" s="8"/>
      <c r="BXV17" s="8"/>
      <c r="BXW17" s="8"/>
      <c r="BXX17" s="8"/>
      <c r="BXY17" s="8"/>
      <c r="BXZ17" s="8"/>
      <c r="BYA17" s="8"/>
      <c r="BYB17" s="8"/>
      <c r="BYC17" s="8"/>
      <c r="BYD17" s="8"/>
      <c r="BYE17" s="8"/>
      <c r="BYF17" s="8"/>
      <c r="BYG17" s="8"/>
      <c r="BYH17" s="8"/>
      <c r="BYI17" s="8"/>
      <c r="BYJ17" s="8"/>
      <c r="BYK17" s="8"/>
      <c r="BYL17" s="8"/>
      <c r="BYM17" s="8"/>
      <c r="BYN17" s="8"/>
      <c r="BYO17" s="8"/>
      <c r="BYP17" s="8"/>
      <c r="BYQ17" s="8"/>
      <c r="BYR17" s="8"/>
      <c r="BYS17" s="8"/>
      <c r="BYT17" s="8"/>
      <c r="BYU17" s="8"/>
      <c r="BYV17" s="8"/>
      <c r="BYW17" s="8"/>
      <c r="BYX17" s="8"/>
      <c r="BYY17" s="8"/>
      <c r="BYZ17" s="8"/>
      <c r="BZA17" s="8"/>
      <c r="BZB17" s="8"/>
      <c r="BZC17" s="8"/>
      <c r="BZD17" s="8"/>
      <c r="BZE17" s="8"/>
      <c r="BZF17" s="8"/>
      <c r="BZG17" s="8"/>
      <c r="BZH17" s="8"/>
      <c r="BZI17" s="8"/>
      <c r="BZJ17" s="8"/>
      <c r="BZK17" s="8"/>
      <c r="BZL17" s="8"/>
      <c r="BZM17" s="8"/>
      <c r="BZN17" s="8"/>
      <c r="BZO17" s="8"/>
      <c r="BZP17" s="8"/>
      <c r="BZQ17" s="8"/>
      <c r="BZR17" s="8"/>
      <c r="BZS17" s="8"/>
      <c r="BZT17" s="8"/>
      <c r="BZU17" s="8"/>
      <c r="BZV17" s="8"/>
      <c r="BZW17" s="8"/>
      <c r="BZX17" s="8"/>
      <c r="BZY17" s="8"/>
      <c r="BZZ17" s="8"/>
      <c r="CAA17" s="8"/>
      <c r="CAB17" s="8"/>
      <c r="CAC17" s="8"/>
      <c r="CAD17" s="8"/>
      <c r="CAE17" s="8"/>
      <c r="CAF17" s="8"/>
      <c r="CAG17" s="8"/>
      <c r="CAH17" s="8"/>
      <c r="CAI17" s="8"/>
      <c r="CAJ17" s="8"/>
      <c r="CAK17" s="8"/>
      <c r="CAL17" s="8"/>
      <c r="CAM17" s="8"/>
      <c r="CAN17" s="8"/>
      <c r="CAO17" s="8"/>
      <c r="CAP17" s="8"/>
      <c r="CAQ17" s="8"/>
      <c r="CAR17" s="8"/>
      <c r="CAS17" s="8"/>
      <c r="CAT17" s="8"/>
      <c r="CAU17" s="8"/>
      <c r="CAV17" s="8"/>
      <c r="CAW17" s="8"/>
      <c r="CAX17" s="8"/>
      <c r="CAY17" s="8"/>
      <c r="CAZ17" s="8"/>
      <c r="CBA17" s="8"/>
      <c r="CBB17" s="8"/>
      <c r="CBC17" s="8"/>
      <c r="CBD17" s="8"/>
      <c r="CBE17" s="8"/>
      <c r="CBF17" s="8"/>
      <c r="CBG17" s="8"/>
      <c r="CBH17" s="8"/>
      <c r="CBI17" s="8"/>
      <c r="CBJ17" s="8"/>
      <c r="CBK17" s="8"/>
      <c r="CBL17" s="8"/>
      <c r="CBM17" s="8"/>
      <c r="CBN17" s="8"/>
      <c r="CBO17" s="8"/>
      <c r="CBP17" s="8"/>
      <c r="CBQ17" s="8"/>
      <c r="CBR17" s="8"/>
      <c r="CBS17" s="8"/>
      <c r="CBT17" s="8"/>
      <c r="CBU17" s="8"/>
      <c r="CBV17" s="8"/>
      <c r="CBW17" s="8"/>
      <c r="CBX17" s="8"/>
      <c r="CBY17" s="8"/>
      <c r="CBZ17" s="8"/>
      <c r="CCA17" s="8"/>
      <c r="CCB17" s="8"/>
      <c r="CCC17" s="8"/>
      <c r="CCD17" s="8"/>
      <c r="CCE17" s="8"/>
      <c r="CCF17" s="8"/>
      <c r="CCG17" s="8"/>
      <c r="CCH17" s="8"/>
      <c r="CCI17" s="8"/>
      <c r="CCJ17" s="8"/>
      <c r="CCK17" s="8"/>
      <c r="CCL17" s="8"/>
      <c r="CCM17" s="8"/>
      <c r="CCN17" s="8"/>
      <c r="CCO17" s="8"/>
      <c r="CCP17" s="8"/>
      <c r="CCQ17" s="8"/>
      <c r="CCR17" s="8"/>
      <c r="CCS17" s="8"/>
      <c r="CCT17" s="8"/>
      <c r="CCU17" s="8"/>
      <c r="CCV17" s="8"/>
      <c r="CCW17" s="8"/>
      <c r="CCX17" s="8"/>
      <c r="CCY17" s="8"/>
      <c r="CCZ17" s="8"/>
      <c r="CDA17" s="8"/>
      <c r="CDB17" s="8"/>
      <c r="CDC17" s="8"/>
      <c r="CDD17" s="8"/>
      <c r="CDE17" s="8"/>
      <c r="CDF17" s="8"/>
      <c r="CDG17" s="8"/>
      <c r="CDH17" s="8"/>
      <c r="CDI17" s="8"/>
      <c r="CDJ17" s="8"/>
      <c r="CDK17" s="8"/>
      <c r="CDL17" s="8"/>
      <c r="CDM17" s="8"/>
      <c r="CDN17" s="8"/>
      <c r="CDO17" s="8"/>
      <c r="CDP17" s="8"/>
      <c r="CDQ17" s="8"/>
      <c r="CDR17" s="8"/>
      <c r="CDS17" s="8"/>
      <c r="CDT17" s="8"/>
      <c r="CDU17" s="8"/>
      <c r="CDV17" s="8"/>
      <c r="CDW17" s="8"/>
      <c r="CDX17" s="8"/>
      <c r="CDY17" s="8"/>
      <c r="CDZ17" s="8"/>
      <c r="CEA17" s="8"/>
      <c r="CEB17" s="8"/>
      <c r="CEC17" s="8"/>
      <c r="CED17" s="8"/>
      <c r="CEE17" s="8"/>
      <c r="CEF17" s="8"/>
      <c r="CEG17" s="8"/>
      <c r="CEH17" s="8"/>
      <c r="CEI17" s="8"/>
      <c r="CEJ17" s="8"/>
      <c r="CEK17" s="8"/>
      <c r="CEL17" s="8"/>
      <c r="CEM17" s="8"/>
      <c r="CEN17" s="8"/>
      <c r="CEO17" s="8"/>
      <c r="CEP17" s="8"/>
      <c r="CEQ17" s="8"/>
      <c r="CER17" s="8"/>
      <c r="CES17" s="8"/>
      <c r="CET17" s="8"/>
      <c r="CEU17" s="8"/>
      <c r="CEV17" s="8"/>
      <c r="CEW17" s="8"/>
      <c r="CEX17" s="8"/>
      <c r="CEY17" s="8"/>
      <c r="CEZ17" s="8"/>
      <c r="CFA17" s="8"/>
      <c r="CFB17" s="8"/>
      <c r="CFC17" s="8"/>
      <c r="CFD17" s="8"/>
      <c r="CFE17" s="8"/>
      <c r="CFF17" s="8"/>
      <c r="CFG17" s="8"/>
      <c r="CFH17" s="8"/>
      <c r="CFI17" s="8"/>
      <c r="CFJ17" s="8"/>
      <c r="CFK17" s="8"/>
      <c r="CFL17" s="8"/>
      <c r="CFM17" s="8"/>
      <c r="CFN17" s="8"/>
      <c r="CFO17" s="8"/>
      <c r="CFP17" s="8"/>
      <c r="CFQ17" s="8"/>
      <c r="CFR17" s="8"/>
      <c r="CFS17" s="8"/>
      <c r="CFT17" s="8"/>
      <c r="CFU17" s="8"/>
      <c r="CFV17" s="8"/>
      <c r="CFW17" s="8"/>
      <c r="CFX17" s="8"/>
      <c r="CFY17" s="8"/>
      <c r="CFZ17" s="8"/>
      <c r="CGA17" s="8"/>
      <c r="CGB17" s="8"/>
      <c r="CGC17" s="8"/>
      <c r="CGD17" s="8"/>
      <c r="CGE17" s="8"/>
      <c r="CGF17" s="8"/>
      <c r="CGG17" s="8"/>
      <c r="CGH17" s="8"/>
      <c r="CGI17" s="8"/>
      <c r="CGJ17" s="8"/>
      <c r="CGK17" s="8"/>
      <c r="CGL17" s="8"/>
      <c r="CGM17" s="8"/>
      <c r="CGN17" s="8"/>
      <c r="CGO17" s="8"/>
      <c r="CGP17" s="8"/>
      <c r="CGQ17" s="8"/>
      <c r="CGR17" s="8"/>
      <c r="CGS17" s="8"/>
      <c r="CGT17" s="8"/>
      <c r="CGU17" s="8"/>
      <c r="CGV17" s="8"/>
      <c r="CGW17" s="8"/>
      <c r="CGX17" s="8"/>
      <c r="CGY17" s="8"/>
      <c r="CGZ17" s="8"/>
      <c r="CHA17" s="8"/>
      <c r="CHB17" s="8"/>
      <c r="CHC17" s="8"/>
      <c r="CHD17" s="8"/>
      <c r="CHE17" s="8"/>
      <c r="CHF17" s="8"/>
      <c r="CHG17" s="8"/>
      <c r="CHH17" s="8"/>
      <c r="CHI17" s="8"/>
      <c r="CHJ17" s="8"/>
      <c r="CHK17" s="8"/>
      <c r="CHL17" s="8"/>
      <c r="CHM17" s="8"/>
      <c r="CHN17" s="8"/>
      <c r="CHO17" s="8"/>
      <c r="CHP17" s="8"/>
      <c r="CHQ17" s="8"/>
      <c r="CHR17" s="8"/>
      <c r="CHS17" s="8"/>
      <c r="CHT17" s="8"/>
      <c r="CHU17" s="8"/>
      <c r="CHV17" s="8"/>
      <c r="CHW17" s="8"/>
      <c r="CHX17" s="8"/>
      <c r="CHY17" s="8"/>
      <c r="CHZ17" s="8"/>
      <c r="CIA17" s="8"/>
      <c r="CIB17" s="8"/>
      <c r="CIC17" s="8"/>
      <c r="CID17" s="8"/>
      <c r="CIE17" s="8"/>
      <c r="CIF17" s="8"/>
      <c r="CIG17" s="8"/>
      <c r="CIH17" s="8"/>
      <c r="CII17" s="8"/>
      <c r="CIJ17" s="8"/>
      <c r="CIK17" s="8"/>
      <c r="CIL17" s="8"/>
      <c r="CIM17" s="8"/>
      <c r="CIN17" s="8"/>
      <c r="CIO17" s="8"/>
      <c r="CIP17" s="8"/>
      <c r="CIQ17" s="8"/>
      <c r="CIR17" s="8"/>
      <c r="CIS17" s="8"/>
      <c r="CIT17" s="8"/>
      <c r="CIU17" s="8"/>
      <c r="CIV17" s="8"/>
      <c r="CIW17" s="8"/>
      <c r="CIX17" s="8"/>
      <c r="CIY17" s="8"/>
      <c r="CIZ17" s="8"/>
      <c r="CJA17" s="8"/>
      <c r="CJB17" s="8"/>
      <c r="CJC17" s="8"/>
      <c r="CJD17" s="8"/>
      <c r="CJE17" s="8"/>
      <c r="CJF17" s="8"/>
      <c r="CJG17" s="8"/>
      <c r="CJH17" s="8"/>
      <c r="CJI17" s="8"/>
      <c r="CJJ17" s="8"/>
      <c r="CJK17" s="8"/>
      <c r="CJL17" s="8"/>
      <c r="CJM17" s="8"/>
      <c r="CJN17" s="8"/>
      <c r="CJO17" s="8"/>
      <c r="CJP17" s="8"/>
      <c r="CJQ17" s="8"/>
      <c r="CJR17" s="8"/>
      <c r="CJS17" s="8"/>
      <c r="CJT17" s="8"/>
      <c r="CJU17" s="8"/>
      <c r="CJV17" s="8"/>
      <c r="CJW17" s="8"/>
      <c r="CJX17" s="8"/>
      <c r="CJY17" s="8"/>
      <c r="CJZ17" s="8"/>
      <c r="CKA17" s="8"/>
      <c r="CKB17" s="8"/>
      <c r="CKC17" s="8"/>
      <c r="CKD17" s="8"/>
      <c r="CKE17" s="8"/>
      <c r="CKF17" s="8"/>
      <c r="CKG17" s="8"/>
      <c r="CKH17" s="8"/>
      <c r="CKI17" s="8"/>
      <c r="CKJ17" s="8"/>
      <c r="CKK17" s="8"/>
      <c r="CKL17" s="8"/>
      <c r="CKM17" s="8"/>
      <c r="CKN17" s="8"/>
      <c r="CKO17" s="8"/>
      <c r="CKP17" s="8"/>
      <c r="CKQ17" s="8"/>
      <c r="CKR17" s="8"/>
      <c r="CKS17" s="8"/>
      <c r="CKT17" s="8"/>
      <c r="CKU17" s="8"/>
      <c r="CKV17" s="8"/>
      <c r="CKW17" s="8"/>
      <c r="CKX17" s="8"/>
      <c r="CKY17" s="8"/>
      <c r="CKZ17" s="8"/>
      <c r="CLA17" s="8"/>
      <c r="CLB17" s="8"/>
      <c r="CLC17" s="8"/>
      <c r="CLD17" s="8"/>
      <c r="CLE17" s="8"/>
      <c r="CLF17" s="8"/>
      <c r="CLG17" s="8"/>
      <c r="CLH17" s="8"/>
      <c r="CLI17" s="8"/>
      <c r="CLJ17" s="8"/>
      <c r="CLK17" s="8"/>
      <c r="CLL17" s="8"/>
      <c r="CLM17" s="8"/>
      <c r="CLN17" s="8"/>
      <c r="CLO17" s="8"/>
      <c r="CLP17" s="8"/>
      <c r="CLQ17" s="8"/>
      <c r="CLR17" s="8"/>
      <c r="CLS17" s="8"/>
      <c r="CLT17" s="8"/>
      <c r="CLU17" s="8"/>
      <c r="CLV17" s="8"/>
      <c r="CLW17" s="8"/>
      <c r="CLX17" s="8"/>
      <c r="CLY17" s="8"/>
      <c r="CLZ17" s="8"/>
      <c r="CMA17" s="8"/>
      <c r="CMB17" s="8"/>
      <c r="CMC17" s="8"/>
      <c r="CMD17" s="8"/>
      <c r="CME17" s="8"/>
      <c r="CMF17" s="8"/>
      <c r="CMG17" s="8"/>
      <c r="CMH17" s="8"/>
      <c r="CMI17" s="8"/>
      <c r="CMJ17" s="8"/>
      <c r="CMK17" s="8"/>
      <c r="CML17" s="8"/>
      <c r="CMM17" s="8"/>
      <c r="CMN17" s="8"/>
      <c r="CMO17" s="8"/>
      <c r="CMP17" s="8"/>
      <c r="CMQ17" s="8"/>
      <c r="CMR17" s="8"/>
      <c r="CMS17" s="8"/>
      <c r="CMT17" s="8"/>
      <c r="CMU17" s="8"/>
      <c r="CMV17" s="8"/>
      <c r="CMW17" s="8"/>
      <c r="CMX17" s="8"/>
      <c r="CMY17" s="8"/>
      <c r="CMZ17" s="8"/>
      <c r="CNA17" s="8"/>
      <c r="CNB17" s="8"/>
      <c r="CNC17" s="8"/>
      <c r="CND17" s="8"/>
      <c r="CNE17" s="8"/>
      <c r="CNF17" s="8"/>
      <c r="CNG17" s="8"/>
      <c r="CNH17" s="8"/>
      <c r="CNI17" s="8"/>
      <c r="CNJ17" s="8"/>
      <c r="CNK17" s="8"/>
      <c r="CNL17" s="8"/>
      <c r="CNM17" s="8"/>
      <c r="CNN17" s="8"/>
      <c r="CNO17" s="8"/>
      <c r="CNP17" s="8"/>
      <c r="CNQ17" s="8"/>
      <c r="CNR17" s="8"/>
      <c r="CNS17" s="8"/>
      <c r="CNT17" s="8"/>
      <c r="CNU17" s="8"/>
      <c r="CNV17" s="8"/>
      <c r="CNW17" s="8"/>
      <c r="CNX17" s="8"/>
      <c r="CNY17" s="8"/>
      <c r="CNZ17" s="8"/>
      <c r="COA17" s="8"/>
      <c r="COB17" s="8"/>
      <c r="COC17" s="8"/>
      <c r="COD17" s="8"/>
      <c r="COE17" s="8"/>
      <c r="COF17" s="8"/>
      <c r="COG17" s="8"/>
      <c r="COH17" s="8"/>
      <c r="COI17" s="8"/>
      <c r="COJ17" s="8"/>
      <c r="COK17" s="8"/>
      <c r="COL17" s="8"/>
      <c r="COM17" s="8"/>
      <c r="CON17" s="8"/>
      <c r="COO17" s="8"/>
      <c r="COP17" s="8"/>
      <c r="COQ17" s="8"/>
      <c r="COR17" s="8"/>
      <c r="COS17" s="8"/>
      <c r="COT17" s="8"/>
      <c r="COU17" s="8"/>
      <c r="COV17" s="8"/>
      <c r="COW17" s="8"/>
      <c r="COX17" s="8"/>
      <c r="COY17" s="8"/>
      <c r="COZ17" s="8"/>
      <c r="CPA17" s="8"/>
      <c r="CPB17" s="8"/>
      <c r="CPC17" s="8"/>
      <c r="CPD17" s="8"/>
      <c r="CPE17" s="8"/>
      <c r="CPF17" s="8"/>
      <c r="CPG17" s="8"/>
      <c r="CPH17" s="8"/>
      <c r="CPI17" s="8"/>
      <c r="CPJ17" s="8"/>
      <c r="CPK17" s="8"/>
      <c r="CPL17" s="8"/>
      <c r="CPM17" s="8"/>
      <c r="CPN17" s="8"/>
      <c r="CPO17" s="8"/>
      <c r="CPP17" s="8"/>
      <c r="CPQ17" s="8"/>
      <c r="CPR17" s="8"/>
      <c r="CPS17" s="8"/>
      <c r="CPT17" s="8"/>
      <c r="CPU17" s="8"/>
      <c r="CPV17" s="8"/>
      <c r="CPW17" s="8"/>
      <c r="CPX17" s="8"/>
      <c r="CPY17" s="8"/>
      <c r="CPZ17" s="8"/>
      <c r="CQA17" s="8"/>
      <c r="CQB17" s="8"/>
      <c r="CQC17" s="8"/>
      <c r="CQD17" s="8"/>
      <c r="CQE17" s="8"/>
      <c r="CQF17" s="8"/>
      <c r="CQG17" s="8"/>
      <c r="CQH17" s="8"/>
      <c r="CQI17" s="8"/>
      <c r="CQJ17" s="8"/>
      <c r="CQK17" s="8"/>
      <c r="CQL17" s="8"/>
      <c r="CQM17" s="8"/>
      <c r="CQN17" s="8"/>
      <c r="CQO17" s="8"/>
      <c r="CQP17" s="8"/>
      <c r="CQQ17" s="8"/>
      <c r="CQR17" s="8"/>
      <c r="CQS17" s="8"/>
      <c r="CQT17" s="8"/>
      <c r="CQU17" s="8"/>
      <c r="CQV17" s="8"/>
      <c r="CQW17" s="8"/>
      <c r="CQX17" s="8"/>
      <c r="CQY17" s="8"/>
      <c r="CQZ17" s="8"/>
      <c r="CRA17" s="8"/>
      <c r="CRB17" s="8"/>
      <c r="CRC17" s="8"/>
      <c r="CRD17" s="8"/>
      <c r="CRE17" s="8"/>
      <c r="CRF17" s="8"/>
      <c r="CRG17" s="8"/>
      <c r="CRH17" s="8"/>
      <c r="CRI17" s="8"/>
      <c r="CRJ17" s="8"/>
      <c r="CRK17" s="8"/>
      <c r="CRL17" s="8"/>
      <c r="CRM17" s="8"/>
      <c r="CRN17" s="8"/>
      <c r="CRO17" s="8"/>
      <c r="CRP17" s="8"/>
      <c r="CRQ17" s="8"/>
      <c r="CRR17" s="8"/>
      <c r="CRS17" s="8"/>
      <c r="CRT17" s="8"/>
      <c r="CRU17" s="8"/>
      <c r="CRV17" s="8"/>
      <c r="CRW17" s="8"/>
      <c r="CRX17" s="8"/>
      <c r="CRY17" s="8"/>
      <c r="CRZ17" s="8"/>
      <c r="CSA17" s="8"/>
      <c r="CSB17" s="8"/>
      <c r="CSC17" s="8"/>
      <c r="CSD17" s="8"/>
      <c r="CSE17" s="8"/>
      <c r="CSF17" s="8"/>
      <c r="CSG17" s="8"/>
      <c r="CSH17" s="8"/>
      <c r="CSI17" s="8"/>
      <c r="CSJ17" s="8"/>
      <c r="CSK17" s="8"/>
      <c r="CSL17" s="8"/>
      <c r="CSM17" s="8"/>
      <c r="CSN17" s="8"/>
      <c r="CSO17" s="8"/>
      <c r="CSP17" s="8"/>
      <c r="CSQ17" s="8"/>
      <c r="CSR17" s="8"/>
      <c r="CSS17" s="8"/>
      <c r="CST17" s="8"/>
      <c r="CSU17" s="8"/>
      <c r="CSV17" s="8"/>
      <c r="CSW17" s="8"/>
      <c r="CSX17" s="8"/>
      <c r="CSY17" s="8"/>
      <c r="CSZ17" s="8"/>
      <c r="CTA17" s="8"/>
      <c r="CTB17" s="8"/>
      <c r="CTC17" s="8"/>
      <c r="CTD17" s="8"/>
      <c r="CTE17" s="8"/>
      <c r="CTF17" s="8"/>
      <c r="CTG17" s="8"/>
      <c r="CTH17" s="8"/>
      <c r="CTI17" s="8"/>
      <c r="CTJ17" s="8"/>
      <c r="CTK17" s="8"/>
      <c r="CTL17" s="8"/>
      <c r="CTM17" s="8"/>
      <c r="CTN17" s="8"/>
      <c r="CTO17" s="8"/>
      <c r="CTP17" s="8"/>
      <c r="CTQ17" s="8"/>
      <c r="CTR17" s="8"/>
      <c r="CTS17" s="8"/>
      <c r="CTT17" s="8"/>
      <c r="CTU17" s="8"/>
      <c r="CTV17" s="8"/>
      <c r="CTW17" s="8"/>
      <c r="CTX17" s="8"/>
      <c r="CTY17" s="8"/>
      <c r="CTZ17" s="8"/>
      <c r="CUA17" s="8"/>
      <c r="CUB17" s="8"/>
      <c r="CUC17" s="8"/>
      <c r="CUD17" s="8"/>
      <c r="CUE17" s="8"/>
      <c r="CUF17" s="8"/>
      <c r="CUG17" s="8"/>
      <c r="CUH17" s="8"/>
      <c r="CUI17" s="8"/>
      <c r="CUJ17" s="8"/>
      <c r="CUK17" s="8"/>
      <c r="CUL17" s="8"/>
      <c r="CUM17" s="8"/>
      <c r="CUN17" s="8"/>
      <c r="CUO17" s="8"/>
      <c r="CUP17" s="8"/>
      <c r="CUQ17" s="8"/>
      <c r="CUR17" s="8"/>
      <c r="CUS17" s="8"/>
      <c r="CUT17" s="8"/>
      <c r="CUU17" s="8"/>
      <c r="CUV17" s="8"/>
      <c r="CUW17" s="8"/>
      <c r="CUX17" s="8"/>
      <c r="CUY17" s="8"/>
      <c r="CUZ17" s="8"/>
      <c r="CVA17" s="8"/>
      <c r="CVB17" s="8"/>
      <c r="CVC17" s="8"/>
      <c r="CVD17" s="8"/>
      <c r="CVE17" s="8"/>
      <c r="CVF17" s="8"/>
      <c r="CVG17" s="8"/>
      <c r="CVH17" s="8"/>
      <c r="CVI17" s="8"/>
      <c r="CVJ17" s="8"/>
      <c r="CVK17" s="8"/>
      <c r="CVL17" s="8"/>
      <c r="CVM17" s="8"/>
      <c r="CVN17" s="8"/>
      <c r="CVO17" s="8"/>
      <c r="CVP17" s="8"/>
      <c r="CVQ17" s="8"/>
      <c r="CVR17" s="8"/>
      <c r="CVS17" s="8"/>
      <c r="CVT17" s="8"/>
      <c r="CVU17" s="8"/>
      <c r="CVV17" s="8"/>
      <c r="CVW17" s="8"/>
      <c r="CVX17" s="8"/>
      <c r="CVY17" s="8"/>
      <c r="CVZ17" s="8"/>
      <c r="CWA17" s="8"/>
      <c r="CWB17" s="8"/>
      <c r="CWC17" s="8"/>
      <c r="CWD17" s="8"/>
      <c r="CWE17" s="8"/>
      <c r="CWF17" s="8"/>
      <c r="CWG17" s="8"/>
      <c r="CWH17" s="8"/>
      <c r="CWI17" s="8"/>
      <c r="CWJ17" s="8"/>
      <c r="CWK17" s="8"/>
      <c r="CWL17" s="8"/>
      <c r="CWM17" s="8"/>
      <c r="CWN17" s="8"/>
      <c r="CWO17" s="8"/>
      <c r="CWP17" s="8"/>
      <c r="CWQ17" s="8"/>
      <c r="CWR17" s="8"/>
      <c r="CWS17" s="8"/>
      <c r="CWT17" s="8"/>
      <c r="CWU17" s="8"/>
      <c r="CWV17" s="8"/>
      <c r="CWW17" s="8"/>
      <c r="CWX17" s="8"/>
      <c r="CWY17" s="8"/>
      <c r="CWZ17" s="8"/>
      <c r="CXA17" s="8"/>
      <c r="CXB17" s="8"/>
      <c r="CXC17" s="8"/>
      <c r="CXD17" s="8"/>
      <c r="CXE17" s="8"/>
      <c r="CXF17" s="8"/>
      <c r="CXG17" s="8"/>
      <c r="CXH17" s="8"/>
      <c r="CXI17" s="8"/>
      <c r="CXJ17" s="8"/>
      <c r="CXK17" s="8"/>
      <c r="CXL17" s="8"/>
      <c r="CXM17" s="8"/>
      <c r="CXN17" s="8"/>
      <c r="CXO17" s="8"/>
      <c r="CXP17" s="8"/>
      <c r="CXQ17" s="8"/>
      <c r="CXR17" s="8"/>
      <c r="CXS17" s="8"/>
      <c r="CXT17" s="8"/>
      <c r="CXU17" s="8"/>
      <c r="CXV17" s="8"/>
      <c r="CXW17" s="8"/>
      <c r="CXX17" s="8"/>
      <c r="CXY17" s="8"/>
      <c r="CXZ17" s="8"/>
      <c r="CYA17" s="8"/>
      <c r="CYB17" s="8"/>
      <c r="CYC17" s="8"/>
      <c r="CYD17" s="8"/>
      <c r="CYE17" s="8"/>
      <c r="CYF17" s="8"/>
      <c r="CYG17" s="8"/>
      <c r="CYH17" s="8"/>
      <c r="CYI17" s="8"/>
      <c r="CYJ17" s="8"/>
      <c r="CYK17" s="8"/>
      <c r="CYL17" s="8"/>
      <c r="CYM17" s="8"/>
      <c r="CYN17" s="8"/>
      <c r="CYO17" s="8"/>
      <c r="CYP17" s="8"/>
      <c r="CYQ17" s="8"/>
      <c r="CYR17" s="8"/>
      <c r="CYS17" s="8"/>
      <c r="CYT17" s="8"/>
      <c r="CYU17" s="8"/>
      <c r="CYV17" s="8"/>
      <c r="CYW17" s="8"/>
      <c r="CYX17" s="8"/>
      <c r="CYY17" s="8"/>
      <c r="CYZ17" s="8"/>
      <c r="CZA17" s="8"/>
      <c r="CZB17" s="8"/>
      <c r="CZC17" s="8"/>
      <c r="CZD17" s="8"/>
      <c r="CZE17" s="8"/>
      <c r="CZF17" s="8"/>
      <c r="CZG17" s="8"/>
      <c r="CZH17" s="8"/>
      <c r="CZI17" s="8"/>
      <c r="CZJ17" s="8"/>
      <c r="CZK17" s="8"/>
      <c r="CZL17" s="8"/>
      <c r="CZM17" s="8"/>
      <c r="CZN17" s="8"/>
      <c r="CZO17" s="8"/>
      <c r="CZP17" s="8"/>
      <c r="CZQ17" s="8"/>
      <c r="CZR17" s="8"/>
      <c r="CZS17" s="8"/>
      <c r="CZT17" s="8"/>
      <c r="CZU17" s="8"/>
      <c r="CZV17" s="8"/>
      <c r="CZW17" s="8"/>
      <c r="CZX17" s="8"/>
      <c r="CZY17" s="8"/>
      <c r="CZZ17" s="8"/>
      <c r="DAA17" s="8"/>
      <c r="DAB17" s="8"/>
      <c r="DAC17" s="8"/>
      <c r="DAD17" s="8"/>
      <c r="DAE17" s="8"/>
      <c r="DAF17" s="8"/>
      <c r="DAG17" s="8"/>
      <c r="DAH17" s="8"/>
      <c r="DAI17" s="8"/>
      <c r="DAJ17" s="8"/>
      <c r="DAK17" s="8"/>
      <c r="DAL17" s="8"/>
      <c r="DAM17" s="8"/>
      <c r="DAN17" s="8"/>
      <c r="DAO17" s="8"/>
      <c r="DAP17" s="8"/>
      <c r="DAQ17" s="8"/>
      <c r="DAR17" s="8"/>
      <c r="DAS17" s="8"/>
      <c r="DAT17" s="8"/>
      <c r="DAU17" s="8"/>
      <c r="DAV17" s="8"/>
      <c r="DAW17" s="8"/>
      <c r="DAX17" s="8"/>
      <c r="DAY17" s="8"/>
      <c r="DAZ17" s="8"/>
      <c r="DBA17" s="8"/>
      <c r="DBB17" s="8"/>
      <c r="DBC17" s="8"/>
      <c r="DBD17" s="8"/>
      <c r="DBE17" s="8"/>
      <c r="DBF17" s="8"/>
      <c r="DBG17" s="8"/>
      <c r="DBH17" s="8"/>
      <c r="DBI17" s="8"/>
      <c r="DBJ17" s="8"/>
      <c r="DBK17" s="8"/>
      <c r="DBL17" s="8"/>
      <c r="DBM17" s="8"/>
      <c r="DBN17" s="8"/>
      <c r="DBO17" s="8"/>
      <c r="DBP17" s="8"/>
      <c r="DBQ17" s="8"/>
      <c r="DBR17" s="8"/>
      <c r="DBS17" s="8"/>
      <c r="DBT17" s="8"/>
      <c r="DBU17" s="8"/>
      <c r="DBV17" s="8"/>
      <c r="DBW17" s="8"/>
      <c r="DBX17" s="8"/>
      <c r="DBY17" s="8"/>
      <c r="DBZ17" s="8"/>
      <c r="DCA17" s="8"/>
      <c r="DCB17" s="8"/>
      <c r="DCC17" s="8"/>
      <c r="DCD17" s="8"/>
      <c r="DCE17" s="8"/>
      <c r="DCF17" s="8"/>
      <c r="DCG17" s="8"/>
      <c r="DCH17" s="8"/>
      <c r="DCI17" s="8"/>
      <c r="DCJ17" s="8"/>
      <c r="DCK17" s="8"/>
      <c r="DCL17" s="8"/>
      <c r="DCM17" s="8"/>
      <c r="DCN17" s="8"/>
      <c r="DCO17" s="8"/>
      <c r="DCP17" s="8"/>
      <c r="DCQ17" s="8"/>
      <c r="DCR17" s="8"/>
      <c r="DCS17" s="8"/>
      <c r="DCT17" s="8"/>
      <c r="DCU17" s="8"/>
      <c r="DCV17" s="8"/>
      <c r="DCW17" s="8"/>
      <c r="DCX17" s="8"/>
      <c r="DCY17" s="8"/>
      <c r="DCZ17" s="8"/>
      <c r="DDA17" s="8"/>
      <c r="DDB17" s="8"/>
      <c r="DDC17" s="8"/>
      <c r="DDD17" s="8"/>
      <c r="DDE17" s="8"/>
      <c r="DDF17" s="8"/>
      <c r="DDG17" s="8"/>
      <c r="DDH17" s="8"/>
      <c r="DDI17" s="8"/>
      <c r="DDJ17" s="8"/>
      <c r="DDK17" s="8"/>
      <c r="DDL17" s="8"/>
      <c r="DDM17" s="8"/>
      <c r="DDN17" s="8"/>
      <c r="DDO17" s="8"/>
      <c r="DDP17" s="8"/>
      <c r="DDQ17" s="8"/>
      <c r="DDR17" s="8"/>
      <c r="DDS17" s="8"/>
      <c r="DDT17" s="8"/>
      <c r="DDU17" s="8"/>
      <c r="DDV17" s="8"/>
      <c r="DDW17" s="8"/>
      <c r="DDX17" s="8"/>
      <c r="DDY17" s="8"/>
      <c r="DDZ17" s="8"/>
      <c r="DEA17" s="8"/>
      <c r="DEB17" s="8"/>
      <c r="DEC17" s="8"/>
      <c r="DED17" s="8"/>
      <c r="DEE17" s="8"/>
      <c r="DEF17" s="8"/>
      <c r="DEG17" s="8"/>
      <c r="DEH17" s="8"/>
      <c r="DEI17" s="8"/>
      <c r="DEJ17" s="8"/>
      <c r="DEK17" s="8"/>
      <c r="DEL17" s="8"/>
      <c r="DEM17" s="8"/>
      <c r="DEN17" s="8"/>
      <c r="DEO17" s="8"/>
      <c r="DEP17" s="8"/>
      <c r="DEQ17" s="8"/>
      <c r="DER17" s="8"/>
      <c r="DES17" s="8"/>
      <c r="DET17" s="8"/>
      <c r="DEU17" s="8"/>
      <c r="DEV17" s="8"/>
      <c r="DEW17" s="8"/>
      <c r="DEX17" s="8"/>
      <c r="DEY17" s="8"/>
      <c r="DEZ17" s="8"/>
      <c r="DFA17" s="8"/>
      <c r="DFB17" s="8"/>
      <c r="DFC17" s="8"/>
      <c r="DFD17" s="8"/>
      <c r="DFE17" s="8"/>
      <c r="DFF17" s="8"/>
      <c r="DFG17" s="8"/>
      <c r="DFH17" s="8"/>
      <c r="DFI17" s="8"/>
      <c r="DFJ17" s="8"/>
      <c r="DFK17" s="8"/>
      <c r="DFL17" s="8"/>
      <c r="DFM17" s="8"/>
      <c r="DFN17" s="8"/>
      <c r="DFO17" s="8"/>
      <c r="DFP17" s="8"/>
      <c r="DFQ17" s="8"/>
      <c r="DFR17" s="8"/>
      <c r="DFS17" s="8"/>
      <c r="DFT17" s="8"/>
      <c r="DFU17" s="8"/>
      <c r="DFV17" s="8"/>
      <c r="DFW17" s="8"/>
      <c r="DFX17" s="8"/>
      <c r="DFY17" s="8"/>
      <c r="DFZ17" s="8"/>
      <c r="DGA17" s="8"/>
      <c r="DGB17" s="8"/>
      <c r="DGC17" s="8"/>
      <c r="DGD17" s="8"/>
      <c r="DGE17" s="8"/>
      <c r="DGF17" s="8"/>
      <c r="DGG17" s="8"/>
      <c r="DGH17" s="8"/>
      <c r="DGI17" s="8"/>
      <c r="DGJ17" s="8"/>
      <c r="DGK17" s="8"/>
      <c r="DGL17" s="8"/>
      <c r="DGM17" s="8"/>
      <c r="DGN17" s="8"/>
      <c r="DGO17" s="8"/>
      <c r="DGP17" s="8"/>
      <c r="DGQ17" s="8"/>
      <c r="DGR17" s="8"/>
      <c r="DGS17" s="8"/>
      <c r="DGT17" s="8"/>
      <c r="DGU17" s="8"/>
      <c r="DGV17" s="8"/>
      <c r="DGW17" s="8"/>
      <c r="DGX17" s="8"/>
      <c r="DGY17" s="8"/>
      <c r="DGZ17" s="8"/>
      <c r="DHA17" s="8"/>
      <c r="DHB17" s="8"/>
      <c r="DHC17" s="8"/>
      <c r="DHD17" s="8"/>
      <c r="DHE17" s="8"/>
      <c r="DHF17" s="8"/>
      <c r="DHG17" s="8"/>
      <c r="DHH17" s="8"/>
      <c r="DHI17" s="8"/>
      <c r="DHJ17" s="8"/>
      <c r="DHK17" s="8"/>
      <c r="DHL17" s="8"/>
      <c r="DHM17" s="8"/>
      <c r="DHN17" s="8"/>
      <c r="DHO17" s="8"/>
      <c r="DHP17" s="8"/>
      <c r="DHQ17" s="8"/>
      <c r="DHR17" s="8"/>
      <c r="DHS17" s="8"/>
      <c r="DHT17" s="8"/>
      <c r="DHU17" s="8"/>
      <c r="DHV17" s="8"/>
      <c r="DHW17" s="8"/>
      <c r="DHX17" s="8"/>
      <c r="DHY17" s="8"/>
      <c r="DHZ17" s="8"/>
      <c r="DIA17" s="8"/>
      <c r="DIB17" s="8"/>
      <c r="DIC17" s="8"/>
      <c r="DID17" s="8"/>
      <c r="DIE17" s="8"/>
      <c r="DIF17" s="8"/>
      <c r="DIG17" s="8"/>
      <c r="DIH17" s="8"/>
      <c r="DII17" s="8"/>
      <c r="DIJ17" s="8"/>
      <c r="DIK17" s="8"/>
      <c r="DIL17" s="8"/>
      <c r="DIM17" s="8"/>
      <c r="DIN17" s="8"/>
      <c r="DIO17" s="8"/>
      <c r="DIP17" s="8"/>
      <c r="DIQ17" s="8"/>
      <c r="DIR17" s="8"/>
      <c r="DIS17" s="8"/>
      <c r="DIT17" s="8"/>
      <c r="DIU17" s="8"/>
      <c r="DIV17" s="8"/>
      <c r="DIW17" s="8"/>
      <c r="DIX17" s="8"/>
      <c r="DIY17" s="8"/>
      <c r="DIZ17" s="8"/>
      <c r="DJA17" s="8"/>
      <c r="DJB17" s="8"/>
      <c r="DJC17" s="8"/>
      <c r="DJD17" s="8"/>
      <c r="DJE17" s="8"/>
      <c r="DJF17" s="8"/>
      <c r="DJG17" s="8"/>
      <c r="DJH17" s="8"/>
      <c r="DJI17" s="8"/>
      <c r="DJJ17" s="8"/>
      <c r="DJK17" s="8"/>
      <c r="DJL17" s="8"/>
      <c r="DJM17" s="8"/>
      <c r="DJN17" s="8"/>
      <c r="DJO17" s="8"/>
      <c r="DJP17" s="8"/>
      <c r="DJQ17" s="8"/>
      <c r="DJR17" s="8"/>
      <c r="DJS17" s="8"/>
      <c r="DJT17" s="8"/>
      <c r="DJU17" s="8"/>
      <c r="DJV17" s="8"/>
      <c r="DJW17" s="8"/>
      <c r="DJX17" s="8"/>
      <c r="DJY17" s="8"/>
      <c r="DJZ17" s="8"/>
      <c r="DKA17" s="8"/>
      <c r="DKB17" s="8"/>
      <c r="DKC17" s="8"/>
      <c r="DKD17" s="8"/>
      <c r="DKE17" s="8"/>
      <c r="DKF17" s="8"/>
      <c r="DKG17" s="8"/>
      <c r="DKH17" s="8"/>
      <c r="DKI17" s="8"/>
      <c r="DKJ17" s="8"/>
      <c r="DKK17" s="8"/>
      <c r="DKL17" s="8"/>
      <c r="DKM17" s="8"/>
      <c r="DKN17" s="8"/>
      <c r="DKO17" s="8"/>
      <c r="DKP17" s="8"/>
      <c r="DKQ17" s="8"/>
      <c r="DKR17" s="8"/>
      <c r="DKS17" s="8"/>
      <c r="DKT17" s="8"/>
      <c r="DKU17" s="8"/>
      <c r="DKV17" s="8"/>
      <c r="DKW17" s="8"/>
      <c r="DKX17" s="8"/>
      <c r="DKY17" s="8"/>
      <c r="DKZ17" s="8"/>
      <c r="DLA17" s="8"/>
      <c r="DLB17" s="8"/>
      <c r="DLC17" s="8"/>
      <c r="DLD17" s="8"/>
      <c r="DLE17" s="8"/>
      <c r="DLF17" s="8"/>
      <c r="DLG17" s="8"/>
      <c r="DLH17" s="8"/>
      <c r="DLI17" s="8"/>
      <c r="DLJ17" s="8"/>
      <c r="DLK17" s="8"/>
      <c r="DLL17" s="8"/>
      <c r="DLM17" s="8"/>
      <c r="DLN17" s="8"/>
      <c r="DLO17" s="8"/>
      <c r="DLP17" s="8"/>
      <c r="DLQ17" s="8"/>
      <c r="DLR17" s="8"/>
      <c r="DLS17" s="8"/>
      <c r="DLT17" s="8"/>
      <c r="DLU17" s="8"/>
      <c r="DLV17" s="8"/>
      <c r="DLW17" s="8"/>
      <c r="DLX17" s="8"/>
      <c r="DLY17" s="8"/>
      <c r="DLZ17" s="8"/>
      <c r="DMA17" s="8"/>
      <c r="DMB17" s="8"/>
      <c r="DMC17" s="8"/>
      <c r="DMD17" s="8"/>
      <c r="DME17" s="8"/>
      <c r="DMF17" s="8"/>
      <c r="DMG17" s="8"/>
      <c r="DMH17" s="8"/>
      <c r="DMI17" s="8"/>
      <c r="DMJ17" s="8"/>
      <c r="DMK17" s="8"/>
      <c r="DML17" s="8"/>
      <c r="DMM17" s="8"/>
      <c r="DMN17" s="8"/>
      <c r="DMO17" s="8"/>
      <c r="DMP17" s="8"/>
      <c r="DMQ17" s="8"/>
      <c r="DMR17" s="8"/>
      <c r="DMS17" s="8"/>
      <c r="DMT17" s="8"/>
      <c r="DMU17" s="8"/>
      <c r="DMV17" s="8"/>
      <c r="DMW17" s="8"/>
      <c r="DMX17" s="8"/>
      <c r="DMY17" s="8"/>
      <c r="DMZ17" s="8"/>
      <c r="DNA17" s="8"/>
      <c r="DNB17" s="8"/>
      <c r="DNC17" s="8"/>
      <c r="DND17" s="8"/>
      <c r="DNE17" s="8"/>
      <c r="DNF17" s="8"/>
      <c r="DNG17" s="8"/>
      <c r="DNH17" s="8"/>
      <c r="DNI17" s="8"/>
      <c r="DNJ17" s="8"/>
      <c r="DNK17" s="8"/>
      <c r="DNL17" s="8"/>
      <c r="DNM17" s="8"/>
      <c r="DNN17" s="8"/>
      <c r="DNO17" s="8"/>
      <c r="DNP17" s="8"/>
      <c r="DNQ17" s="8"/>
      <c r="DNR17" s="8"/>
      <c r="DNS17" s="8"/>
      <c r="DNT17" s="8"/>
      <c r="DNU17" s="8"/>
      <c r="DNV17" s="8"/>
      <c r="DNW17" s="8"/>
      <c r="DNX17" s="8"/>
      <c r="DNY17" s="8"/>
      <c r="DNZ17" s="8"/>
      <c r="DOA17" s="8"/>
      <c r="DOB17" s="8"/>
      <c r="DOC17" s="8"/>
      <c r="DOD17" s="8"/>
      <c r="DOE17" s="8"/>
      <c r="DOF17" s="8"/>
      <c r="DOG17" s="8"/>
      <c r="DOH17" s="8"/>
      <c r="DOI17" s="8"/>
      <c r="DOJ17" s="8"/>
      <c r="DOK17" s="8"/>
      <c r="DOL17" s="8"/>
      <c r="DOM17" s="8"/>
      <c r="DON17" s="8"/>
      <c r="DOO17" s="8"/>
      <c r="DOP17" s="8"/>
      <c r="DOQ17" s="8"/>
      <c r="DOR17" s="8"/>
      <c r="DOS17" s="8"/>
      <c r="DOT17" s="8"/>
      <c r="DOU17" s="8"/>
      <c r="DOV17" s="8"/>
      <c r="DOW17" s="8"/>
      <c r="DOX17" s="8"/>
      <c r="DOY17" s="8"/>
      <c r="DOZ17" s="8"/>
      <c r="DPA17" s="8"/>
      <c r="DPB17" s="8"/>
      <c r="DPC17" s="8"/>
      <c r="DPD17" s="8"/>
      <c r="DPE17" s="8"/>
      <c r="DPF17" s="8"/>
      <c r="DPG17" s="8"/>
      <c r="DPH17" s="8"/>
      <c r="DPI17" s="8"/>
      <c r="DPJ17" s="8"/>
      <c r="DPK17" s="8"/>
      <c r="DPL17" s="8"/>
      <c r="DPM17" s="8"/>
      <c r="DPN17" s="8"/>
      <c r="DPO17" s="8"/>
      <c r="DPP17" s="8"/>
      <c r="DPQ17" s="8"/>
      <c r="DPR17" s="8"/>
      <c r="DPS17" s="8"/>
      <c r="DPT17" s="8"/>
      <c r="DPU17" s="8"/>
      <c r="DPV17" s="8"/>
      <c r="DPW17" s="8"/>
      <c r="DPX17" s="8"/>
      <c r="DPY17" s="8"/>
      <c r="DPZ17" s="8"/>
      <c r="DQA17" s="8"/>
      <c r="DQB17" s="8"/>
      <c r="DQC17" s="8"/>
      <c r="DQD17" s="8"/>
      <c r="DQE17" s="8"/>
      <c r="DQF17" s="8"/>
      <c r="DQG17" s="8"/>
      <c r="DQH17" s="8"/>
      <c r="DQI17" s="8"/>
      <c r="DQJ17" s="8"/>
      <c r="DQK17" s="8"/>
      <c r="DQL17" s="8"/>
      <c r="DQM17" s="8"/>
      <c r="DQN17" s="8"/>
      <c r="DQO17" s="8"/>
      <c r="DQP17" s="8"/>
      <c r="DQQ17" s="8"/>
      <c r="DQR17" s="8"/>
      <c r="DQS17" s="8"/>
      <c r="DQT17" s="8"/>
      <c r="DQU17" s="8"/>
      <c r="DQV17" s="8"/>
      <c r="DQW17" s="8"/>
      <c r="DQX17" s="8"/>
      <c r="DQY17" s="8"/>
      <c r="DQZ17" s="8"/>
      <c r="DRA17" s="8"/>
      <c r="DRB17" s="8"/>
      <c r="DRC17" s="8"/>
      <c r="DRD17" s="8"/>
      <c r="DRE17" s="8"/>
      <c r="DRF17" s="8"/>
      <c r="DRG17" s="8"/>
      <c r="DRH17" s="8"/>
      <c r="DRI17" s="8"/>
      <c r="DRJ17" s="8"/>
      <c r="DRK17" s="8"/>
      <c r="DRL17" s="8"/>
      <c r="DRM17" s="8"/>
      <c r="DRN17" s="8"/>
      <c r="DRO17" s="8"/>
      <c r="DRP17" s="8"/>
      <c r="DRQ17" s="8"/>
      <c r="DRR17" s="8"/>
      <c r="DRS17" s="8"/>
      <c r="DRT17" s="8"/>
      <c r="DRU17" s="8"/>
      <c r="DRV17" s="8"/>
      <c r="DRW17" s="8"/>
      <c r="DRX17" s="8"/>
      <c r="DRY17" s="8"/>
      <c r="DRZ17" s="8"/>
      <c r="DSA17" s="8"/>
      <c r="DSB17" s="8"/>
      <c r="DSC17" s="8"/>
      <c r="DSD17" s="8"/>
      <c r="DSE17" s="8"/>
      <c r="DSF17" s="8"/>
      <c r="DSG17" s="8"/>
      <c r="DSH17" s="8"/>
      <c r="DSI17" s="8"/>
      <c r="DSJ17" s="8"/>
      <c r="DSK17" s="8"/>
      <c r="DSL17" s="8"/>
      <c r="DSM17" s="8"/>
      <c r="DSN17" s="8"/>
      <c r="DSO17" s="8"/>
      <c r="DSP17" s="8"/>
      <c r="DSQ17" s="8"/>
      <c r="DSR17" s="8"/>
      <c r="DSS17" s="8"/>
      <c r="DST17" s="8"/>
      <c r="DSU17" s="8"/>
      <c r="DSV17" s="8"/>
      <c r="DSW17" s="8"/>
      <c r="DSX17" s="8"/>
      <c r="DSY17" s="8"/>
      <c r="DSZ17" s="8"/>
      <c r="DTA17" s="8"/>
      <c r="DTB17" s="8"/>
      <c r="DTC17" s="8"/>
      <c r="DTD17" s="8"/>
      <c r="DTE17" s="8"/>
      <c r="DTF17" s="8"/>
      <c r="DTG17" s="8"/>
      <c r="DTH17" s="8"/>
      <c r="DTI17" s="8"/>
      <c r="DTJ17" s="8"/>
      <c r="DTK17" s="8"/>
      <c r="DTL17" s="8"/>
      <c r="DTM17" s="8"/>
      <c r="DTN17" s="8"/>
      <c r="DTO17" s="8"/>
      <c r="DTP17" s="8"/>
      <c r="DTQ17" s="8"/>
      <c r="DTR17" s="8"/>
      <c r="DTS17" s="8"/>
      <c r="DTT17" s="8"/>
      <c r="DTU17" s="8"/>
      <c r="DTV17" s="8"/>
      <c r="DTW17" s="8"/>
      <c r="DTX17" s="8"/>
      <c r="DTY17" s="8"/>
      <c r="DTZ17" s="8"/>
      <c r="DUA17" s="8"/>
      <c r="DUB17" s="8"/>
      <c r="DUC17" s="8"/>
      <c r="DUD17" s="8"/>
      <c r="DUE17" s="8"/>
      <c r="DUF17" s="8"/>
      <c r="DUG17" s="8"/>
      <c r="DUH17" s="8"/>
      <c r="DUI17" s="8"/>
      <c r="DUJ17" s="8"/>
      <c r="DUK17" s="8"/>
      <c r="DUL17" s="8"/>
      <c r="DUM17" s="8"/>
      <c r="DUN17" s="8"/>
      <c r="DUO17" s="8"/>
      <c r="DUP17" s="8"/>
      <c r="DUQ17" s="8"/>
      <c r="DUR17" s="8"/>
      <c r="DUS17" s="8"/>
      <c r="DUT17" s="8"/>
      <c r="DUU17" s="8"/>
      <c r="DUV17" s="8"/>
      <c r="DUW17" s="8"/>
      <c r="DUX17" s="8"/>
      <c r="DUY17" s="8"/>
      <c r="DUZ17" s="8"/>
      <c r="DVA17" s="8"/>
      <c r="DVB17" s="8"/>
      <c r="DVC17" s="8"/>
      <c r="DVD17" s="8"/>
      <c r="DVE17" s="8"/>
      <c r="DVF17" s="8"/>
      <c r="DVG17" s="8"/>
      <c r="DVH17" s="8"/>
      <c r="DVI17" s="8"/>
      <c r="DVJ17" s="8"/>
      <c r="DVK17" s="8"/>
      <c r="DVL17" s="8"/>
      <c r="DVM17" s="8"/>
      <c r="DVN17" s="8"/>
      <c r="DVO17" s="8"/>
      <c r="DVP17" s="8"/>
      <c r="DVQ17" s="8"/>
      <c r="DVR17" s="8"/>
      <c r="DVS17" s="8"/>
      <c r="DVT17" s="8"/>
      <c r="DVU17" s="8"/>
      <c r="DVV17" s="8"/>
      <c r="DVW17" s="8"/>
      <c r="DVX17" s="8"/>
      <c r="DVY17" s="8"/>
      <c r="DVZ17" s="8"/>
      <c r="DWA17" s="8"/>
      <c r="DWB17" s="8"/>
      <c r="DWC17" s="8"/>
      <c r="DWD17" s="8"/>
      <c r="DWE17" s="8"/>
      <c r="DWF17" s="8"/>
      <c r="DWG17" s="8"/>
      <c r="DWH17" s="8"/>
      <c r="DWI17" s="8"/>
      <c r="DWJ17" s="8"/>
      <c r="DWK17" s="8"/>
      <c r="DWL17" s="8"/>
      <c r="DWM17" s="8"/>
      <c r="DWN17" s="8"/>
      <c r="DWO17" s="8"/>
      <c r="DWP17" s="8"/>
      <c r="DWQ17" s="8"/>
      <c r="DWR17" s="8"/>
      <c r="DWS17" s="8"/>
      <c r="DWT17" s="8"/>
      <c r="DWU17" s="8"/>
      <c r="DWV17" s="8"/>
      <c r="DWW17" s="8"/>
      <c r="DWX17" s="8"/>
      <c r="DWY17" s="8"/>
      <c r="DWZ17" s="8"/>
      <c r="DXA17" s="8"/>
      <c r="DXB17" s="8"/>
      <c r="DXC17" s="8"/>
      <c r="DXD17" s="8"/>
      <c r="DXE17" s="8"/>
      <c r="DXF17" s="8"/>
      <c r="DXG17" s="8"/>
      <c r="DXH17" s="8"/>
      <c r="DXI17" s="8"/>
      <c r="DXJ17" s="8"/>
      <c r="DXK17" s="8"/>
      <c r="DXL17" s="8"/>
      <c r="DXM17" s="8"/>
      <c r="DXN17" s="8"/>
      <c r="DXO17" s="8"/>
      <c r="DXP17" s="8"/>
      <c r="DXQ17" s="8"/>
      <c r="DXR17" s="8"/>
      <c r="DXS17" s="8"/>
      <c r="DXT17" s="8"/>
      <c r="DXU17" s="8"/>
      <c r="DXV17" s="8"/>
      <c r="DXW17" s="8"/>
      <c r="DXX17" s="8"/>
      <c r="DXY17" s="8"/>
      <c r="DXZ17" s="8"/>
      <c r="DYA17" s="8"/>
      <c r="DYB17" s="8"/>
      <c r="DYC17" s="8"/>
      <c r="DYD17" s="8"/>
      <c r="DYE17" s="8"/>
      <c r="DYF17" s="8"/>
      <c r="DYG17" s="8"/>
      <c r="DYH17" s="8"/>
      <c r="DYI17" s="8"/>
      <c r="DYJ17" s="8"/>
      <c r="DYK17" s="8"/>
      <c r="DYL17" s="8"/>
      <c r="DYM17" s="8"/>
      <c r="DYN17" s="8"/>
      <c r="DYO17" s="8"/>
      <c r="DYP17" s="8"/>
      <c r="DYQ17" s="8"/>
      <c r="DYR17" s="8"/>
      <c r="DYS17" s="8"/>
      <c r="DYT17" s="8"/>
      <c r="DYU17" s="8"/>
      <c r="DYV17" s="8"/>
      <c r="DYW17" s="8"/>
      <c r="DYX17" s="8"/>
      <c r="DYY17" s="8"/>
      <c r="DYZ17" s="8"/>
      <c r="DZA17" s="8"/>
      <c r="DZB17" s="8"/>
      <c r="DZC17" s="8"/>
      <c r="DZD17" s="8"/>
      <c r="DZE17" s="8"/>
      <c r="DZF17" s="8"/>
      <c r="DZG17" s="8"/>
      <c r="DZH17" s="8"/>
      <c r="DZI17" s="8"/>
      <c r="DZJ17" s="8"/>
      <c r="DZK17" s="8"/>
      <c r="DZL17" s="8"/>
      <c r="DZM17" s="8"/>
      <c r="DZN17" s="8"/>
      <c r="DZO17" s="8"/>
      <c r="DZP17" s="8"/>
      <c r="DZQ17" s="8"/>
      <c r="DZR17" s="8"/>
      <c r="DZS17" s="8"/>
      <c r="DZT17" s="8"/>
      <c r="DZU17" s="8"/>
      <c r="DZV17" s="8"/>
      <c r="DZW17" s="8"/>
      <c r="DZX17" s="8"/>
      <c r="DZY17" s="8"/>
      <c r="DZZ17" s="8"/>
      <c r="EAA17" s="8"/>
      <c r="EAB17" s="8"/>
      <c r="EAC17" s="8"/>
      <c r="EAD17" s="8"/>
      <c r="EAE17" s="8"/>
      <c r="EAF17" s="8"/>
      <c r="EAG17" s="8"/>
      <c r="EAH17" s="8"/>
      <c r="EAI17" s="8"/>
      <c r="EAJ17" s="8"/>
      <c r="EAK17" s="8"/>
      <c r="EAL17" s="8"/>
      <c r="EAM17" s="8"/>
      <c r="EAN17" s="8"/>
      <c r="EAO17" s="8"/>
      <c r="EAP17" s="8"/>
      <c r="EAQ17" s="8"/>
      <c r="EAR17" s="8"/>
      <c r="EAS17" s="8"/>
      <c r="EAT17" s="8"/>
      <c r="EAU17" s="8"/>
      <c r="EAV17" s="8"/>
      <c r="EAW17" s="8"/>
      <c r="EAX17" s="8"/>
      <c r="EAY17" s="8"/>
      <c r="EAZ17" s="8"/>
      <c r="EBA17" s="8"/>
      <c r="EBB17" s="8"/>
      <c r="EBC17" s="8"/>
      <c r="EBD17" s="8"/>
      <c r="EBE17" s="8"/>
      <c r="EBF17" s="8"/>
      <c r="EBG17" s="8"/>
      <c r="EBH17" s="8"/>
      <c r="EBI17" s="8"/>
      <c r="EBJ17" s="8"/>
      <c r="EBK17" s="8"/>
      <c r="EBL17" s="8"/>
      <c r="EBM17" s="8"/>
      <c r="EBN17" s="8"/>
      <c r="EBO17" s="8"/>
      <c r="EBP17" s="8"/>
      <c r="EBQ17" s="8"/>
      <c r="EBR17" s="8"/>
      <c r="EBS17" s="8"/>
      <c r="EBT17" s="8"/>
      <c r="EBU17" s="8"/>
      <c r="EBV17" s="8"/>
      <c r="EBW17" s="8"/>
      <c r="EBX17" s="8"/>
      <c r="EBY17" s="8"/>
      <c r="EBZ17" s="8"/>
      <c r="ECA17" s="8"/>
      <c r="ECB17" s="8"/>
      <c r="ECC17" s="8"/>
      <c r="ECD17" s="8"/>
      <c r="ECE17" s="8"/>
      <c r="ECF17" s="8"/>
      <c r="ECG17" s="8"/>
      <c r="ECH17" s="8"/>
      <c r="ECI17" s="8"/>
      <c r="ECJ17" s="8"/>
      <c r="ECK17" s="8"/>
      <c r="ECL17" s="8"/>
      <c r="ECM17" s="8"/>
      <c r="ECN17" s="8"/>
      <c r="ECO17" s="8"/>
      <c r="ECP17" s="8"/>
      <c r="ECQ17" s="8"/>
      <c r="ECR17" s="8"/>
      <c r="ECS17" s="8"/>
      <c r="ECT17" s="8"/>
      <c r="ECU17" s="8"/>
      <c r="ECV17" s="8"/>
      <c r="ECW17" s="8"/>
      <c r="ECX17" s="8"/>
      <c r="ECY17" s="8"/>
      <c r="ECZ17" s="8"/>
      <c r="EDA17" s="8"/>
      <c r="EDB17" s="8"/>
      <c r="EDC17" s="8"/>
      <c r="EDD17" s="8"/>
      <c r="EDE17" s="8"/>
      <c r="EDF17" s="8"/>
      <c r="EDG17" s="8"/>
      <c r="EDH17" s="8"/>
      <c r="EDI17" s="8"/>
      <c r="EDJ17" s="8"/>
      <c r="EDK17" s="8"/>
      <c r="EDL17" s="8"/>
      <c r="EDM17" s="8"/>
      <c r="EDN17" s="8"/>
      <c r="EDO17" s="8"/>
      <c r="EDP17" s="8"/>
      <c r="EDQ17" s="8"/>
      <c r="EDR17" s="8"/>
      <c r="EDS17" s="8"/>
      <c r="EDT17" s="8"/>
      <c r="EDU17" s="8"/>
      <c r="EDV17" s="8"/>
      <c r="EDW17" s="8"/>
      <c r="EDX17" s="8"/>
      <c r="EDY17" s="8"/>
      <c r="EDZ17" s="8"/>
      <c r="EEA17" s="8"/>
      <c r="EEB17" s="8"/>
      <c r="EEC17" s="8"/>
      <c r="EED17" s="8"/>
      <c r="EEE17" s="8"/>
      <c r="EEF17" s="8"/>
      <c r="EEG17" s="8"/>
      <c r="EEH17" s="8"/>
      <c r="EEI17" s="8"/>
      <c r="EEJ17" s="8"/>
      <c r="EEK17" s="8"/>
      <c r="EEL17" s="8"/>
      <c r="EEM17" s="8"/>
      <c r="EEN17" s="8"/>
      <c r="EEO17" s="8"/>
      <c r="EEP17" s="8"/>
      <c r="EEQ17" s="8"/>
      <c r="EER17" s="8"/>
      <c r="EES17" s="8"/>
      <c r="EET17" s="8"/>
      <c r="EEU17" s="8"/>
      <c r="EEV17" s="8"/>
      <c r="EEW17" s="8"/>
      <c r="EEX17" s="8"/>
      <c r="EEY17" s="8"/>
      <c r="EEZ17" s="8"/>
      <c r="EFA17" s="8"/>
      <c r="EFB17" s="8"/>
      <c r="EFC17" s="8"/>
      <c r="EFD17" s="8"/>
      <c r="EFE17" s="8"/>
      <c r="EFF17" s="8"/>
      <c r="EFG17" s="8"/>
      <c r="EFH17" s="8"/>
      <c r="EFI17" s="8"/>
      <c r="EFJ17" s="8"/>
      <c r="EFK17" s="8"/>
      <c r="EFL17" s="8"/>
      <c r="EFM17" s="8"/>
      <c r="EFN17" s="8"/>
      <c r="EFO17" s="8"/>
      <c r="EFP17" s="8"/>
      <c r="EFQ17" s="8"/>
      <c r="EFR17" s="8"/>
      <c r="EFS17" s="8"/>
      <c r="EFT17" s="8"/>
      <c r="EFU17" s="8"/>
      <c r="EFV17" s="8"/>
      <c r="EFW17" s="8"/>
      <c r="EFX17" s="8"/>
      <c r="EFY17" s="8"/>
      <c r="EFZ17" s="8"/>
      <c r="EGA17" s="8"/>
      <c r="EGB17" s="8"/>
      <c r="EGC17" s="8"/>
      <c r="EGD17" s="8"/>
      <c r="EGE17" s="8"/>
      <c r="EGF17" s="8"/>
      <c r="EGG17" s="8"/>
      <c r="EGH17" s="8"/>
      <c r="EGI17" s="8"/>
      <c r="EGJ17" s="8"/>
      <c r="EGK17" s="8"/>
      <c r="EGL17" s="8"/>
      <c r="EGM17" s="8"/>
      <c r="EGN17" s="8"/>
      <c r="EGO17" s="8"/>
      <c r="EGP17" s="8"/>
      <c r="EGQ17" s="8"/>
      <c r="EGR17" s="8"/>
      <c r="EGS17" s="8"/>
      <c r="EGT17" s="8"/>
      <c r="EGU17" s="8"/>
      <c r="EGV17" s="8"/>
      <c r="EGW17" s="8"/>
      <c r="EGX17" s="8"/>
      <c r="EGY17" s="8"/>
      <c r="EGZ17" s="8"/>
      <c r="EHA17" s="8"/>
      <c r="EHB17" s="8"/>
      <c r="EHC17" s="8"/>
      <c r="EHD17" s="8"/>
      <c r="EHE17" s="8"/>
      <c r="EHF17" s="8"/>
      <c r="EHG17" s="8"/>
      <c r="EHH17" s="8"/>
      <c r="EHI17" s="8"/>
      <c r="EHJ17" s="8"/>
      <c r="EHK17" s="8"/>
      <c r="EHL17" s="8"/>
      <c r="EHM17" s="8"/>
      <c r="EHN17" s="8"/>
      <c r="EHO17" s="8"/>
      <c r="EHP17" s="8"/>
      <c r="EHQ17" s="8"/>
      <c r="EHR17" s="8"/>
      <c r="EHS17" s="8"/>
      <c r="EHT17" s="8"/>
      <c r="EHU17" s="8"/>
      <c r="EHV17" s="8"/>
      <c r="EHW17" s="8"/>
      <c r="EHX17" s="8"/>
      <c r="EHY17" s="8"/>
      <c r="EHZ17" s="8"/>
      <c r="EIA17" s="8"/>
      <c r="EIB17" s="8"/>
      <c r="EIC17" s="8"/>
      <c r="EID17" s="8"/>
      <c r="EIE17" s="8"/>
      <c r="EIF17" s="8"/>
      <c r="EIG17" s="8"/>
      <c r="EIH17" s="8"/>
      <c r="EII17" s="8"/>
      <c r="EIJ17" s="8"/>
      <c r="EIK17" s="8"/>
      <c r="EIL17" s="8"/>
      <c r="EIM17" s="8"/>
      <c r="EIN17" s="8"/>
      <c r="EIO17" s="8"/>
      <c r="EIP17" s="8"/>
      <c r="EIQ17" s="8"/>
      <c r="EIR17" s="8"/>
      <c r="EIS17" s="8"/>
      <c r="EIT17" s="8"/>
      <c r="EIU17" s="8"/>
      <c r="EIV17" s="8"/>
      <c r="EIW17" s="8"/>
      <c r="EIX17" s="8"/>
      <c r="EIY17" s="8"/>
      <c r="EIZ17" s="8"/>
      <c r="EJA17" s="8"/>
      <c r="EJB17" s="8"/>
      <c r="EJC17" s="8"/>
      <c r="EJD17" s="8"/>
      <c r="EJE17" s="8"/>
      <c r="EJF17" s="8"/>
      <c r="EJG17" s="8"/>
      <c r="EJH17" s="8"/>
      <c r="EJI17" s="8"/>
      <c r="EJJ17" s="8"/>
      <c r="EJK17" s="8"/>
      <c r="EJL17" s="8"/>
      <c r="EJM17" s="8"/>
      <c r="EJN17" s="8"/>
      <c r="EJO17" s="8"/>
      <c r="EJP17" s="8"/>
      <c r="EJQ17" s="8"/>
      <c r="EJR17" s="8"/>
      <c r="EJS17" s="8"/>
      <c r="EJT17" s="8"/>
      <c r="EJU17" s="8"/>
      <c r="EJV17" s="8"/>
      <c r="EJW17" s="8"/>
      <c r="EJX17" s="8"/>
      <c r="EJY17" s="8"/>
      <c r="EJZ17" s="8"/>
      <c r="EKA17" s="8"/>
      <c r="EKB17" s="8"/>
      <c r="EKC17" s="8"/>
      <c r="EKD17" s="8"/>
      <c r="EKE17" s="8"/>
      <c r="EKF17" s="8"/>
      <c r="EKG17" s="8"/>
      <c r="EKH17" s="8"/>
      <c r="EKI17" s="8"/>
      <c r="EKJ17" s="8"/>
      <c r="EKK17" s="8"/>
      <c r="EKL17" s="8"/>
      <c r="EKM17" s="8"/>
      <c r="EKN17" s="8"/>
      <c r="EKO17" s="8"/>
      <c r="EKP17" s="8"/>
      <c r="EKQ17" s="8"/>
      <c r="EKR17" s="8"/>
      <c r="EKS17" s="8"/>
      <c r="EKT17" s="8"/>
      <c r="EKU17" s="8"/>
      <c r="EKV17" s="8"/>
      <c r="EKW17" s="8"/>
      <c r="EKX17" s="8"/>
      <c r="EKY17" s="8"/>
      <c r="EKZ17" s="8"/>
      <c r="ELA17" s="8"/>
      <c r="ELB17" s="8"/>
      <c r="ELC17" s="8"/>
      <c r="ELD17" s="8"/>
      <c r="ELE17" s="8"/>
      <c r="ELF17" s="8"/>
      <c r="ELG17" s="8"/>
      <c r="ELH17" s="8"/>
      <c r="ELI17" s="8"/>
      <c r="ELJ17" s="8"/>
      <c r="ELK17" s="8"/>
      <c r="ELL17" s="8"/>
      <c r="ELM17" s="8"/>
      <c r="ELN17" s="8"/>
      <c r="ELO17" s="8"/>
      <c r="ELP17" s="8"/>
      <c r="ELQ17" s="8"/>
      <c r="ELR17" s="8"/>
      <c r="ELS17" s="8"/>
      <c r="ELT17" s="8"/>
      <c r="ELU17" s="8"/>
      <c r="ELV17" s="8"/>
      <c r="ELW17" s="8"/>
      <c r="ELX17" s="8"/>
      <c r="ELY17" s="8"/>
      <c r="ELZ17" s="8"/>
      <c r="EMA17" s="8"/>
      <c r="EMB17" s="8"/>
      <c r="EMC17" s="8"/>
      <c r="EMD17" s="8"/>
      <c r="EME17" s="8"/>
      <c r="EMF17" s="8"/>
      <c r="EMG17" s="8"/>
      <c r="EMH17" s="8"/>
      <c r="EMI17" s="8"/>
      <c r="EMJ17" s="8"/>
      <c r="EMK17" s="8"/>
      <c r="EML17" s="8"/>
      <c r="EMM17" s="8"/>
      <c r="EMN17" s="8"/>
      <c r="EMO17" s="8"/>
      <c r="EMP17" s="8"/>
      <c r="EMQ17" s="8"/>
      <c r="EMR17" s="8"/>
      <c r="EMS17" s="8"/>
      <c r="EMT17" s="8"/>
      <c r="EMU17" s="8"/>
      <c r="EMV17" s="8"/>
      <c r="EMW17" s="8"/>
      <c r="EMX17" s="8"/>
      <c r="EMY17" s="8"/>
      <c r="EMZ17" s="8"/>
      <c r="ENA17" s="8"/>
      <c r="ENB17" s="8"/>
      <c r="ENC17" s="8"/>
      <c r="END17" s="8"/>
      <c r="ENE17" s="8"/>
      <c r="ENF17" s="8"/>
      <c r="ENG17" s="8"/>
      <c r="ENH17" s="8"/>
      <c r="ENI17" s="8"/>
      <c r="ENJ17" s="8"/>
      <c r="ENK17" s="8"/>
      <c r="ENL17" s="8"/>
      <c r="ENM17" s="8"/>
      <c r="ENN17" s="8"/>
      <c r="ENO17" s="8"/>
      <c r="ENP17" s="8"/>
      <c r="ENQ17" s="8"/>
      <c r="ENR17" s="8"/>
      <c r="ENS17" s="8"/>
      <c r="ENT17" s="8"/>
      <c r="ENU17" s="8"/>
      <c r="ENV17" s="8"/>
      <c r="ENW17" s="8"/>
      <c r="ENX17" s="8"/>
      <c r="ENY17" s="8"/>
      <c r="ENZ17" s="8"/>
      <c r="EOA17" s="8"/>
      <c r="EOB17" s="8"/>
      <c r="EOC17" s="8"/>
      <c r="EOD17" s="8"/>
      <c r="EOE17" s="8"/>
      <c r="EOF17" s="8"/>
      <c r="EOG17" s="8"/>
      <c r="EOH17" s="8"/>
      <c r="EOI17" s="8"/>
      <c r="EOJ17" s="8"/>
      <c r="EOK17" s="8"/>
      <c r="EOL17" s="8"/>
      <c r="EOM17" s="8"/>
      <c r="EON17" s="8"/>
      <c r="EOO17" s="8"/>
      <c r="EOP17" s="8"/>
      <c r="EOQ17" s="8"/>
      <c r="EOR17" s="8"/>
      <c r="EOS17" s="8"/>
      <c r="EOT17" s="8"/>
      <c r="EOU17" s="8"/>
      <c r="EOV17" s="8"/>
      <c r="EOW17" s="8"/>
      <c r="EOX17" s="8"/>
      <c r="EOY17" s="8"/>
      <c r="EOZ17" s="8"/>
      <c r="EPA17" s="8"/>
      <c r="EPB17" s="8"/>
      <c r="EPC17" s="8"/>
      <c r="EPD17" s="8"/>
      <c r="EPE17" s="8"/>
      <c r="EPF17" s="8"/>
      <c r="EPG17" s="8"/>
      <c r="EPH17" s="8"/>
      <c r="EPI17" s="8"/>
      <c r="EPJ17" s="8"/>
      <c r="EPK17" s="8"/>
      <c r="EPL17" s="8"/>
      <c r="EPM17" s="8"/>
      <c r="EPN17" s="8"/>
      <c r="EPO17" s="8"/>
      <c r="EPP17" s="8"/>
      <c r="EPQ17" s="8"/>
      <c r="EPR17" s="8"/>
      <c r="EPS17" s="8"/>
      <c r="EPT17" s="8"/>
      <c r="EPU17" s="8"/>
      <c r="EPV17" s="8"/>
      <c r="EPW17" s="8"/>
      <c r="EPX17" s="8"/>
      <c r="EPY17" s="8"/>
      <c r="EPZ17" s="8"/>
      <c r="EQA17" s="8"/>
      <c r="EQB17" s="8"/>
      <c r="EQC17" s="8"/>
      <c r="EQD17" s="8"/>
      <c r="EQE17" s="8"/>
      <c r="EQF17" s="8"/>
      <c r="EQG17" s="8"/>
      <c r="EQH17" s="8"/>
      <c r="EQI17" s="8"/>
      <c r="EQJ17" s="8"/>
      <c r="EQK17" s="8"/>
      <c r="EQL17" s="8"/>
      <c r="EQM17" s="8"/>
      <c r="EQN17" s="8"/>
      <c r="EQO17" s="8"/>
      <c r="EQP17" s="8"/>
      <c r="EQQ17" s="8"/>
      <c r="EQR17" s="8"/>
      <c r="EQS17" s="8"/>
      <c r="EQT17" s="8"/>
      <c r="EQU17" s="8"/>
      <c r="EQV17" s="8"/>
      <c r="EQW17" s="8"/>
      <c r="EQX17" s="8"/>
      <c r="EQY17" s="8"/>
      <c r="EQZ17" s="8"/>
      <c r="ERA17" s="8"/>
      <c r="ERB17" s="8"/>
      <c r="ERC17" s="8"/>
      <c r="ERD17" s="8"/>
      <c r="ERE17" s="8"/>
      <c r="ERF17" s="8"/>
      <c r="ERG17" s="8"/>
      <c r="ERH17" s="8"/>
      <c r="ERI17" s="8"/>
      <c r="ERJ17" s="8"/>
      <c r="ERK17" s="8"/>
      <c r="ERL17" s="8"/>
      <c r="ERM17" s="8"/>
      <c r="ERN17" s="8"/>
      <c r="ERO17" s="8"/>
      <c r="ERP17" s="8"/>
      <c r="ERQ17" s="8"/>
      <c r="ERR17" s="8"/>
      <c r="ERS17" s="8"/>
      <c r="ERT17" s="8"/>
      <c r="ERU17" s="8"/>
      <c r="ERV17" s="8"/>
      <c r="ERW17" s="8"/>
      <c r="ERX17" s="8"/>
      <c r="ERY17" s="8"/>
      <c r="ERZ17" s="8"/>
      <c r="ESA17" s="8"/>
      <c r="ESB17" s="8"/>
      <c r="ESC17" s="8"/>
      <c r="ESD17" s="8"/>
      <c r="ESE17" s="8"/>
      <c r="ESF17" s="8"/>
      <c r="ESG17" s="8"/>
      <c r="ESH17" s="8"/>
      <c r="ESI17" s="8"/>
      <c r="ESJ17" s="8"/>
      <c r="ESK17" s="8"/>
      <c r="ESL17" s="8"/>
      <c r="ESM17" s="8"/>
      <c r="ESN17" s="8"/>
      <c r="ESO17" s="8"/>
      <c r="ESP17" s="8"/>
      <c r="ESQ17" s="8"/>
      <c r="ESR17" s="8"/>
      <c r="ESS17" s="8"/>
      <c r="EST17" s="8"/>
      <c r="ESU17" s="8"/>
      <c r="ESV17" s="8"/>
      <c r="ESW17" s="8"/>
      <c r="ESX17" s="8"/>
      <c r="ESY17" s="8"/>
      <c r="ESZ17" s="8"/>
      <c r="ETA17" s="8"/>
      <c r="ETB17" s="8"/>
      <c r="ETC17" s="8"/>
      <c r="ETD17" s="8"/>
      <c r="ETE17" s="8"/>
      <c r="ETF17" s="8"/>
      <c r="ETG17" s="8"/>
      <c r="ETH17" s="8"/>
      <c r="ETI17" s="8"/>
      <c r="ETJ17" s="8"/>
      <c r="ETK17" s="8"/>
      <c r="ETL17" s="8"/>
      <c r="ETM17" s="8"/>
      <c r="ETN17" s="8"/>
      <c r="ETO17" s="8"/>
      <c r="ETP17" s="8"/>
      <c r="ETQ17" s="8"/>
      <c r="ETR17" s="8"/>
      <c r="ETS17" s="8"/>
      <c r="ETT17" s="8"/>
      <c r="ETU17" s="8"/>
      <c r="ETV17" s="8"/>
      <c r="ETW17" s="8"/>
      <c r="ETX17" s="8"/>
      <c r="ETY17" s="8"/>
      <c r="ETZ17" s="8"/>
      <c r="EUA17" s="8"/>
      <c r="EUB17" s="8"/>
      <c r="EUC17" s="8"/>
      <c r="EUD17" s="8"/>
      <c r="EUE17" s="8"/>
      <c r="EUF17" s="8"/>
      <c r="EUG17" s="8"/>
      <c r="EUH17" s="8"/>
      <c r="EUI17" s="8"/>
      <c r="EUJ17" s="8"/>
      <c r="EUK17" s="8"/>
      <c r="EUL17" s="8"/>
      <c r="EUM17" s="8"/>
      <c r="EUN17" s="8"/>
      <c r="EUO17" s="8"/>
      <c r="EUP17" s="8"/>
      <c r="EUQ17" s="8"/>
      <c r="EUR17" s="8"/>
      <c r="EUS17" s="8"/>
      <c r="EUT17" s="8"/>
      <c r="EUU17" s="8"/>
      <c r="EUV17" s="8"/>
      <c r="EUW17" s="8"/>
      <c r="EUX17" s="8"/>
      <c r="EUY17" s="8"/>
      <c r="EUZ17" s="8"/>
      <c r="EVA17" s="8"/>
      <c r="EVB17" s="8"/>
      <c r="EVC17" s="8"/>
      <c r="EVD17" s="8"/>
      <c r="EVE17" s="8"/>
      <c r="EVF17" s="8"/>
      <c r="EVG17" s="8"/>
      <c r="EVH17" s="8"/>
      <c r="EVI17" s="8"/>
      <c r="EVJ17" s="8"/>
      <c r="EVK17" s="8"/>
      <c r="EVL17" s="8"/>
      <c r="EVM17" s="8"/>
      <c r="EVN17" s="8"/>
      <c r="EVO17" s="8"/>
      <c r="EVP17" s="8"/>
      <c r="EVQ17" s="8"/>
      <c r="EVR17" s="8"/>
      <c r="EVS17" s="8"/>
      <c r="EVT17" s="8"/>
      <c r="EVU17" s="8"/>
      <c r="EVV17" s="8"/>
      <c r="EVW17" s="8"/>
      <c r="EVX17" s="8"/>
      <c r="EVY17" s="8"/>
      <c r="EVZ17" s="8"/>
      <c r="EWA17" s="8"/>
      <c r="EWB17" s="8"/>
      <c r="EWC17" s="8"/>
      <c r="EWD17" s="8"/>
      <c r="EWE17" s="8"/>
      <c r="EWF17" s="8"/>
      <c r="EWG17" s="8"/>
      <c r="EWH17" s="8"/>
      <c r="EWI17" s="8"/>
      <c r="EWJ17" s="8"/>
      <c r="EWK17" s="8"/>
      <c r="EWL17" s="8"/>
      <c r="EWM17" s="8"/>
      <c r="EWN17" s="8"/>
      <c r="EWO17" s="8"/>
      <c r="EWP17" s="8"/>
      <c r="EWQ17" s="8"/>
      <c r="EWR17" s="8"/>
      <c r="EWS17" s="8"/>
      <c r="EWT17" s="8"/>
      <c r="EWU17" s="8"/>
      <c r="EWV17" s="8"/>
      <c r="EWW17" s="8"/>
      <c r="EWX17" s="8"/>
      <c r="EWY17" s="8"/>
      <c r="EWZ17" s="8"/>
      <c r="EXA17" s="8"/>
      <c r="EXB17" s="8"/>
      <c r="EXC17" s="8"/>
      <c r="EXD17" s="8"/>
      <c r="EXE17" s="8"/>
      <c r="EXF17" s="8"/>
      <c r="EXG17" s="8"/>
      <c r="EXH17" s="8"/>
      <c r="EXI17" s="8"/>
      <c r="EXJ17" s="8"/>
      <c r="EXK17" s="8"/>
      <c r="EXL17" s="8"/>
      <c r="EXM17" s="8"/>
      <c r="EXN17" s="8"/>
      <c r="EXO17" s="8"/>
      <c r="EXP17" s="8"/>
      <c r="EXQ17" s="8"/>
      <c r="EXR17" s="8"/>
      <c r="EXS17" s="8"/>
      <c r="EXT17" s="8"/>
      <c r="EXU17" s="8"/>
      <c r="EXV17" s="8"/>
      <c r="EXW17" s="8"/>
      <c r="EXX17" s="8"/>
      <c r="EXY17" s="8"/>
      <c r="EXZ17" s="8"/>
      <c r="EYA17" s="8"/>
      <c r="EYB17" s="8"/>
      <c r="EYC17" s="8"/>
      <c r="EYD17" s="8"/>
      <c r="EYE17" s="8"/>
      <c r="EYF17" s="8"/>
      <c r="EYG17" s="8"/>
      <c r="EYH17" s="8"/>
      <c r="EYI17" s="8"/>
      <c r="EYJ17" s="8"/>
      <c r="EYK17" s="8"/>
      <c r="EYL17" s="8"/>
      <c r="EYM17" s="8"/>
      <c r="EYN17" s="8"/>
      <c r="EYO17" s="8"/>
      <c r="EYP17" s="8"/>
      <c r="EYQ17" s="8"/>
      <c r="EYR17" s="8"/>
      <c r="EYS17" s="8"/>
      <c r="EYT17" s="8"/>
      <c r="EYU17" s="8"/>
      <c r="EYV17" s="8"/>
      <c r="EYW17" s="8"/>
      <c r="EYX17" s="8"/>
      <c r="EYY17" s="8"/>
      <c r="EYZ17" s="8"/>
      <c r="EZA17" s="8"/>
      <c r="EZB17" s="8"/>
      <c r="EZC17" s="8"/>
      <c r="EZD17" s="8"/>
      <c r="EZE17" s="8"/>
      <c r="EZF17" s="8"/>
      <c r="EZG17" s="8"/>
      <c r="EZH17" s="8"/>
      <c r="EZI17" s="8"/>
      <c r="EZJ17" s="8"/>
      <c r="EZK17" s="8"/>
      <c r="EZL17" s="8"/>
      <c r="EZM17" s="8"/>
      <c r="EZN17" s="8"/>
      <c r="EZO17" s="8"/>
      <c r="EZP17" s="8"/>
      <c r="EZQ17" s="8"/>
      <c r="EZR17" s="8"/>
      <c r="EZS17" s="8"/>
      <c r="EZT17" s="8"/>
      <c r="EZU17" s="8"/>
      <c r="EZV17" s="8"/>
      <c r="EZW17" s="8"/>
      <c r="EZX17" s="8"/>
      <c r="EZY17" s="8"/>
      <c r="EZZ17" s="8"/>
      <c r="FAA17" s="8"/>
      <c r="FAB17" s="8"/>
      <c r="FAC17" s="8"/>
      <c r="FAD17" s="8"/>
      <c r="FAE17" s="8"/>
      <c r="FAF17" s="8"/>
      <c r="FAG17" s="8"/>
      <c r="FAH17" s="8"/>
      <c r="FAI17" s="8"/>
      <c r="FAJ17" s="8"/>
      <c r="FAK17" s="8"/>
      <c r="FAL17" s="8"/>
      <c r="FAM17" s="8"/>
      <c r="FAN17" s="8"/>
      <c r="FAO17" s="8"/>
      <c r="FAP17" s="8"/>
      <c r="FAQ17" s="8"/>
      <c r="FAR17" s="8"/>
      <c r="FAS17" s="8"/>
      <c r="FAT17" s="8"/>
      <c r="FAU17" s="8"/>
      <c r="FAV17" s="8"/>
      <c r="FAW17" s="8"/>
      <c r="FAX17" s="8"/>
      <c r="FAY17" s="8"/>
      <c r="FAZ17" s="8"/>
      <c r="FBA17" s="8"/>
      <c r="FBB17" s="8"/>
      <c r="FBC17" s="8"/>
      <c r="FBD17" s="8"/>
      <c r="FBE17" s="8"/>
      <c r="FBF17" s="8"/>
      <c r="FBG17" s="8"/>
      <c r="FBH17" s="8"/>
      <c r="FBI17" s="8"/>
      <c r="FBJ17" s="8"/>
      <c r="FBK17" s="8"/>
      <c r="FBL17" s="8"/>
      <c r="FBM17" s="8"/>
      <c r="FBN17" s="8"/>
      <c r="FBO17" s="8"/>
      <c r="FBP17" s="8"/>
      <c r="FBQ17" s="8"/>
      <c r="FBR17" s="8"/>
      <c r="FBS17" s="8"/>
      <c r="FBT17" s="8"/>
      <c r="FBU17" s="8"/>
      <c r="FBV17" s="8"/>
      <c r="FBW17" s="8"/>
      <c r="FBX17" s="8"/>
      <c r="FBY17" s="8"/>
      <c r="FBZ17" s="8"/>
      <c r="FCA17" s="8"/>
      <c r="FCB17" s="8"/>
      <c r="FCC17" s="8"/>
      <c r="FCD17" s="8"/>
      <c r="FCE17" s="8"/>
      <c r="FCF17" s="8"/>
      <c r="FCG17" s="8"/>
      <c r="FCH17" s="8"/>
      <c r="FCI17" s="8"/>
      <c r="FCJ17" s="8"/>
      <c r="FCK17" s="8"/>
      <c r="FCL17" s="8"/>
      <c r="FCM17" s="8"/>
      <c r="FCN17" s="8"/>
      <c r="FCO17" s="8"/>
      <c r="FCP17" s="8"/>
      <c r="FCQ17" s="8"/>
      <c r="FCR17" s="8"/>
      <c r="FCS17" s="8"/>
      <c r="FCT17" s="8"/>
      <c r="FCU17" s="8"/>
      <c r="FCV17" s="8"/>
      <c r="FCW17" s="8"/>
      <c r="FCX17" s="8"/>
      <c r="FCY17" s="8"/>
      <c r="FCZ17" s="8"/>
      <c r="FDA17" s="8"/>
      <c r="FDB17" s="8"/>
      <c r="FDC17" s="8"/>
      <c r="FDD17" s="8"/>
      <c r="FDE17" s="8"/>
      <c r="FDF17" s="8"/>
      <c r="FDG17" s="8"/>
      <c r="FDH17" s="8"/>
      <c r="FDI17" s="8"/>
      <c r="FDJ17" s="8"/>
      <c r="FDK17" s="8"/>
      <c r="FDL17" s="8"/>
      <c r="FDM17" s="8"/>
      <c r="FDN17" s="8"/>
      <c r="FDO17" s="8"/>
      <c r="FDP17" s="8"/>
      <c r="FDQ17" s="8"/>
      <c r="FDR17" s="8"/>
      <c r="FDS17" s="8"/>
      <c r="FDT17" s="8"/>
      <c r="FDU17" s="8"/>
      <c r="FDV17" s="8"/>
      <c r="FDW17" s="8"/>
      <c r="FDX17" s="8"/>
      <c r="FDY17" s="8"/>
      <c r="FDZ17" s="8"/>
      <c r="FEA17" s="8"/>
      <c r="FEB17" s="8"/>
      <c r="FEC17" s="8"/>
      <c r="FED17" s="8"/>
      <c r="FEE17" s="8"/>
      <c r="FEF17" s="8"/>
      <c r="FEG17" s="8"/>
      <c r="FEH17" s="8"/>
      <c r="FEI17" s="8"/>
      <c r="FEJ17" s="8"/>
      <c r="FEK17" s="8"/>
      <c r="FEL17" s="8"/>
      <c r="FEM17" s="8"/>
      <c r="FEN17" s="8"/>
      <c r="FEO17" s="8"/>
      <c r="FEP17" s="8"/>
      <c r="FEQ17" s="8"/>
      <c r="FER17" s="8"/>
      <c r="FES17" s="8"/>
      <c r="FET17" s="8"/>
      <c r="FEU17" s="8"/>
      <c r="FEV17" s="8"/>
      <c r="FEW17" s="8"/>
      <c r="FEX17" s="8"/>
      <c r="FEY17" s="8"/>
      <c r="FEZ17" s="8"/>
      <c r="FFA17" s="8"/>
      <c r="FFB17" s="8"/>
      <c r="FFC17" s="8"/>
      <c r="FFD17" s="8"/>
      <c r="FFE17" s="8"/>
      <c r="FFF17" s="8"/>
      <c r="FFG17" s="8"/>
      <c r="FFH17" s="8"/>
      <c r="FFI17" s="8"/>
      <c r="FFJ17" s="8"/>
      <c r="FFK17" s="8"/>
      <c r="FFL17" s="8"/>
      <c r="FFM17" s="8"/>
      <c r="FFN17" s="8"/>
      <c r="FFO17" s="8"/>
      <c r="FFP17" s="8"/>
      <c r="FFQ17" s="8"/>
      <c r="FFR17" s="8"/>
      <c r="FFS17" s="8"/>
      <c r="FFT17" s="8"/>
      <c r="FFU17" s="8"/>
      <c r="FFV17" s="8"/>
      <c r="FFW17" s="8"/>
      <c r="FFX17" s="8"/>
      <c r="FFY17" s="8"/>
      <c r="FFZ17" s="8"/>
      <c r="FGA17" s="8"/>
      <c r="FGB17" s="8"/>
      <c r="FGC17" s="8"/>
      <c r="FGD17" s="8"/>
      <c r="FGE17" s="8"/>
      <c r="FGF17" s="8"/>
      <c r="FGG17" s="8"/>
      <c r="FGH17" s="8"/>
      <c r="FGI17" s="8"/>
      <c r="FGJ17" s="8"/>
      <c r="FGK17" s="8"/>
      <c r="FGL17" s="8"/>
      <c r="FGM17" s="8"/>
      <c r="FGN17" s="8"/>
      <c r="FGO17" s="8"/>
      <c r="FGP17" s="8"/>
      <c r="FGQ17" s="8"/>
      <c r="FGR17" s="8"/>
      <c r="FGS17" s="8"/>
      <c r="FGT17" s="8"/>
      <c r="FGU17" s="8"/>
      <c r="FGV17" s="8"/>
      <c r="FGW17" s="8"/>
      <c r="FGX17" s="8"/>
      <c r="FGY17" s="8"/>
      <c r="FGZ17" s="8"/>
      <c r="FHA17" s="8"/>
      <c r="FHB17" s="8"/>
      <c r="FHC17" s="8"/>
      <c r="FHD17" s="8"/>
      <c r="FHE17" s="8"/>
      <c r="FHF17" s="8"/>
      <c r="FHG17" s="8"/>
      <c r="FHH17" s="8"/>
      <c r="FHI17" s="8"/>
      <c r="FHJ17" s="8"/>
      <c r="FHK17" s="8"/>
      <c r="FHL17" s="8"/>
      <c r="FHM17" s="8"/>
      <c r="FHN17" s="8"/>
      <c r="FHO17" s="8"/>
      <c r="FHP17" s="8"/>
      <c r="FHQ17" s="8"/>
      <c r="FHR17" s="8"/>
      <c r="FHS17" s="8"/>
      <c r="FHT17" s="8"/>
      <c r="FHU17" s="8"/>
      <c r="FHV17" s="8"/>
      <c r="FHW17" s="8"/>
      <c r="FHX17" s="8"/>
      <c r="FHY17" s="8"/>
      <c r="FHZ17" s="8"/>
      <c r="FIA17" s="8"/>
      <c r="FIB17" s="8"/>
      <c r="FIC17" s="8"/>
      <c r="FID17" s="8"/>
      <c r="FIE17" s="8"/>
      <c r="FIF17" s="8"/>
      <c r="FIG17" s="8"/>
      <c r="FIH17" s="8"/>
      <c r="FII17" s="8"/>
      <c r="FIJ17" s="8"/>
      <c r="FIK17" s="8"/>
      <c r="FIL17" s="8"/>
      <c r="FIM17" s="8"/>
      <c r="FIN17" s="8"/>
      <c r="FIO17" s="8"/>
      <c r="FIP17" s="8"/>
      <c r="FIQ17" s="8"/>
      <c r="FIR17" s="8"/>
      <c r="FIS17" s="8"/>
      <c r="FIT17" s="8"/>
      <c r="FIU17" s="8"/>
      <c r="FIV17" s="8"/>
      <c r="FIW17" s="8"/>
      <c r="FIX17" s="8"/>
      <c r="FIY17" s="8"/>
      <c r="FIZ17" s="8"/>
      <c r="FJA17" s="8"/>
      <c r="FJB17" s="8"/>
      <c r="FJC17" s="8"/>
      <c r="FJD17" s="8"/>
      <c r="FJE17" s="8"/>
      <c r="FJF17" s="8"/>
      <c r="FJG17" s="8"/>
      <c r="FJH17" s="8"/>
      <c r="FJI17" s="8"/>
      <c r="FJJ17" s="8"/>
      <c r="FJK17" s="8"/>
      <c r="FJL17" s="8"/>
      <c r="FJM17" s="8"/>
      <c r="FJN17" s="8"/>
      <c r="FJO17" s="8"/>
      <c r="FJP17" s="8"/>
      <c r="FJQ17" s="8"/>
      <c r="FJR17" s="8"/>
      <c r="FJS17" s="8"/>
      <c r="FJT17" s="8"/>
      <c r="FJU17" s="8"/>
      <c r="FJV17" s="8"/>
      <c r="FJW17" s="8"/>
      <c r="FJX17" s="8"/>
      <c r="FJY17" s="8"/>
      <c r="FJZ17" s="8"/>
      <c r="FKA17" s="8"/>
      <c r="FKB17" s="8"/>
      <c r="FKC17" s="8"/>
      <c r="FKD17" s="8"/>
      <c r="FKE17" s="8"/>
      <c r="FKF17" s="8"/>
      <c r="FKG17" s="8"/>
      <c r="FKH17" s="8"/>
      <c r="FKI17" s="8"/>
      <c r="FKJ17" s="8"/>
      <c r="FKK17" s="8"/>
      <c r="FKL17" s="8"/>
      <c r="FKM17" s="8"/>
      <c r="FKN17" s="8"/>
      <c r="FKO17" s="8"/>
      <c r="FKP17" s="8"/>
      <c r="FKQ17" s="8"/>
      <c r="FKR17" s="8"/>
      <c r="FKS17" s="8"/>
      <c r="FKT17" s="8"/>
      <c r="FKU17" s="8"/>
      <c r="FKV17" s="8"/>
      <c r="FKW17" s="8"/>
      <c r="FKX17" s="8"/>
      <c r="FKY17" s="8"/>
      <c r="FKZ17" s="8"/>
      <c r="FLA17" s="8"/>
      <c r="FLB17" s="8"/>
      <c r="FLC17" s="8"/>
      <c r="FLD17" s="8"/>
      <c r="FLE17" s="8"/>
      <c r="FLF17" s="8"/>
      <c r="FLG17" s="8"/>
      <c r="FLH17" s="8"/>
      <c r="FLI17" s="8"/>
      <c r="FLJ17" s="8"/>
      <c r="FLK17" s="8"/>
      <c r="FLL17" s="8"/>
      <c r="FLM17" s="8"/>
      <c r="FLN17" s="8"/>
      <c r="FLO17" s="8"/>
      <c r="FLP17" s="8"/>
      <c r="FLQ17" s="8"/>
      <c r="FLR17" s="8"/>
      <c r="FLS17" s="8"/>
      <c r="FLT17" s="8"/>
      <c r="FLU17" s="8"/>
      <c r="FLV17" s="8"/>
      <c r="FLW17" s="8"/>
      <c r="FLX17" s="8"/>
      <c r="FLY17" s="8"/>
      <c r="FLZ17" s="8"/>
      <c r="FMA17" s="8"/>
      <c r="FMB17" s="8"/>
      <c r="FMC17" s="8"/>
      <c r="FMD17" s="8"/>
      <c r="FME17" s="8"/>
      <c r="FMF17" s="8"/>
      <c r="FMG17" s="8"/>
      <c r="FMH17" s="8"/>
      <c r="FMI17" s="8"/>
      <c r="FMJ17" s="8"/>
      <c r="FMK17" s="8"/>
      <c r="FML17" s="8"/>
      <c r="FMM17" s="8"/>
      <c r="FMN17" s="8"/>
      <c r="FMO17" s="8"/>
      <c r="FMP17" s="8"/>
      <c r="FMQ17" s="8"/>
      <c r="FMR17" s="8"/>
      <c r="FMS17" s="8"/>
      <c r="FMT17" s="8"/>
      <c r="FMU17" s="8"/>
      <c r="FMV17" s="8"/>
      <c r="FMW17" s="8"/>
      <c r="FMX17" s="8"/>
      <c r="FMY17" s="8"/>
      <c r="FMZ17" s="8"/>
      <c r="FNA17" s="8"/>
      <c r="FNB17" s="8"/>
      <c r="FNC17" s="8"/>
      <c r="FND17" s="8"/>
      <c r="FNE17" s="8"/>
      <c r="FNF17" s="8"/>
      <c r="FNG17" s="8"/>
      <c r="FNH17" s="8"/>
      <c r="FNI17" s="8"/>
      <c r="FNJ17" s="8"/>
      <c r="FNK17" s="8"/>
      <c r="FNL17" s="8"/>
      <c r="FNM17" s="8"/>
      <c r="FNN17" s="8"/>
      <c r="FNO17" s="8"/>
      <c r="FNP17" s="8"/>
      <c r="FNQ17" s="8"/>
      <c r="FNR17" s="8"/>
      <c r="FNS17" s="8"/>
      <c r="FNT17" s="8"/>
      <c r="FNU17" s="8"/>
      <c r="FNV17" s="8"/>
      <c r="FNW17" s="8"/>
      <c r="FNX17" s="8"/>
      <c r="FNY17" s="8"/>
      <c r="FNZ17" s="8"/>
      <c r="FOA17" s="8"/>
      <c r="FOB17" s="8"/>
      <c r="FOC17" s="8"/>
      <c r="FOD17" s="8"/>
      <c r="FOE17" s="8"/>
      <c r="FOF17" s="8"/>
      <c r="FOG17" s="8"/>
      <c r="FOH17" s="8"/>
      <c r="FOI17" s="8"/>
      <c r="FOJ17" s="8"/>
      <c r="FOK17" s="8"/>
      <c r="FOL17" s="8"/>
      <c r="FOM17" s="8"/>
      <c r="FON17" s="8"/>
      <c r="FOO17" s="8"/>
      <c r="FOP17" s="8"/>
      <c r="FOQ17" s="8"/>
      <c r="FOR17" s="8"/>
      <c r="FOS17" s="8"/>
      <c r="FOT17" s="8"/>
      <c r="FOU17" s="8"/>
      <c r="FOV17" s="8"/>
      <c r="FOW17" s="8"/>
      <c r="FOX17" s="8"/>
      <c r="FOY17" s="8"/>
      <c r="FOZ17" s="8"/>
      <c r="FPA17" s="8"/>
      <c r="FPB17" s="8"/>
      <c r="FPC17" s="8"/>
      <c r="FPD17" s="8"/>
      <c r="FPE17" s="8"/>
      <c r="FPF17" s="8"/>
      <c r="FPG17" s="8"/>
      <c r="FPH17" s="8"/>
      <c r="FPI17" s="8"/>
      <c r="FPJ17" s="8"/>
      <c r="FPK17" s="8"/>
      <c r="FPL17" s="8"/>
      <c r="FPM17" s="8"/>
      <c r="FPN17" s="8"/>
      <c r="FPO17" s="8"/>
      <c r="FPP17" s="8"/>
      <c r="FPQ17" s="8"/>
      <c r="FPR17" s="8"/>
      <c r="FPS17" s="8"/>
      <c r="FPT17" s="8"/>
      <c r="FPU17" s="8"/>
      <c r="FPV17" s="8"/>
      <c r="FPW17" s="8"/>
      <c r="FPX17" s="8"/>
      <c r="FPY17" s="8"/>
      <c r="FPZ17" s="8"/>
      <c r="FQA17" s="8"/>
      <c r="FQB17" s="8"/>
      <c r="FQC17" s="8"/>
      <c r="FQD17" s="8"/>
      <c r="FQE17" s="8"/>
      <c r="FQF17" s="8"/>
      <c r="FQG17" s="8"/>
      <c r="FQH17" s="8"/>
      <c r="FQI17" s="8"/>
      <c r="FQJ17" s="8"/>
      <c r="FQK17" s="8"/>
      <c r="FQL17" s="8"/>
      <c r="FQM17" s="8"/>
      <c r="FQN17" s="8"/>
      <c r="FQO17" s="8"/>
      <c r="FQP17" s="8"/>
      <c r="FQQ17" s="8"/>
      <c r="FQR17" s="8"/>
      <c r="FQS17" s="8"/>
      <c r="FQT17" s="8"/>
      <c r="FQU17" s="8"/>
      <c r="FQV17" s="8"/>
      <c r="FQW17" s="8"/>
      <c r="FQX17" s="8"/>
      <c r="FQY17" s="8"/>
      <c r="FQZ17" s="8"/>
      <c r="FRA17" s="8"/>
      <c r="FRB17" s="8"/>
      <c r="FRC17" s="8"/>
      <c r="FRD17" s="8"/>
      <c r="FRE17" s="8"/>
      <c r="FRF17" s="8"/>
      <c r="FRG17" s="8"/>
      <c r="FRH17" s="8"/>
      <c r="FRI17" s="8"/>
      <c r="FRJ17" s="8"/>
      <c r="FRK17" s="8"/>
      <c r="FRL17" s="8"/>
      <c r="FRM17" s="8"/>
      <c r="FRN17" s="8"/>
      <c r="FRO17" s="8"/>
      <c r="FRP17" s="8"/>
      <c r="FRQ17" s="8"/>
      <c r="FRR17" s="8"/>
      <c r="FRS17" s="8"/>
      <c r="FRT17" s="8"/>
      <c r="FRU17" s="8"/>
      <c r="FRV17" s="8"/>
      <c r="FRW17" s="8"/>
      <c r="FRX17" s="8"/>
      <c r="FRY17" s="8"/>
      <c r="FRZ17" s="8"/>
      <c r="FSA17" s="8"/>
      <c r="FSB17" s="8"/>
      <c r="FSC17" s="8"/>
      <c r="FSD17" s="8"/>
      <c r="FSE17" s="8"/>
      <c r="FSF17" s="8"/>
      <c r="FSG17" s="8"/>
      <c r="FSH17" s="8"/>
      <c r="FSI17" s="8"/>
      <c r="FSJ17" s="8"/>
      <c r="FSK17" s="8"/>
      <c r="FSL17" s="8"/>
      <c r="FSM17" s="8"/>
      <c r="FSN17" s="8"/>
      <c r="FSO17" s="8"/>
      <c r="FSP17" s="8"/>
      <c r="FSQ17" s="8"/>
      <c r="FSR17" s="8"/>
      <c r="FSS17" s="8"/>
      <c r="FST17" s="8"/>
      <c r="FSU17" s="8"/>
      <c r="FSV17" s="8"/>
      <c r="FSW17" s="8"/>
      <c r="FSX17" s="8"/>
      <c r="FSY17" s="8"/>
      <c r="FSZ17" s="8"/>
      <c r="FTA17" s="8"/>
      <c r="FTB17" s="8"/>
      <c r="FTC17" s="8"/>
      <c r="FTD17" s="8"/>
      <c r="FTE17" s="8"/>
      <c r="FTF17" s="8"/>
      <c r="FTG17" s="8"/>
      <c r="FTH17" s="8"/>
      <c r="FTI17" s="8"/>
      <c r="FTJ17" s="8"/>
      <c r="FTK17" s="8"/>
      <c r="FTL17" s="8"/>
      <c r="FTM17" s="8"/>
      <c r="FTN17" s="8"/>
      <c r="FTO17" s="8"/>
      <c r="FTP17" s="8"/>
      <c r="FTQ17" s="8"/>
      <c r="FTR17" s="8"/>
      <c r="FTS17" s="8"/>
      <c r="FTT17" s="8"/>
      <c r="FTU17" s="8"/>
      <c r="FTV17" s="8"/>
      <c r="FTW17" s="8"/>
      <c r="FTX17" s="8"/>
      <c r="FTY17" s="8"/>
      <c r="FTZ17" s="8"/>
      <c r="FUA17" s="8"/>
      <c r="FUB17" s="8"/>
      <c r="FUC17" s="8"/>
      <c r="FUD17" s="8"/>
      <c r="FUE17" s="8"/>
      <c r="FUF17" s="8"/>
      <c r="FUG17" s="8"/>
      <c r="FUH17" s="8"/>
      <c r="FUI17" s="8"/>
      <c r="FUJ17" s="8"/>
      <c r="FUK17" s="8"/>
      <c r="FUL17" s="8"/>
      <c r="FUM17" s="8"/>
      <c r="FUN17" s="8"/>
      <c r="FUO17" s="8"/>
      <c r="FUP17" s="8"/>
      <c r="FUQ17" s="8"/>
      <c r="FUR17" s="8"/>
      <c r="FUS17" s="8"/>
      <c r="FUT17" s="8"/>
      <c r="FUU17" s="8"/>
      <c r="FUV17" s="8"/>
      <c r="FUW17" s="8"/>
      <c r="FUX17" s="8"/>
      <c r="FUY17" s="8"/>
      <c r="FUZ17" s="8"/>
      <c r="FVA17" s="8"/>
      <c r="FVB17" s="8"/>
      <c r="FVC17" s="8"/>
      <c r="FVD17" s="8"/>
      <c r="FVE17" s="8"/>
      <c r="FVF17" s="8"/>
      <c r="FVG17" s="8"/>
      <c r="FVH17" s="8"/>
      <c r="FVI17" s="8"/>
      <c r="FVJ17" s="8"/>
      <c r="FVK17" s="8"/>
      <c r="FVL17" s="8"/>
      <c r="FVM17" s="8"/>
      <c r="FVN17" s="8"/>
      <c r="FVO17" s="8"/>
      <c r="FVP17" s="8"/>
      <c r="FVQ17" s="8"/>
      <c r="FVR17" s="8"/>
      <c r="FVS17" s="8"/>
      <c r="FVT17" s="8"/>
      <c r="FVU17" s="8"/>
      <c r="FVV17" s="8"/>
      <c r="FVW17" s="8"/>
      <c r="FVX17" s="8"/>
      <c r="FVY17" s="8"/>
      <c r="FVZ17" s="8"/>
      <c r="FWA17" s="8"/>
      <c r="FWB17" s="8"/>
      <c r="FWC17" s="8"/>
      <c r="FWD17" s="8"/>
      <c r="FWE17" s="8"/>
      <c r="FWF17" s="8"/>
      <c r="FWG17" s="8"/>
      <c r="FWH17" s="8"/>
      <c r="FWI17" s="8"/>
      <c r="FWJ17" s="8"/>
      <c r="FWK17" s="8"/>
      <c r="FWL17" s="8"/>
      <c r="FWM17" s="8"/>
      <c r="FWN17" s="8"/>
      <c r="FWO17" s="8"/>
      <c r="FWP17" s="8"/>
      <c r="FWQ17" s="8"/>
      <c r="FWR17" s="8"/>
      <c r="FWS17" s="8"/>
      <c r="FWT17" s="8"/>
      <c r="FWU17" s="8"/>
      <c r="FWV17" s="8"/>
      <c r="FWW17" s="8"/>
      <c r="FWX17" s="8"/>
      <c r="FWY17" s="8"/>
      <c r="FWZ17" s="8"/>
      <c r="FXA17" s="8"/>
      <c r="FXB17" s="8"/>
      <c r="FXC17" s="8"/>
      <c r="FXD17" s="8"/>
      <c r="FXE17" s="8"/>
      <c r="FXF17" s="8"/>
      <c r="FXG17" s="8"/>
      <c r="FXH17" s="8"/>
      <c r="FXI17" s="8"/>
      <c r="FXJ17" s="8"/>
      <c r="FXK17" s="8"/>
      <c r="FXL17" s="8"/>
      <c r="FXM17" s="8"/>
      <c r="FXN17" s="8"/>
      <c r="FXO17" s="8"/>
      <c r="FXP17" s="8"/>
      <c r="FXQ17" s="8"/>
      <c r="FXR17" s="8"/>
      <c r="FXS17" s="8"/>
      <c r="FXT17" s="8"/>
      <c r="FXU17" s="8"/>
      <c r="FXV17" s="8"/>
      <c r="FXW17" s="8"/>
      <c r="FXX17" s="8"/>
      <c r="FXY17" s="8"/>
      <c r="FXZ17" s="8"/>
      <c r="FYA17" s="8"/>
      <c r="FYB17" s="8"/>
      <c r="FYC17" s="8"/>
      <c r="FYD17" s="8"/>
      <c r="FYE17" s="8"/>
      <c r="FYF17" s="8"/>
      <c r="FYG17" s="8"/>
      <c r="FYH17" s="8"/>
      <c r="FYI17" s="8"/>
      <c r="FYJ17" s="8"/>
      <c r="FYK17" s="8"/>
      <c r="FYL17" s="8"/>
      <c r="FYM17" s="8"/>
      <c r="FYN17" s="8"/>
      <c r="FYO17" s="8"/>
      <c r="FYP17" s="8"/>
      <c r="FYQ17" s="8"/>
      <c r="FYR17" s="8"/>
      <c r="FYS17" s="8"/>
      <c r="FYT17" s="8"/>
      <c r="FYU17" s="8"/>
      <c r="FYV17" s="8"/>
      <c r="FYW17" s="8"/>
      <c r="FYX17" s="8"/>
      <c r="FYY17" s="8"/>
      <c r="FYZ17" s="8"/>
      <c r="FZA17" s="8"/>
      <c r="FZB17" s="8"/>
      <c r="FZC17" s="8"/>
      <c r="FZD17" s="8"/>
      <c r="FZE17" s="8"/>
      <c r="FZF17" s="8"/>
      <c r="FZG17" s="8"/>
      <c r="FZH17" s="8"/>
      <c r="FZI17" s="8"/>
      <c r="FZJ17" s="8"/>
      <c r="FZK17" s="8"/>
      <c r="FZL17" s="8"/>
      <c r="FZM17" s="8"/>
      <c r="FZN17" s="8"/>
      <c r="FZO17" s="8"/>
      <c r="FZP17" s="8"/>
      <c r="FZQ17" s="8"/>
      <c r="FZR17" s="8"/>
      <c r="FZS17" s="8"/>
      <c r="FZT17" s="8"/>
      <c r="FZU17" s="8"/>
      <c r="FZV17" s="8"/>
      <c r="FZW17" s="8"/>
      <c r="FZX17" s="8"/>
      <c r="FZY17" s="8"/>
      <c r="FZZ17" s="8"/>
      <c r="GAA17" s="8"/>
      <c r="GAB17" s="8"/>
      <c r="GAC17" s="8"/>
      <c r="GAD17" s="8"/>
      <c r="GAE17" s="8"/>
      <c r="GAF17" s="8"/>
      <c r="GAG17" s="8"/>
      <c r="GAH17" s="8"/>
      <c r="GAI17" s="8"/>
      <c r="GAJ17" s="8"/>
      <c r="GAK17" s="8"/>
      <c r="GAL17" s="8"/>
      <c r="GAM17" s="8"/>
      <c r="GAN17" s="8"/>
      <c r="GAO17" s="8"/>
      <c r="GAP17" s="8"/>
      <c r="GAQ17" s="8"/>
      <c r="GAR17" s="8"/>
      <c r="GAS17" s="8"/>
      <c r="GAT17" s="8"/>
      <c r="GAU17" s="8"/>
      <c r="GAV17" s="8"/>
      <c r="GAW17" s="8"/>
      <c r="GAX17" s="8"/>
      <c r="GAY17" s="8"/>
      <c r="GAZ17" s="8"/>
      <c r="GBA17" s="8"/>
      <c r="GBB17" s="8"/>
      <c r="GBC17" s="8"/>
      <c r="GBD17" s="8"/>
      <c r="GBE17" s="8"/>
      <c r="GBF17" s="8"/>
      <c r="GBG17" s="8"/>
      <c r="GBH17" s="8"/>
      <c r="GBI17" s="8"/>
      <c r="GBJ17" s="8"/>
      <c r="GBK17" s="8"/>
      <c r="GBL17" s="8"/>
      <c r="GBM17" s="8"/>
      <c r="GBN17" s="8"/>
      <c r="GBO17" s="8"/>
      <c r="GBP17" s="8"/>
      <c r="GBQ17" s="8"/>
      <c r="GBR17" s="8"/>
      <c r="GBS17" s="8"/>
      <c r="GBT17" s="8"/>
      <c r="GBU17" s="8"/>
      <c r="GBV17" s="8"/>
      <c r="GBW17" s="8"/>
      <c r="GBX17" s="8"/>
      <c r="GBY17" s="8"/>
      <c r="GBZ17" s="8"/>
      <c r="GCA17" s="8"/>
      <c r="GCB17" s="8"/>
      <c r="GCC17" s="8"/>
      <c r="GCD17" s="8"/>
      <c r="GCE17" s="8"/>
      <c r="GCF17" s="8"/>
      <c r="GCG17" s="8"/>
      <c r="GCH17" s="8"/>
      <c r="GCI17" s="8"/>
      <c r="GCJ17" s="8"/>
      <c r="GCK17" s="8"/>
      <c r="GCL17" s="8"/>
      <c r="GCM17" s="8"/>
      <c r="GCN17" s="8"/>
      <c r="GCO17" s="8"/>
      <c r="GCP17" s="8"/>
      <c r="GCQ17" s="8"/>
      <c r="GCR17" s="8"/>
      <c r="GCS17" s="8"/>
      <c r="GCT17" s="8"/>
      <c r="GCU17" s="8"/>
      <c r="GCV17" s="8"/>
      <c r="GCW17" s="8"/>
      <c r="GCX17" s="8"/>
      <c r="GCY17" s="8"/>
      <c r="GCZ17" s="8"/>
      <c r="GDA17" s="8"/>
      <c r="GDB17" s="8"/>
      <c r="GDC17" s="8"/>
      <c r="GDD17" s="8"/>
      <c r="GDE17" s="8"/>
      <c r="GDF17" s="8"/>
      <c r="GDG17" s="8"/>
      <c r="GDH17" s="8"/>
      <c r="GDI17" s="8"/>
      <c r="GDJ17" s="8"/>
      <c r="GDK17" s="8"/>
      <c r="GDL17" s="8"/>
      <c r="GDM17" s="8"/>
      <c r="GDN17" s="8"/>
      <c r="GDO17" s="8"/>
      <c r="GDP17" s="8"/>
      <c r="GDQ17" s="8"/>
      <c r="GDR17" s="8"/>
      <c r="GDS17" s="8"/>
      <c r="GDT17" s="8"/>
      <c r="GDU17" s="8"/>
      <c r="GDV17" s="8"/>
      <c r="GDW17" s="8"/>
      <c r="GDX17" s="8"/>
      <c r="GDY17" s="8"/>
      <c r="GDZ17" s="8"/>
      <c r="GEA17" s="8"/>
      <c r="GEB17" s="8"/>
      <c r="GEC17" s="8"/>
      <c r="GED17" s="8"/>
      <c r="GEE17" s="8"/>
      <c r="GEF17" s="8"/>
      <c r="GEG17" s="8"/>
      <c r="GEH17" s="8"/>
      <c r="GEI17" s="8"/>
      <c r="GEJ17" s="8"/>
      <c r="GEK17" s="8"/>
      <c r="GEL17" s="8"/>
      <c r="GEM17" s="8"/>
      <c r="GEN17" s="8"/>
      <c r="GEO17" s="8"/>
      <c r="GEP17" s="8"/>
      <c r="GEQ17" s="8"/>
      <c r="GER17" s="8"/>
      <c r="GES17" s="8"/>
      <c r="GET17" s="8"/>
      <c r="GEU17" s="8"/>
      <c r="GEV17" s="8"/>
      <c r="GEW17" s="8"/>
      <c r="GEX17" s="8"/>
      <c r="GEY17" s="8"/>
      <c r="GEZ17" s="8"/>
      <c r="GFA17" s="8"/>
      <c r="GFB17" s="8"/>
      <c r="GFC17" s="8"/>
      <c r="GFD17" s="8"/>
      <c r="GFE17" s="8"/>
      <c r="GFF17" s="8"/>
      <c r="GFG17" s="8"/>
      <c r="GFH17" s="8"/>
      <c r="GFI17" s="8"/>
      <c r="GFJ17" s="8"/>
      <c r="GFK17" s="8"/>
      <c r="GFL17" s="8"/>
      <c r="GFM17" s="8"/>
      <c r="GFN17" s="8"/>
      <c r="GFO17" s="8"/>
      <c r="GFP17" s="8"/>
      <c r="GFQ17" s="8"/>
      <c r="GFR17" s="8"/>
      <c r="GFS17" s="8"/>
      <c r="GFT17" s="8"/>
      <c r="GFU17" s="8"/>
      <c r="GFV17" s="8"/>
      <c r="GFW17" s="8"/>
      <c r="GFX17" s="8"/>
      <c r="GFY17" s="8"/>
      <c r="GFZ17" s="8"/>
      <c r="GGA17" s="8"/>
      <c r="GGB17" s="8"/>
      <c r="GGC17" s="8"/>
      <c r="GGD17" s="8"/>
      <c r="GGE17" s="8"/>
      <c r="GGF17" s="8"/>
      <c r="GGG17" s="8"/>
      <c r="GGH17" s="8"/>
      <c r="GGI17" s="8"/>
      <c r="GGJ17" s="8"/>
      <c r="GGK17" s="8"/>
      <c r="GGL17" s="8"/>
      <c r="GGM17" s="8"/>
      <c r="GGN17" s="8"/>
      <c r="GGO17" s="8"/>
      <c r="GGP17" s="8"/>
      <c r="GGQ17" s="8"/>
      <c r="GGR17" s="8"/>
      <c r="GGS17" s="8"/>
      <c r="GGT17" s="8"/>
      <c r="GGU17" s="8"/>
      <c r="GGV17" s="8"/>
      <c r="GGW17" s="8"/>
      <c r="GGX17" s="8"/>
      <c r="GGY17" s="8"/>
      <c r="GGZ17" s="8"/>
      <c r="GHA17" s="8"/>
      <c r="GHB17" s="8"/>
      <c r="GHC17" s="8"/>
      <c r="GHD17" s="8"/>
      <c r="GHE17" s="8"/>
      <c r="GHF17" s="8"/>
      <c r="GHG17" s="8"/>
      <c r="GHH17" s="8"/>
      <c r="GHI17" s="8"/>
      <c r="GHJ17" s="8"/>
      <c r="GHK17" s="8"/>
      <c r="GHL17" s="8"/>
      <c r="GHM17" s="8"/>
      <c r="GHN17" s="8"/>
      <c r="GHO17" s="8"/>
      <c r="GHP17" s="8"/>
      <c r="GHQ17" s="8"/>
      <c r="GHR17" s="8"/>
      <c r="GHS17" s="8"/>
      <c r="GHT17" s="8"/>
      <c r="GHU17" s="8"/>
      <c r="GHV17" s="8"/>
      <c r="GHW17" s="8"/>
      <c r="GHX17" s="8"/>
      <c r="GHY17" s="8"/>
      <c r="GHZ17" s="8"/>
      <c r="GIA17" s="8"/>
      <c r="GIB17" s="8"/>
      <c r="GIC17" s="8"/>
      <c r="GID17" s="8"/>
      <c r="GIE17" s="8"/>
      <c r="GIF17" s="8"/>
      <c r="GIG17" s="8"/>
      <c r="GIH17" s="8"/>
      <c r="GII17" s="8"/>
      <c r="GIJ17" s="8"/>
      <c r="GIK17" s="8"/>
      <c r="GIL17" s="8"/>
      <c r="GIM17" s="8"/>
      <c r="GIN17" s="8"/>
      <c r="GIO17" s="8"/>
      <c r="GIP17" s="8"/>
      <c r="GIQ17" s="8"/>
      <c r="GIR17" s="8"/>
      <c r="GIS17" s="8"/>
      <c r="GIT17" s="8"/>
      <c r="GIU17" s="8"/>
      <c r="GIV17" s="8"/>
      <c r="GIW17" s="8"/>
      <c r="GIX17" s="8"/>
      <c r="GIY17" s="8"/>
      <c r="GIZ17" s="8"/>
      <c r="GJA17" s="8"/>
      <c r="GJB17" s="8"/>
      <c r="GJC17" s="8"/>
      <c r="GJD17" s="8"/>
      <c r="GJE17" s="8"/>
      <c r="GJF17" s="8"/>
      <c r="GJG17" s="8"/>
      <c r="GJH17" s="8"/>
      <c r="GJI17" s="8"/>
      <c r="GJJ17" s="8"/>
      <c r="GJK17" s="8"/>
      <c r="GJL17" s="8"/>
      <c r="GJM17" s="8"/>
      <c r="GJN17" s="8"/>
      <c r="GJO17" s="8"/>
      <c r="GJP17" s="8"/>
      <c r="GJQ17" s="8"/>
      <c r="GJR17" s="8"/>
      <c r="GJS17" s="8"/>
      <c r="GJT17" s="8"/>
      <c r="GJU17" s="8"/>
      <c r="GJV17" s="8"/>
      <c r="GJW17" s="8"/>
      <c r="GJX17" s="8"/>
      <c r="GJY17" s="8"/>
      <c r="GJZ17" s="8"/>
      <c r="GKA17" s="8"/>
      <c r="GKB17" s="8"/>
      <c r="GKC17" s="8"/>
      <c r="GKD17" s="8"/>
      <c r="GKE17" s="8"/>
      <c r="GKF17" s="8"/>
      <c r="GKG17" s="8"/>
      <c r="GKH17" s="8"/>
      <c r="GKI17" s="8"/>
      <c r="GKJ17" s="8"/>
      <c r="GKK17" s="8"/>
      <c r="GKL17" s="8"/>
      <c r="GKM17" s="8"/>
      <c r="GKN17" s="8"/>
      <c r="GKO17" s="8"/>
      <c r="GKP17" s="8"/>
      <c r="GKQ17" s="8"/>
      <c r="GKR17" s="8"/>
      <c r="GKS17" s="8"/>
      <c r="GKT17" s="8"/>
      <c r="GKU17" s="8"/>
      <c r="GKV17" s="8"/>
      <c r="GKW17" s="8"/>
      <c r="GKX17" s="8"/>
      <c r="GKY17" s="8"/>
      <c r="GKZ17" s="8"/>
      <c r="GLA17" s="8"/>
      <c r="GLB17" s="8"/>
      <c r="GLC17" s="8"/>
      <c r="GLD17" s="8"/>
      <c r="GLE17" s="8"/>
      <c r="GLF17" s="8"/>
      <c r="GLG17" s="8"/>
      <c r="GLH17" s="8"/>
      <c r="GLI17" s="8"/>
      <c r="GLJ17" s="8"/>
      <c r="GLK17" s="8"/>
      <c r="GLL17" s="8"/>
      <c r="GLM17" s="8"/>
      <c r="GLN17" s="8"/>
      <c r="GLO17" s="8"/>
      <c r="GLP17" s="8"/>
      <c r="GLQ17" s="8"/>
      <c r="GLR17" s="8"/>
      <c r="GLS17" s="8"/>
      <c r="GLT17" s="8"/>
      <c r="GLU17" s="8"/>
      <c r="GLV17" s="8"/>
      <c r="GLW17" s="8"/>
      <c r="GLX17" s="8"/>
      <c r="GLY17" s="8"/>
      <c r="GLZ17" s="8"/>
      <c r="GMA17" s="8"/>
      <c r="GMB17" s="8"/>
      <c r="GMC17" s="8"/>
      <c r="GMD17" s="8"/>
      <c r="GME17" s="8"/>
      <c r="GMF17" s="8"/>
      <c r="GMG17" s="8"/>
      <c r="GMH17" s="8"/>
      <c r="GMI17" s="8"/>
      <c r="GMJ17" s="8"/>
      <c r="GMK17" s="8"/>
      <c r="GML17" s="8"/>
      <c r="GMM17" s="8"/>
      <c r="GMN17" s="8"/>
      <c r="GMO17" s="8"/>
      <c r="GMP17" s="8"/>
      <c r="GMQ17" s="8"/>
      <c r="GMR17" s="8"/>
      <c r="GMS17" s="8"/>
      <c r="GMT17" s="8"/>
      <c r="GMU17" s="8"/>
      <c r="GMV17" s="8"/>
      <c r="GMW17" s="8"/>
      <c r="GMX17" s="8"/>
      <c r="GMY17" s="8"/>
      <c r="GMZ17" s="8"/>
      <c r="GNA17" s="8"/>
      <c r="GNB17" s="8"/>
      <c r="GNC17" s="8"/>
      <c r="GND17" s="8"/>
      <c r="GNE17" s="8"/>
      <c r="GNF17" s="8"/>
      <c r="GNG17" s="8"/>
      <c r="GNH17" s="8"/>
      <c r="GNI17" s="8"/>
      <c r="GNJ17" s="8"/>
      <c r="GNK17" s="8"/>
      <c r="GNL17" s="8"/>
      <c r="GNM17" s="8"/>
      <c r="GNN17" s="8"/>
      <c r="GNO17" s="8"/>
      <c r="GNP17" s="8"/>
      <c r="GNQ17" s="8"/>
      <c r="GNR17" s="8"/>
      <c r="GNS17" s="8"/>
      <c r="GNT17" s="8"/>
      <c r="GNU17" s="8"/>
      <c r="GNV17" s="8"/>
      <c r="GNW17" s="8"/>
      <c r="GNX17" s="8"/>
      <c r="GNY17" s="8"/>
      <c r="GNZ17" s="8"/>
      <c r="GOA17" s="8"/>
      <c r="GOB17" s="8"/>
      <c r="GOC17" s="8"/>
      <c r="GOD17" s="8"/>
      <c r="GOE17" s="8"/>
      <c r="GOF17" s="8"/>
      <c r="GOG17" s="8"/>
      <c r="GOH17" s="8"/>
      <c r="GOI17" s="8"/>
      <c r="GOJ17" s="8"/>
      <c r="GOK17" s="8"/>
      <c r="GOL17" s="8"/>
      <c r="GOM17" s="8"/>
      <c r="GON17" s="8"/>
      <c r="GOO17" s="8"/>
      <c r="GOP17" s="8"/>
      <c r="GOQ17" s="8"/>
      <c r="GOR17" s="8"/>
      <c r="GOS17" s="8"/>
      <c r="GOT17" s="8"/>
      <c r="GOU17" s="8"/>
      <c r="GOV17" s="8"/>
      <c r="GOW17" s="8"/>
      <c r="GOX17" s="8"/>
      <c r="GOY17" s="8"/>
      <c r="GOZ17" s="8"/>
      <c r="GPA17" s="8"/>
      <c r="GPB17" s="8"/>
      <c r="GPC17" s="8"/>
      <c r="GPD17" s="8"/>
      <c r="GPE17" s="8"/>
      <c r="GPF17" s="8"/>
      <c r="GPG17" s="8"/>
      <c r="GPH17" s="8"/>
      <c r="GPI17" s="8"/>
      <c r="GPJ17" s="8"/>
      <c r="GPK17" s="8"/>
      <c r="GPL17" s="8"/>
      <c r="GPM17" s="8"/>
      <c r="GPN17" s="8"/>
      <c r="GPO17" s="8"/>
      <c r="GPP17" s="8"/>
      <c r="GPQ17" s="8"/>
      <c r="GPR17" s="8"/>
      <c r="GPS17" s="8"/>
      <c r="GPT17" s="8"/>
      <c r="GPU17" s="8"/>
      <c r="GPV17" s="8"/>
      <c r="GPW17" s="8"/>
      <c r="GPX17" s="8"/>
      <c r="GPY17" s="8"/>
      <c r="GPZ17" s="8"/>
      <c r="GQA17" s="8"/>
      <c r="GQB17" s="8"/>
      <c r="GQC17" s="8"/>
      <c r="GQD17" s="8"/>
      <c r="GQE17" s="8"/>
      <c r="GQF17" s="8"/>
      <c r="GQG17" s="8"/>
      <c r="GQH17" s="8"/>
      <c r="GQI17" s="8"/>
      <c r="GQJ17" s="8"/>
      <c r="GQK17" s="8"/>
      <c r="GQL17" s="8"/>
      <c r="GQM17" s="8"/>
      <c r="GQN17" s="8"/>
      <c r="GQO17" s="8"/>
      <c r="GQP17" s="8"/>
      <c r="GQQ17" s="8"/>
      <c r="GQR17" s="8"/>
      <c r="GQS17" s="8"/>
      <c r="GQT17" s="8"/>
      <c r="GQU17" s="8"/>
      <c r="GQV17" s="8"/>
      <c r="GQW17" s="8"/>
      <c r="GQX17" s="8"/>
      <c r="GQY17" s="8"/>
      <c r="GQZ17" s="8"/>
      <c r="GRA17" s="8"/>
      <c r="GRB17" s="8"/>
      <c r="GRC17" s="8"/>
      <c r="GRD17" s="8"/>
      <c r="GRE17" s="8"/>
      <c r="GRF17" s="8"/>
      <c r="GRG17" s="8"/>
      <c r="GRH17" s="8"/>
      <c r="GRI17" s="8"/>
      <c r="GRJ17" s="8"/>
      <c r="GRK17" s="8"/>
      <c r="GRL17" s="8"/>
      <c r="GRM17" s="8"/>
      <c r="GRN17" s="8"/>
      <c r="GRO17" s="8"/>
      <c r="GRP17" s="8"/>
      <c r="GRQ17" s="8"/>
      <c r="GRR17" s="8"/>
      <c r="GRS17" s="8"/>
      <c r="GRT17" s="8"/>
      <c r="GRU17" s="8"/>
      <c r="GRV17" s="8"/>
      <c r="GRW17" s="8"/>
      <c r="GRX17" s="8"/>
      <c r="GRY17" s="8"/>
      <c r="GRZ17" s="8"/>
      <c r="GSA17" s="8"/>
      <c r="GSB17" s="8"/>
      <c r="GSC17" s="8"/>
      <c r="GSD17" s="8"/>
      <c r="GSE17" s="8"/>
      <c r="GSF17" s="8"/>
      <c r="GSG17" s="8"/>
      <c r="GSH17" s="8"/>
      <c r="GSI17" s="8"/>
      <c r="GSJ17" s="8"/>
      <c r="GSK17" s="8"/>
      <c r="GSL17" s="8"/>
      <c r="GSM17" s="8"/>
      <c r="GSN17" s="8"/>
      <c r="GSO17" s="8"/>
      <c r="GSP17" s="8"/>
      <c r="GSQ17" s="8"/>
      <c r="GSR17" s="8"/>
      <c r="GSS17" s="8"/>
      <c r="GST17" s="8"/>
      <c r="GSU17" s="8"/>
      <c r="GSV17" s="8"/>
      <c r="GSW17" s="8"/>
      <c r="GSX17" s="8"/>
      <c r="GSY17" s="8"/>
      <c r="GSZ17" s="8"/>
      <c r="GTA17" s="8"/>
      <c r="GTB17" s="8"/>
      <c r="GTC17" s="8"/>
      <c r="GTD17" s="8"/>
      <c r="GTE17" s="8"/>
      <c r="GTF17" s="8"/>
      <c r="GTG17" s="8"/>
      <c r="GTH17" s="8"/>
      <c r="GTI17" s="8"/>
      <c r="GTJ17" s="8"/>
      <c r="GTK17" s="8"/>
      <c r="GTL17" s="8"/>
      <c r="GTM17" s="8"/>
      <c r="GTN17" s="8"/>
      <c r="GTO17" s="8"/>
      <c r="GTP17" s="8"/>
      <c r="GTQ17" s="8"/>
      <c r="GTR17" s="8"/>
      <c r="GTS17" s="8"/>
      <c r="GTT17" s="8"/>
      <c r="GTU17" s="8"/>
      <c r="GTV17" s="8"/>
      <c r="GTW17" s="8"/>
      <c r="GTX17" s="8"/>
      <c r="GTY17" s="8"/>
      <c r="GTZ17" s="8"/>
      <c r="GUA17" s="8"/>
      <c r="GUB17" s="8"/>
      <c r="GUC17" s="8"/>
      <c r="GUD17" s="8"/>
      <c r="GUE17" s="8"/>
      <c r="GUF17" s="8"/>
      <c r="GUG17" s="8"/>
      <c r="GUH17" s="8"/>
      <c r="GUI17" s="8"/>
      <c r="GUJ17" s="8"/>
      <c r="GUK17" s="8"/>
      <c r="GUL17" s="8"/>
      <c r="GUM17" s="8"/>
      <c r="GUN17" s="8"/>
      <c r="GUO17" s="8"/>
      <c r="GUP17" s="8"/>
      <c r="GUQ17" s="8"/>
      <c r="GUR17" s="8"/>
      <c r="GUS17" s="8"/>
      <c r="GUT17" s="8"/>
      <c r="GUU17" s="8"/>
      <c r="GUV17" s="8"/>
      <c r="GUW17" s="8"/>
      <c r="GUX17" s="8"/>
      <c r="GUY17" s="8"/>
      <c r="GUZ17" s="8"/>
      <c r="GVA17" s="8"/>
      <c r="GVB17" s="8"/>
      <c r="GVC17" s="8"/>
      <c r="GVD17" s="8"/>
      <c r="GVE17" s="8"/>
      <c r="GVF17" s="8"/>
      <c r="GVG17" s="8"/>
      <c r="GVH17" s="8"/>
      <c r="GVI17" s="8"/>
      <c r="GVJ17" s="8"/>
      <c r="GVK17" s="8"/>
      <c r="GVL17" s="8"/>
      <c r="GVM17" s="8"/>
      <c r="GVN17" s="8"/>
      <c r="GVO17" s="8"/>
      <c r="GVP17" s="8"/>
      <c r="GVQ17" s="8"/>
      <c r="GVR17" s="8"/>
      <c r="GVS17" s="8"/>
      <c r="GVT17" s="8"/>
      <c r="GVU17" s="8"/>
      <c r="GVV17" s="8"/>
      <c r="GVW17" s="8"/>
      <c r="GVX17" s="8"/>
      <c r="GVY17" s="8"/>
      <c r="GVZ17" s="8"/>
      <c r="GWA17" s="8"/>
      <c r="GWB17" s="8"/>
      <c r="GWC17" s="8"/>
      <c r="GWD17" s="8"/>
      <c r="GWE17" s="8"/>
      <c r="GWF17" s="8"/>
      <c r="GWG17" s="8"/>
      <c r="GWH17" s="8"/>
      <c r="GWI17" s="8"/>
      <c r="GWJ17" s="8"/>
      <c r="GWK17" s="8"/>
      <c r="GWL17" s="8"/>
      <c r="GWM17" s="8"/>
      <c r="GWN17" s="8"/>
      <c r="GWO17" s="8"/>
      <c r="GWP17" s="8"/>
      <c r="GWQ17" s="8"/>
      <c r="GWR17" s="8"/>
      <c r="GWS17" s="8"/>
      <c r="GWT17" s="8"/>
      <c r="GWU17" s="8"/>
      <c r="GWV17" s="8"/>
      <c r="GWW17" s="8"/>
      <c r="GWX17" s="8"/>
      <c r="GWY17" s="8"/>
      <c r="GWZ17" s="8"/>
      <c r="GXA17" s="8"/>
      <c r="GXB17" s="8"/>
      <c r="GXC17" s="8"/>
      <c r="GXD17" s="8"/>
      <c r="GXE17" s="8"/>
      <c r="GXF17" s="8"/>
      <c r="GXG17" s="8"/>
      <c r="GXH17" s="8"/>
      <c r="GXI17" s="8"/>
      <c r="GXJ17" s="8"/>
      <c r="GXK17" s="8"/>
      <c r="GXL17" s="8"/>
      <c r="GXM17" s="8"/>
      <c r="GXN17" s="8"/>
      <c r="GXO17" s="8"/>
      <c r="GXP17" s="8"/>
      <c r="GXQ17" s="8"/>
      <c r="GXR17" s="8"/>
      <c r="GXS17" s="8"/>
      <c r="GXT17" s="8"/>
      <c r="GXU17" s="8"/>
      <c r="GXV17" s="8"/>
      <c r="GXW17" s="8"/>
      <c r="GXX17" s="8"/>
      <c r="GXY17" s="8"/>
      <c r="GXZ17" s="8"/>
      <c r="GYA17" s="8"/>
      <c r="GYB17" s="8"/>
      <c r="GYC17" s="8"/>
      <c r="GYD17" s="8"/>
      <c r="GYE17" s="8"/>
      <c r="GYF17" s="8"/>
      <c r="GYG17" s="8"/>
      <c r="GYH17" s="8"/>
      <c r="GYI17" s="8"/>
      <c r="GYJ17" s="8"/>
      <c r="GYK17" s="8"/>
      <c r="GYL17" s="8"/>
      <c r="GYM17" s="8"/>
      <c r="GYN17" s="8"/>
      <c r="GYO17" s="8"/>
      <c r="GYP17" s="8"/>
      <c r="GYQ17" s="8"/>
      <c r="GYR17" s="8"/>
      <c r="GYS17" s="8"/>
      <c r="GYT17" s="8"/>
      <c r="GYU17" s="8"/>
      <c r="GYV17" s="8"/>
      <c r="GYW17" s="8"/>
      <c r="GYX17" s="8"/>
      <c r="GYY17" s="8"/>
      <c r="GYZ17" s="8"/>
      <c r="GZA17" s="8"/>
      <c r="GZB17" s="8"/>
      <c r="GZC17" s="8"/>
      <c r="GZD17" s="8"/>
      <c r="GZE17" s="8"/>
      <c r="GZF17" s="8"/>
      <c r="GZG17" s="8"/>
      <c r="GZH17" s="8"/>
      <c r="GZI17" s="8"/>
      <c r="GZJ17" s="8"/>
      <c r="GZK17" s="8"/>
      <c r="GZL17" s="8"/>
      <c r="GZM17" s="8"/>
      <c r="GZN17" s="8"/>
      <c r="GZO17" s="8"/>
      <c r="GZP17" s="8"/>
      <c r="GZQ17" s="8"/>
      <c r="GZR17" s="8"/>
      <c r="GZS17" s="8"/>
      <c r="GZT17" s="8"/>
      <c r="GZU17" s="8"/>
      <c r="GZV17" s="8"/>
      <c r="GZW17" s="8"/>
      <c r="GZX17" s="8"/>
      <c r="GZY17" s="8"/>
      <c r="GZZ17" s="8"/>
      <c r="HAA17" s="8"/>
      <c r="HAB17" s="8"/>
      <c r="HAC17" s="8"/>
      <c r="HAD17" s="8"/>
      <c r="HAE17" s="8"/>
      <c r="HAF17" s="8"/>
      <c r="HAG17" s="8"/>
      <c r="HAH17" s="8"/>
      <c r="HAI17" s="8"/>
      <c r="HAJ17" s="8"/>
      <c r="HAK17" s="8"/>
      <c r="HAL17" s="8"/>
      <c r="HAM17" s="8"/>
      <c r="HAN17" s="8"/>
      <c r="HAO17" s="8"/>
      <c r="HAP17" s="8"/>
      <c r="HAQ17" s="8"/>
      <c r="HAR17" s="8"/>
      <c r="HAS17" s="8"/>
      <c r="HAT17" s="8"/>
      <c r="HAU17" s="8"/>
      <c r="HAV17" s="8"/>
      <c r="HAW17" s="8"/>
      <c r="HAX17" s="8"/>
      <c r="HAY17" s="8"/>
      <c r="HAZ17" s="8"/>
      <c r="HBA17" s="8"/>
      <c r="HBB17" s="8"/>
      <c r="HBC17" s="8"/>
      <c r="HBD17" s="8"/>
      <c r="HBE17" s="8"/>
      <c r="HBF17" s="8"/>
      <c r="HBG17" s="8"/>
      <c r="HBH17" s="8"/>
      <c r="HBI17" s="8"/>
      <c r="HBJ17" s="8"/>
      <c r="HBK17" s="8"/>
      <c r="HBL17" s="8"/>
      <c r="HBM17" s="8"/>
      <c r="HBN17" s="8"/>
      <c r="HBO17" s="8"/>
      <c r="HBP17" s="8"/>
      <c r="HBQ17" s="8"/>
      <c r="HBR17" s="8"/>
      <c r="HBS17" s="8"/>
      <c r="HBT17" s="8"/>
      <c r="HBU17" s="8"/>
      <c r="HBV17" s="8"/>
      <c r="HBW17" s="8"/>
      <c r="HBX17" s="8"/>
      <c r="HBY17" s="8"/>
      <c r="HBZ17" s="8"/>
      <c r="HCA17" s="8"/>
      <c r="HCB17" s="8"/>
      <c r="HCC17" s="8"/>
      <c r="HCD17" s="8"/>
      <c r="HCE17" s="8"/>
      <c r="HCF17" s="8"/>
      <c r="HCG17" s="8"/>
      <c r="HCH17" s="8"/>
      <c r="HCI17" s="8"/>
      <c r="HCJ17" s="8"/>
      <c r="HCK17" s="8"/>
      <c r="HCL17" s="8"/>
      <c r="HCM17" s="8"/>
      <c r="HCN17" s="8"/>
      <c r="HCO17" s="8"/>
      <c r="HCP17" s="8"/>
      <c r="HCQ17" s="8"/>
      <c r="HCR17" s="8"/>
      <c r="HCS17" s="8"/>
      <c r="HCT17" s="8"/>
      <c r="HCU17" s="8"/>
      <c r="HCV17" s="8"/>
      <c r="HCW17" s="8"/>
      <c r="HCX17" s="8"/>
      <c r="HCY17" s="8"/>
      <c r="HCZ17" s="8"/>
      <c r="HDA17" s="8"/>
      <c r="HDB17" s="8"/>
      <c r="HDC17" s="8"/>
      <c r="HDD17" s="8"/>
      <c r="HDE17" s="8"/>
      <c r="HDF17" s="8"/>
      <c r="HDG17" s="8"/>
      <c r="HDH17" s="8"/>
      <c r="HDI17" s="8"/>
      <c r="HDJ17" s="8"/>
      <c r="HDK17" s="8"/>
      <c r="HDL17" s="8"/>
      <c r="HDM17" s="8"/>
      <c r="HDN17" s="8"/>
      <c r="HDO17" s="8"/>
      <c r="HDP17" s="8"/>
      <c r="HDQ17" s="8"/>
      <c r="HDR17" s="8"/>
      <c r="HDS17" s="8"/>
      <c r="HDT17" s="8"/>
      <c r="HDU17" s="8"/>
      <c r="HDV17" s="8"/>
      <c r="HDW17" s="8"/>
      <c r="HDX17" s="8"/>
      <c r="HDY17" s="8"/>
      <c r="HDZ17" s="8"/>
      <c r="HEA17" s="8"/>
      <c r="HEB17" s="8"/>
      <c r="HEC17" s="8"/>
      <c r="HED17" s="8"/>
      <c r="HEE17" s="8"/>
      <c r="HEF17" s="8"/>
      <c r="HEG17" s="8"/>
      <c r="HEH17" s="8"/>
      <c r="HEI17" s="8"/>
      <c r="HEJ17" s="8"/>
      <c r="HEK17" s="8"/>
      <c r="HEL17" s="8"/>
      <c r="HEM17" s="8"/>
      <c r="HEN17" s="8"/>
      <c r="HEO17" s="8"/>
      <c r="HEP17" s="8"/>
      <c r="HEQ17" s="8"/>
      <c r="HER17" s="8"/>
      <c r="HES17" s="8"/>
      <c r="HET17" s="8"/>
      <c r="HEU17" s="8"/>
      <c r="HEV17" s="8"/>
      <c r="HEW17" s="8"/>
      <c r="HEX17" s="8"/>
      <c r="HEY17" s="8"/>
      <c r="HEZ17" s="8"/>
      <c r="HFA17" s="8"/>
      <c r="HFB17" s="8"/>
      <c r="HFC17" s="8"/>
      <c r="HFD17" s="8"/>
      <c r="HFE17" s="8"/>
      <c r="HFF17" s="8"/>
      <c r="HFG17" s="8"/>
      <c r="HFH17" s="8"/>
      <c r="HFI17" s="8"/>
      <c r="HFJ17" s="8"/>
      <c r="HFK17" s="8"/>
      <c r="HFL17" s="8"/>
      <c r="HFM17" s="8"/>
      <c r="HFN17" s="8"/>
      <c r="HFO17" s="8"/>
      <c r="HFP17" s="8"/>
      <c r="HFQ17" s="8"/>
      <c r="HFR17" s="8"/>
      <c r="HFS17" s="8"/>
      <c r="HFT17" s="8"/>
      <c r="HFU17" s="8"/>
      <c r="HFV17" s="8"/>
      <c r="HFW17" s="8"/>
      <c r="HFX17" s="8"/>
      <c r="HFY17" s="8"/>
      <c r="HFZ17" s="8"/>
      <c r="HGA17" s="8"/>
      <c r="HGB17" s="8"/>
      <c r="HGC17" s="8"/>
      <c r="HGD17" s="8"/>
      <c r="HGE17" s="8"/>
      <c r="HGF17" s="8"/>
      <c r="HGG17" s="8"/>
      <c r="HGH17" s="8"/>
      <c r="HGI17" s="8"/>
      <c r="HGJ17" s="8"/>
      <c r="HGK17" s="8"/>
      <c r="HGL17" s="8"/>
      <c r="HGM17" s="8"/>
      <c r="HGN17" s="8"/>
      <c r="HGO17" s="8"/>
      <c r="HGP17" s="8"/>
      <c r="HGQ17" s="8"/>
      <c r="HGR17" s="8"/>
      <c r="HGS17" s="8"/>
      <c r="HGT17" s="8"/>
      <c r="HGU17" s="8"/>
      <c r="HGV17" s="8"/>
      <c r="HGW17" s="8"/>
      <c r="HGX17" s="8"/>
      <c r="HGY17" s="8"/>
      <c r="HGZ17" s="8"/>
      <c r="HHA17" s="8"/>
      <c r="HHB17" s="8"/>
      <c r="HHC17" s="8"/>
      <c r="HHD17" s="8"/>
      <c r="HHE17" s="8"/>
      <c r="HHF17" s="8"/>
      <c r="HHG17" s="8"/>
      <c r="HHH17" s="8"/>
      <c r="HHI17" s="8"/>
      <c r="HHJ17" s="8"/>
      <c r="HHK17" s="8"/>
      <c r="HHL17" s="8"/>
      <c r="HHM17" s="8"/>
      <c r="HHN17" s="8"/>
      <c r="HHO17" s="8"/>
      <c r="HHP17" s="8"/>
      <c r="HHQ17" s="8"/>
      <c r="HHR17" s="8"/>
      <c r="HHS17" s="8"/>
      <c r="HHT17" s="8"/>
      <c r="HHU17" s="8"/>
      <c r="HHV17" s="8"/>
      <c r="HHW17" s="8"/>
      <c r="HHX17" s="8"/>
      <c r="HHY17" s="8"/>
      <c r="HHZ17" s="8"/>
      <c r="HIA17" s="8"/>
      <c r="HIB17" s="8"/>
      <c r="HIC17" s="8"/>
      <c r="HID17" s="8"/>
      <c r="HIE17" s="8"/>
      <c r="HIF17" s="8"/>
      <c r="HIG17" s="8"/>
      <c r="HIH17" s="8"/>
      <c r="HII17" s="8"/>
      <c r="HIJ17" s="8"/>
      <c r="HIK17" s="8"/>
      <c r="HIL17" s="8"/>
      <c r="HIM17" s="8"/>
      <c r="HIN17" s="8"/>
      <c r="HIO17" s="8"/>
      <c r="HIP17" s="8"/>
      <c r="HIQ17" s="8"/>
      <c r="HIR17" s="8"/>
      <c r="HIS17" s="8"/>
      <c r="HIT17" s="8"/>
      <c r="HIU17" s="8"/>
      <c r="HIV17" s="8"/>
      <c r="HIW17" s="8"/>
      <c r="HIX17" s="8"/>
      <c r="HIY17" s="8"/>
      <c r="HIZ17" s="8"/>
      <c r="HJA17" s="8"/>
      <c r="HJB17" s="8"/>
      <c r="HJC17" s="8"/>
      <c r="HJD17" s="8"/>
      <c r="HJE17" s="8"/>
      <c r="HJF17" s="8"/>
      <c r="HJG17" s="8"/>
      <c r="HJH17" s="8"/>
      <c r="HJI17" s="8"/>
      <c r="HJJ17" s="8"/>
      <c r="HJK17" s="8"/>
      <c r="HJL17" s="8"/>
      <c r="HJM17" s="8"/>
      <c r="HJN17" s="8"/>
      <c r="HJO17" s="8"/>
      <c r="HJP17" s="8"/>
      <c r="HJQ17" s="8"/>
      <c r="HJR17" s="8"/>
      <c r="HJS17" s="8"/>
      <c r="HJT17" s="8"/>
      <c r="HJU17" s="8"/>
      <c r="HJV17" s="8"/>
      <c r="HJW17" s="8"/>
      <c r="HJX17" s="8"/>
      <c r="HJY17" s="8"/>
      <c r="HJZ17" s="8"/>
      <c r="HKA17" s="8"/>
      <c r="HKB17" s="8"/>
      <c r="HKC17" s="8"/>
      <c r="HKD17" s="8"/>
      <c r="HKE17" s="8"/>
      <c r="HKF17" s="8"/>
      <c r="HKG17" s="8"/>
      <c r="HKH17" s="8"/>
      <c r="HKI17" s="8"/>
      <c r="HKJ17" s="8"/>
      <c r="HKK17" s="8"/>
      <c r="HKL17" s="8"/>
      <c r="HKM17" s="8"/>
      <c r="HKN17" s="8"/>
      <c r="HKO17" s="8"/>
      <c r="HKP17" s="8"/>
      <c r="HKQ17" s="8"/>
      <c r="HKR17" s="8"/>
      <c r="HKS17" s="8"/>
      <c r="HKT17" s="8"/>
      <c r="HKU17" s="8"/>
      <c r="HKV17" s="8"/>
      <c r="HKW17" s="8"/>
      <c r="HKX17" s="8"/>
      <c r="HKY17" s="8"/>
      <c r="HKZ17" s="8"/>
      <c r="HLA17" s="8"/>
      <c r="HLB17" s="8"/>
      <c r="HLC17" s="8"/>
      <c r="HLD17" s="8"/>
      <c r="HLE17" s="8"/>
      <c r="HLF17" s="8"/>
      <c r="HLG17" s="8"/>
      <c r="HLH17" s="8"/>
      <c r="HLI17" s="8"/>
      <c r="HLJ17" s="8"/>
      <c r="HLK17" s="8"/>
      <c r="HLL17" s="8"/>
      <c r="HLM17" s="8"/>
      <c r="HLN17" s="8"/>
      <c r="HLO17" s="8"/>
      <c r="HLP17" s="8"/>
      <c r="HLQ17" s="8"/>
      <c r="HLR17" s="8"/>
      <c r="HLS17" s="8"/>
      <c r="HLT17" s="8"/>
      <c r="HLU17" s="8"/>
      <c r="HLV17" s="8"/>
      <c r="HLW17" s="8"/>
      <c r="HLX17" s="8"/>
      <c r="HLY17" s="8"/>
      <c r="HLZ17" s="8"/>
      <c r="HMA17" s="8"/>
      <c r="HMB17" s="8"/>
      <c r="HMC17" s="8"/>
      <c r="HMD17" s="8"/>
      <c r="HME17" s="8"/>
      <c r="HMF17" s="8"/>
      <c r="HMG17" s="8"/>
      <c r="HMH17" s="8"/>
      <c r="HMI17" s="8"/>
      <c r="HMJ17" s="8"/>
      <c r="HMK17" s="8"/>
      <c r="HML17" s="8"/>
      <c r="HMM17" s="8"/>
      <c r="HMN17" s="8"/>
      <c r="HMO17" s="8"/>
      <c r="HMP17" s="8"/>
      <c r="HMQ17" s="8"/>
      <c r="HMR17" s="8"/>
      <c r="HMS17" s="8"/>
      <c r="HMT17" s="8"/>
      <c r="HMU17" s="8"/>
      <c r="HMV17" s="8"/>
      <c r="HMW17" s="8"/>
      <c r="HMX17" s="8"/>
      <c r="HMY17" s="8"/>
      <c r="HMZ17" s="8"/>
      <c r="HNA17" s="8"/>
      <c r="HNB17" s="8"/>
      <c r="HNC17" s="8"/>
      <c r="HND17" s="8"/>
      <c r="HNE17" s="8"/>
      <c r="HNF17" s="8"/>
      <c r="HNG17" s="8"/>
      <c r="HNH17" s="8"/>
      <c r="HNI17" s="8"/>
      <c r="HNJ17" s="8"/>
      <c r="HNK17" s="8"/>
      <c r="HNL17" s="8"/>
      <c r="HNM17" s="8"/>
      <c r="HNN17" s="8"/>
      <c r="HNO17" s="8"/>
      <c r="HNP17" s="8"/>
      <c r="HNQ17" s="8"/>
      <c r="HNR17" s="8"/>
      <c r="HNS17" s="8"/>
      <c r="HNT17" s="8"/>
      <c r="HNU17" s="8"/>
      <c r="HNV17" s="8"/>
      <c r="HNW17" s="8"/>
      <c r="HNX17" s="8"/>
      <c r="HNY17" s="8"/>
      <c r="HNZ17" s="8"/>
      <c r="HOA17" s="8"/>
      <c r="HOB17" s="8"/>
      <c r="HOC17" s="8"/>
      <c r="HOD17" s="8"/>
      <c r="HOE17" s="8"/>
      <c r="HOF17" s="8"/>
      <c r="HOG17" s="8"/>
      <c r="HOH17" s="8"/>
      <c r="HOI17" s="8"/>
      <c r="HOJ17" s="8"/>
      <c r="HOK17" s="8"/>
      <c r="HOL17" s="8"/>
      <c r="HOM17" s="8"/>
      <c r="HON17" s="8"/>
      <c r="HOO17" s="8"/>
      <c r="HOP17" s="8"/>
      <c r="HOQ17" s="8"/>
      <c r="HOR17" s="8"/>
      <c r="HOS17" s="8"/>
      <c r="HOT17" s="8"/>
      <c r="HOU17" s="8"/>
      <c r="HOV17" s="8"/>
      <c r="HOW17" s="8"/>
      <c r="HOX17" s="8"/>
      <c r="HOY17" s="8"/>
      <c r="HOZ17" s="8"/>
      <c r="HPA17" s="8"/>
      <c r="HPB17" s="8"/>
      <c r="HPC17" s="8"/>
      <c r="HPD17" s="8"/>
      <c r="HPE17" s="8"/>
      <c r="HPF17" s="8"/>
      <c r="HPG17" s="8"/>
      <c r="HPH17" s="8"/>
      <c r="HPI17" s="8"/>
      <c r="HPJ17" s="8"/>
      <c r="HPK17" s="8"/>
      <c r="HPL17" s="8"/>
      <c r="HPM17" s="8"/>
      <c r="HPN17" s="8"/>
      <c r="HPO17" s="8"/>
      <c r="HPP17" s="8"/>
      <c r="HPQ17" s="8"/>
      <c r="HPR17" s="8"/>
      <c r="HPS17" s="8"/>
      <c r="HPT17" s="8"/>
      <c r="HPU17" s="8"/>
      <c r="HPV17" s="8"/>
      <c r="HPW17" s="8"/>
      <c r="HPX17" s="8"/>
      <c r="HPY17" s="8"/>
      <c r="HPZ17" s="8"/>
      <c r="HQA17" s="8"/>
      <c r="HQB17" s="8"/>
      <c r="HQC17" s="8"/>
      <c r="HQD17" s="8"/>
      <c r="HQE17" s="8"/>
      <c r="HQF17" s="8"/>
      <c r="HQG17" s="8"/>
      <c r="HQH17" s="8"/>
      <c r="HQI17" s="8"/>
      <c r="HQJ17" s="8"/>
      <c r="HQK17" s="8"/>
      <c r="HQL17" s="8"/>
      <c r="HQM17" s="8"/>
      <c r="HQN17" s="8"/>
      <c r="HQO17" s="8"/>
      <c r="HQP17" s="8"/>
      <c r="HQQ17" s="8"/>
      <c r="HQR17" s="8"/>
      <c r="HQS17" s="8"/>
      <c r="HQT17" s="8"/>
      <c r="HQU17" s="8"/>
      <c r="HQV17" s="8"/>
      <c r="HQW17" s="8"/>
      <c r="HQX17" s="8"/>
      <c r="HQY17" s="8"/>
      <c r="HQZ17" s="8"/>
      <c r="HRA17" s="8"/>
      <c r="HRB17" s="8"/>
      <c r="HRC17" s="8"/>
      <c r="HRD17" s="8"/>
      <c r="HRE17" s="8"/>
      <c r="HRF17" s="8"/>
      <c r="HRG17" s="8"/>
      <c r="HRH17" s="8"/>
      <c r="HRI17" s="8"/>
      <c r="HRJ17" s="8"/>
      <c r="HRK17" s="8"/>
      <c r="HRL17" s="8"/>
      <c r="HRM17" s="8"/>
      <c r="HRN17" s="8"/>
      <c r="HRO17" s="8"/>
      <c r="HRP17" s="8"/>
      <c r="HRQ17" s="8"/>
      <c r="HRR17" s="8"/>
      <c r="HRS17" s="8"/>
      <c r="HRT17" s="8"/>
      <c r="HRU17" s="8"/>
      <c r="HRV17" s="8"/>
      <c r="HRW17" s="8"/>
      <c r="HRX17" s="8"/>
      <c r="HRY17" s="8"/>
      <c r="HRZ17" s="8"/>
      <c r="HSA17" s="8"/>
      <c r="HSB17" s="8"/>
      <c r="HSC17" s="8"/>
      <c r="HSD17" s="8"/>
      <c r="HSE17" s="8"/>
      <c r="HSF17" s="8"/>
      <c r="HSG17" s="8"/>
      <c r="HSH17" s="8"/>
      <c r="HSI17" s="8"/>
      <c r="HSJ17" s="8"/>
      <c r="HSK17" s="8"/>
      <c r="HSL17" s="8"/>
      <c r="HSM17" s="8"/>
      <c r="HSN17" s="8"/>
      <c r="HSO17" s="8"/>
      <c r="HSP17" s="8"/>
      <c r="HSQ17" s="8"/>
      <c r="HSR17" s="8"/>
      <c r="HSS17" s="8"/>
      <c r="HST17" s="8"/>
      <c r="HSU17" s="8"/>
      <c r="HSV17" s="8"/>
      <c r="HSW17" s="8"/>
      <c r="HSX17" s="8"/>
      <c r="HSY17" s="8"/>
      <c r="HSZ17" s="8"/>
      <c r="HTA17" s="8"/>
      <c r="HTB17" s="8"/>
      <c r="HTC17" s="8"/>
      <c r="HTD17" s="8"/>
      <c r="HTE17" s="8"/>
      <c r="HTF17" s="8"/>
      <c r="HTG17" s="8"/>
      <c r="HTH17" s="8"/>
      <c r="HTI17" s="8"/>
      <c r="HTJ17" s="8"/>
      <c r="HTK17" s="8"/>
      <c r="HTL17" s="8"/>
      <c r="HTM17" s="8"/>
      <c r="HTN17" s="8"/>
      <c r="HTO17" s="8"/>
      <c r="HTP17" s="8"/>
      <c r="HTQ17" s="8"/>
      <c r="HTR17" s="8"/>
      <c r="HTS17" s="8"/>
      <c r="HTT17" s="8"/>
      <c r="HTU17" s="8"/>
      <c r="HTV17" s="8"/>
      <c r="HTW17" s="8"/>
      <c r="HTX17" s="8"/>
      <c r="HTY17" s="8"/>
      <c r="HTZ17" s="8"/>
      <c r="HUA17" s="8"/>
      <c r="HUB17" s="8"/>
      <c r="HUC17" s="8"/>
      <c r="HUD17" s="8"/>
      <c r="HUE17" s="8"/>
      <c r="HUF17" s="8"/>
      <c r="HUG17" s="8"/>
      <c r="HUH17" s="8"/>
      <c r="HUI17" s="8"/>
      <c r="HUJ17" s="8"/>
      <c r="HUK17" s="8"/>
      <c r="HUL17" s="8"/>
      <c r="HUM17" s="8"/>
      <c r="HUN17" s="8"/>
      <c r="HUO17" s="8"/>
      <c r="HUP17" s="8"/>
      <c r="HUQ17" s="8"/>
      <c r="HUR17" s="8"/>
      <c r="HUS17" s="8"/>
      <c r="HUT17" s="8"/>
      <c r="HUU17" s="8"/>
      <c r="HUV17" s="8"/>
      <c r="HUW17" s="8"/>
      <c r="HUX17" s="8"/>
      <c r="HUY17" s="8"/>
      <c r="HUZ17" s="8"/>
      <c r="HVA17" s="8"/>
      <c r="HVB17" s="8"/>
      <c r="HVC17" s="8"/>
      <c r="HVD17" s="8"/>
      <c r="HVE17" s="8"/>
      <c r="HVF17" s="8"/>
      <c r="HVG17" s="8"/>
      <c r="HVH17" s="8"/>
      <c r="HVI17" s="8"/>
      <c r="HVJ17" s="8"/>
      <c r="HVK17" s="8"/>
      <c r="HVL17" s="8"/>
      <c r="HVM17" s="8"/>
      <c r="HVN17" s="8"/>
      <c r="HVO17" s="8"/>
      <c r="HVP17" s="8"/>
      <c r="HVQ17" s="8"/>
      <c r="HVR17" s="8"/>
      <c r="HVS17" s="8"/>
      <c r="HVT17" s="8"/>
      <c r="HVU17" s="8"/>
      <c r="HVV17" s="8"/>
      <c r="HVW17" s="8"/>
      <c r="HVX17" s="8"/>
      <c r="HVY17" s="8"/>
      <c r="HVZ17" s="8"/>
      <c r="HWA17" s="8"/>
      <c r="HWB17" s="8"/>
      <c r="HWC17" s="8"/>
      <c r="HWD17" s="8"/>
      <c r="HWE17" s="8"/>
      <c r="HWF17" s="8"/>
      <c r="HWG17" s="8"/>
      <c r="HWH17" s="8"/>
      <c r="HWI17" s="8"/>
      <c r="HWJ17" s="8"/>
      <c r="HWK17" s="8"/>
      <c r="HWL17" s="8"/>
      <c r="HWM17" s="8"/>
      <c r="HWN17" s="8"/>
      <c r="HWO17" s="8"/>
      <c r="HWP17" s="8"/>
      <c r="HWQ17" s="8"/>
      <c r="HWR17" s="8"/>
      <c r="HWS17" s="8"/>
      <c r="HWT17" s="8"/>
      <c r="HWU17" s="8"/>
      <c r="HWV17" s="8"/>
      <c r="HWW17" s="8"/>
      <c r="HWX17" s="8"/>
      <c r="HWY17" s="8"/>
      <c r="HWZ17" s="8"/>
      <c r="HXA17" s="8"/>
      <c r="HXB17" s="8"/>
      <c r="HXC17" s="8"/>
      <c r="HXD17" s="8"/>
      <c r="HXE17" s="8"/>
      <c r="HXF17" s="8"/>
      <c r="HXG17" s="8"/>
      <c r="HXH17" s="8"/>
      <c r="HXI17" s="8"/>
      <c r="HXJ17" s="8"/>
      <c r="HXK17" s="8"/>
      <c r="HXL17" s="8"/>
      <c r="HXM17" s="8"/>
      <c r="HXN17" s="8"/>
      <c r="HXO17" s="8"/>
      <c r="HXP17" s="8"/>
      <c r="HXQ17" s="8"/>
      <c r="HXR17" s="8"/>
      <c r="HXS17" s="8"/>
      <c r="HXT17" s="8"/>
      <c r="HXU17" s="8"/>
      <c r="HXV17" s="8"/>
      <c r="HXW17" s="8"/>
      <c r="HXX17" s="8"/>
      <c r="HXY17" s="8"/>
      <c r="HXZ17" s="8"/>
      <c r="HYA17" s="8"/>
      <c r="HYB17" s="8"/>
      <c r="HYC17" s="8"/>
      <c r="HYD17" s="8"/>
      <c r="HYE17" s="8"/>
      <c r="HYF17" s="8"/>
      <c r="HYG17" s="8"/>
      <c r="HYH17" s="8"/>
      <c r="HYI17" s="8"/>
      <c r="HYJ17" s="8"/>
      <c r="HYK17" s="8"/>
      <c r="HYL17" s="8"/>
      <c r="HYM17" s="8"/>
      <c r="HYN17" s="8"/>
      <c r="HYO17" s="8"/>
      <c r="HYP17" s="8"/>
      <c r="HYQ17" s="8"/>
      <c r="HYR17" s="8"/>
      <c r="HYS17" s="8"/>
      <c r="HYT17" s="8"/>
      <c r="HYU17" s="8"/>
      <c r="HYV17" s="8"/>
      <c r="HYW17" s="8"/>
      <c r="HYX17" s="8"/>
      <c r="HYY17" s="8"/>
      <c r="HYZ17" s="8"/>
      <c r="HZA17" s="8"/>
      <c r="HZB17" s="8"/>
      <c r="HZC17" s="8"/>
      <c r="HZD17" s="8"/>
      <c r="HZE17" s="8"/>
      <c r="HZF17" s="8"/>
      <c r="HZG17" s="8"/>
      <c r="HZH17" s="8"/>
      <c r="HZI17" s="8"/>
      <c r="HZJ17" s="8"/>
      <c r="HZK17" s="8"/>
      <c r="HZL17" s="8"/>
      <c r="HZM17" s="8"/>
      <c r="HZN17" s="8"/>
      <c r="HZO17" s="8"/>
      <c r="HZP17" s="8"/>
      <c r="HZQ17" s="8"/>
      <c r="HZR17" s="8"/>
      <c r="HZS17" s="8"/>
      <c r="HZT17" s="8"/>
      <c r="HZU17" s="8"/>
      <c r="HZV17" s="8"/>
      <c r="HZW17" s="8"/>
      <c r="HZX17" s="8"/>
      <c r="HZY17" s="8"/>
      <c r="HZZ17" s="8"/>
      <c r="IAA17" s="8"/>
      <c r="IAB17" s="8"/>
      <c r="IAC17" s="8"/>
      <c r="IAD17" s="8"/>
      <c r="IAE17" s="8"/>
      <c r="IAF17" s="8"/>
      <c r="IAG17" s="8"/>
      <c r="IAH17" s="8"/>
      <c r="IAI17" s="8"/>
      <c r="IAJ17" s="8"/>
      <c r="IAK17" s="8"/>
      <c r="IAL17" s="8"/>
      <c r="IAM17" s="8"/>
      <c r="IAN17" s="8"/>
      <c r="IAO17" s="8"/>
      <c r="IAP17" s="8"/>
      <c r="IAQ17" s="8"/>
      <c r="IAR17" s="8"/>
      <c r="IAS17" s="8"/>
      <c r="IAT17" s="8"/>
      <c r="IAU17" s="8"/>
      <c r="IAV17" s="8"/>
      <c r="IAW17" s="8"/>
      <c r="IAX17" s="8"/>
      <c r="IAY17" s="8"/>
      <c r="IAZ17" s="8"/>
      <c r="IBA17" s="8"/>
      <c r="IBB17" s="8"/>
      <c r="IBC17" s="8"/>
      <c r="IBD17" s="8"/>
      <c r="IBE17" s="8"/>
      <c r="IBF17" s="8"/>
      <c r="IBG17" s="8"/>
      <c r="IBH17" s="8"/>
      <c r="IBI17" s="8"/>
      <c r="IBJ17" s="8"/>
      <c r="IBK17" s="8"/>
      <c r="IBL17" s="8"/>
      <c r="IBM17" s="8"/>
      <c r="IBN17" s="8"/>
      <c r="IBO17" s="8"/>
      <c r="IBP17" s="8"/>
      <c r="IBQ17" s="8"/>
      <c r="IBR17" s="8"/>
      <c r="IBS17" s="8"/>
      <c r="IBT17" s="8"/>
      <c r="IBU17" s="8"/>
      <c r="IBV17" s="8"/>
      <c r="IBW17" s="8"/>
      <c r="IBX17" s="8"/>
      <c r="IBY17" s="8"/>
      <c r="IBZ17" s="8"/>
      <c r="ICA17" s="8"/>
      <c r="ICB17" s="8"/>
      <c r="ICC17" s="8"/>
      <c r="ICD17" s="8"/>
      <c r="ICE17" s="8"/>
      <c r="ICF17" s="8"/>
      <c r="ICG17" s="8"/>
      <c r="ICH17" s="8"/>
      <c r="ICI17" s="8"/>
      <c r="ICJ17" s="8"/>
      <c r="ICK17" s="8"/>
      <c r="ICL17" s="8"/>
      <c r="ICM17" s="8"/>
      <c r="ICN17" s="8"/>
      <c r="ICO17" s="8"/>
      <c r="ICP17" s="8"/>
      <c r="ICQ17" s="8"/>
      <c r="ICR17" s="8"/>
      <c r="ICS17" s="8"/>
      <c r="ICT17" s="8"/>
      <c r="ICU17" s="8"/>
      <c r="ICV17" s="8"/>
      <c r="ICW17" s="8"/>
      <c r="ICX17" s="8"/>
      <c r="ICY17" s="8"/>
      <c r="ICZ17" s="8"/>
      <c r="IDA17" s="8"/>
      <c r="IDB17" s="8"/>
      <c r="IDC17" s="8"/>
      <c r="IDD17" s="8"/>
      <c r="IDE17" s="8"/>
      <c r="IDF17" s="8"/>
      <c r="IDG17" s="8"/>
      <c r="IDH17" s="8"/>
      <c r="IDI17" s="8"/>
      <c r="IDJ17" s="8"/>
      <c r="IDK17" s="8"/>
      <c r="IDL17" s="8"/>
      <c r="IDM17" s="8"/>
      <c r="IDN17" s="8"/>
      <c r="IDO17" s="8"/>
      <c r="IDP17" s="8"/>
      <c r="IDQ17" s="8"/>
      <c r="IDR17" s="8"/>
      <c r="IDS17" s="8"/>
      <c r="IDT17" s="8"/>
      <c r="IDU17" s="8"/>
      <c r="IDV17" s="8"/>
      <c r="IDW17" s="8"/>
      <c r="IDX17" s="8"/>
      <c r="IDY17" s="8"/>
      <c r="IDZ17" s="8"/>
      <c r="IEA17" s="8"/>
      <c r="IEB17" s="8"/>
      <c r="IEC17" s="8"/>
      <c r="IED17" s="8"/>
      <c r="IEE17" s="8"/>
      <c r="IEF17" s="8"/>
      <c r="IEG17" s="8"/>
      <c r="IEH17" s="8"/>
      <c r="IEI17" s="8"/>
      <c r="IEJ17" s="8"/>
      <c r="IEK17" s="8"/>
      <c r="IEL17" s="8"/>
      <c r="IEM17" s="8"/>
      <c r="IEN17" s="8"/>
      <c r="IEO17" s="8"/>
      <c r="IEP17" s="8"/>
      <c r="IEQ17" s="8"/>
      <c r="IER17" s="8"/>
      <c r="IES17" s="8"/>
      <c r="IET17" s="8"/>
      <c r="IEU17" s="8"/>
      <c r="IEV17" s="8"/>
      <c r="IEW17" s="8"/>
      <c r="IEX17" s="8"/>
      <c r="IEY17" s="8"/>
      <c r="IEZ17" s="8"/>
      <c r="IFA17" s="8"/>
      <c r="IFB17" s="8"/>
      <c r="IFC17" s="8"/>
      <c r="IFD17" s="8"/>
      <c r="IFE17" s="8"/>
      <c r="IFF17" s="8"/>
      <c r="IFG17" s="8"/>
      <c r="IFH17" s="8"/>
      <c r="IFI17" s="8"/>
      <c r="IFJ17" s="8"/>
      <c r="IFK17" s="8"/>
      <c r="IFL17" s="8"/>
      <c r="IFM17" s="8"/>
      <c r="IFN17" s="8"/>
      <c r="IFO17" s="8"/>
      <c r="IFP17" s="8"/>
      <c r="IFQ17" s="8"/>
      <c r="IFR17" s="8"/>
      <c r="IFS17" s="8"/>
      <c r="IFT17" s="8"/>
      <c r="IFU17" s="8"/>
      <c r="IFV17" s="8"/>
      <c r="IFW17" s="8"/>
      <c r="IFX17" s="8"/>
      <c r="IFY17" s="8"/>
      <c r="IFZ17" s="8"/>
      <c r="IGA17" s="8"/>
      <c r="IGB17" s="8"/>
      <c r="IGC17" s="8"/>
      <c r="IGD17" s="8"/>
      <c r="IGE17" s="8"/>
      <c r="IGF17" s="8"/>
      <c r="IGG17" s="8"/>
      <c r="IGH17" s="8"/>
      <c r="IGI17" s="8"/>
      <c r="IGJ17" s="8"/>
      <c r="IGK17" s="8"/>
      <c r="IGL17" s="8"/>
      <c r="IGM17" s="8"/>
      <c r="IGN17" s="8"/>
      <c r="IGO17" s="8"/>
      <c r="IGP17" s="8"/>
      <c r="IGQ17" s="8"/>
      <c r="IGR17" s="8"/>
      <c r="IGS17" s="8"/>
      <c r="IGT17" s="8"/>
      <c r="IGU17" s="8"/>
      <c r="IGV17" s="8"/>
      <c r="IGW17" s="8"/>
      <c r="IGX17" s="8"/>
      <c r="IGY17" s="8"/>
      <c r="IGZ17" s="8"/>
      <c r="IHA17" s="8"/>
      <c r="IHB17" s="8"/>
      <c r="IHC17" s="8"/>
      <c r="IHD17" s="8"/>
      <c r="IHE17" s="8"/>
      <c r="IHF17" s="8"/>
      <c r="IHG17" s="8"/>
      <c r="IHH17" s="8"/>
      <c r="IHI17" s="8"/>
      <c r="IHJ17" s="8"/>
      <c r="IHK17" s="8"/>
      <c r="IHL17" s="8"/>
      <c r="IHM17" s="8"/>
      <c r="IHN17" s="8"/>
      <c r="IHO17" s="8"/>
      <c r="IHP17" s="8"/>
      <c r="IHQ17" s="8"/>
      <c r="IHR17" s="8"/>
      <c r="IHS17" s="8"/>
      <c r="IHT17" s="8"/>
      <c r="IHU17" s="8"/>
      <c r="IHV17" s="8"/>
      <c r="IHW17" s="8"/>
      <c r="IHX17" s="8"/>
      <c r="IHY17" s="8"/>
      <c r="IHZ17" s="8"/>
      <c r="IIA17" s="8"/>
      <c r="IIB17" s="8"/>
      <c r="IIC17" s="8"/>
      <c r="IID17" s="8"/>
      <c r="IIE17" s="8"/>
      <c r="IIF17" s="8"/>
      <c r="IIG17" s="8"/>
      <c r="IIH17" s="8"/>
      <c r="III17" s="8"/>
      <c r="IIJ17" s="8"/>
      <c r="IIK17" s="8"/>
      <c r="IIL17" s="8"/>
      <c r="IIM17" s="8"/>
      <c r="IIN17" s="8"/>
      <c r="IIO17" s="8"/>
      <c r="IIP17" s="8"/>
      <c r="IIQ17" s="8"/>
      <c r="IIR17" s="8"/>
      <c r="IIS17" s="8"/>
      <c r="IIT17" s="8"/>
      <c r="IIU17" s="8"/>
      <c r="IIV17" s="8"/>
      <c r="IIW17" s="8"/>
      <c r="IIX17" s="8"/>
      <c r="IIY17" s="8"/>
      <c r="IIZ17" s="8"/>
      <c r="IJA17" s="8"/>
      <c r="IJB17" s="8"/>
      <c r="IJC17" s="8"/>
      <c r="IJD17" s="8"/>
      <c r="IJE17" s="8"/>
      <c r="IJF17" s="8"/>
      <c r="IJG17" s="8"/>
      <c r="IJH17" s="8"/>
      <c r="IJI17" s="8"/>
      <c r="IJJ17" s="8"/>
      <c r="IJK17" s="8"/>
      <c r="IJL17" s="8"/>
      <c r="IJM17" s="8"/>
      <c r="IJN17" s="8"/>
      <c r="IJO17" s="8"/>
      <c r="IJP17" s="8"/>
      <c r="IJQ17" s="8"/>
      <c r="IJR17" s="8"/>
      <c r="IJS17" s="8"/>
      <c r="IJT17" s="8"/>
      <c r="IJU17" s="8"/>
      <c r="IJV17" s="8"/>
      <c r="IJW17" s="8"/>
      <c r="IJX17" s="8"/>
      <c r="IJY17" s="8"/>
      <c r="IJZ17" s="8"/>
      <c r="IKA17" s="8"/>
      <c r="IKB17" s="8"/>
      <c r="IKC17" s="8"/>
      <c r="IKD17" s="8"/>
      <c r="IKE17" s="8"/>
      <c r="IKF17" s="8"/>
      <c r="IKG17" s="8"/>
      <c r="IKH17" s="8"/>
      <c r="IKI17" s="8"/>
      <c r="IKJ17" s="8"/>
      <c r="IKK17" s="8"/>
      <c r="IKL17" s="8"/>
      <c r="IKM17" s="8"/>
      <c r="IKN17" s="8"/>
      <c r="IKO17" s="8"/>
      <c r="IKP17" s="8"/>
      <c r="IKQ17" s="8"/>
      <c r="IKR17" s="8"/>
      <c r="IKS17" s="8"/>
      <c r="IKT17" s="8"/>
      <c r="IKU17" s="8"/>
      <c r="IKV17" s="8"/>
      <c r="IKW17" s="8"/>
      <c r="IKX17" s="8"/>
      <c r="IKY17" s="8"/>
      <c r="IKZ17" s="8"/>
      <c r="ILA17" s="8"/>
      <c r="ILB17" s="8"/>
      <c r="ILC17" s="8"/>
      <c r="ILD17" s="8"/>
      <c r="ILE17" s="8"/>
      <c r="ILF17" s="8"/>
      <c r="ILG17" s="8"/>
      <c r="ILH17" s="8"/>
      <c r="ILI17" s="8"/>
      <c r="ILJ17" s="8"/>
      <c r="ILK17" s="8"/>
      <c r="ILL17" s="8"/>
      <c r="ILM17" s="8"/>
      <c r="ILN17" s="8"/>
      <c r="ILO17" s="8"/>
      <c r="ILP17" s="8"/>
      <c r="ILQ17" s="8"/>
      <c r="ILR17" s="8"/>
      <c r="ILS17" s="8"/>
      <c r="ILT17" s="8"/>
      <c r="ILU17" s="8"/>
      <c r="ILV17" s="8"/>
      <c r="ILW17" s="8"/>
      <c r="ILX17" s="8"/>
      <c r="ILY17" s="8"/>
      <c r="ILZ17" s="8"/>
      <c r="IMA17" s="8"/>
      <c r="IMB17" s="8"/>
      <c r="IMC17" s="8"/>
      <c r="IMD17" s="8"/>
      <c r="IME17" s="8"/>
      <c r="IMF17" s="8"/>
      <c r="IMG17" s="8"/>
      <c r="IMH17" s="8"/>
      <c r="IMI17" s="8"/>
      <c r="IMJ17" s="8"/>
      <c r="IMK17" s="8"/>
      <c r="IML17" s="8"/>
      <c r="IMM17" s="8"/>
      <c r="IMN17" s="8"/>
      <c r="IMO17" s="8"/>
      <c r="IMP17" s="8"/>
      <c r="IMQ17" s="8"/>
      <c r="IMR17" s="8"/>
      <c r="IMS17" s="8"/>
      <c r="IMT17" s="8"/>
      <c r="IMU17" s="8"/>
      <c r="IMV17" s="8"/>
      <c r="IMW17" s="8"/>
      <c r="IMX17" s="8"/>
      <c r="IMY17" s="8"/>
      <c r="IMZ17" s="8"/>
      <c r="INA17" s="8"/>
      <c r="INB17" s="8"/>
      <c r="INC17" s="8"/>
      <c r="IND17" s="8"/>
      <c r="INE17" s="8"/>
      <c r="INF17" s="8"/>
      <c r="ING17" s="8"/>
      <c r="INH17" s="8"/>
      <c r="INI17" s="8"/>
      <c r="INJ17" s="8"/>
      <c r="INK17" s="8"/>
      <c r="INL17" s="8"/>
      <c r="INM17" s="8"/>
      <c r="INN17" s="8"/>
      <c r="INO17" s="8"/>
      <c r="INP17" s="8"/>
      <c r="INQ17" s="8"/>
      <c r="INR17" s="8"/>
      <c r="INS17" s="8"/>
      <c r="INT17" s="8"/>
      <c r="INU17" s="8"/>
      <c r="INV17" s="8"/>
      <c r="INW17" s="8"/>
      <c r="INX17" s="8"/>
      <c r="INY17" s="8"/>
      <c r="INZ17" s="8"/>
      <c r="IOA17" s="8"/>
      <c r="IOB17" s="8"/>
      <c r="IOC17" s="8"/>
      <c r="IOD17" s="8"/>
      <c r="IOE17" s="8"/>
      <c r="IOF17" s="8"/>
      <c r="IOG17" s="8"/>
      <c r="IOH17" s="8"/>
      <c r="IOI17" s="8"/>
      <c r="IOJ17" s="8"/>
      <c r="IOK17" s="8"/>
      <c r="IOL17" s="8"/>
      <c r="IOM17" s="8"/>
      <c r="ION17" s="8"/>
      <c r="IOO17" s="8"/>
      <c r="IOP17" s="8"/>
      <c r="IOQ17" s="8"/>
      <c r="IOR17" s="8"/>
      <c r="IOS17" s="8"/>
      <c r="IOT17" s="8"/>
      <c r="IOU17" s="8"/>
      <c r="IOV17" s="8"/>
      <c r="IOW17" s="8"/>
      <c r="IOX17" s="8"/>
      <c r="IOY17" s="8"/>
      <c r="IOZ17" s="8"/>
      <c r="IPA17" s="8"/>
      <c r="IPB17" s="8"/>
      <c r="IPC17" s="8"/>
      <c r="IPD17" s="8"/>
      <c r="IPE17" s="8"/>
      <c r="IPF17" s="8"/>
      <c r="IPG17" s="8"/>
      <c r="IPH17" s="8"/>
      <c r="IPI17" s="8"/>
      <c r="IPJ17" s="8"/>
      <c r="IPK17" s="8"/>
      <c r="IPL17" s="8"/>
      <c r="IPM17" s="8"/>
      <c r="IPN17" s="8"/>
      <c r="IPO17" s="8"/>
      <c r="IPP17" s="8"/>
      <c r="IPQ17" s="8"/>
      <c r="IPR17" s="8"/>
      <c r="IPS17" s="8"/>
      <c r="IPT17" s="8"/>
      <c r="IPU17" s="8"/>
      <c r="IPV17" s="8"/>
      <c r="IPW17" s="8"/>
      <c r="IPX17" s="8"/>
      <c r="IPY17" s="8"/>
      <c r="IPZ17" s="8"/>
      <c r="IQA17" s="8"/>
      <c r="IQB17" s="8"/>
      <c r="IQC17" s="8"/>
      <c r="IQD17" s="8"/>
      <c r="IQE17" s="8"/>
      <c r="IQF17" s="8"/>
      <c r="IQG17" s="8"/>
      <c r="IQH17" s="8"/>
      <c r="IQI17" s="8"/>
      <c r="IQJ17" s="8"/>
      <c r="IQK17" s="8"/>
      <c r="IQL17" s="8"/>
      <c r="IQM17" s="8"/>
      <c r="IQN17" s="8"/>
      <c r="IQO17" s="8"/>
      <c r="IQP17" s="8"/>
      <c r="IQQ17" s="8"/>
      <c r="IQR17" s="8"/>
      <c r="IQS17" s="8"/>
      <c r="IQT17" s="8"/>
      <c r="IQU17" s="8"/>
      <c r="IQV17" s="8"/>
      <c r="IQW17" s="8"/>
      <c r="IQX17" s="8"/>
      <c r="IQY17" s="8"/>
      <c r="IQZ17" s="8"/>
      <c r="IRA17" s="8"/>
      <c r="IRB17" s="8"/>
      <c r="IRC17" s="8"/>
      <c r="IRD17" s="8"/>
      <c r="IRE17" s="8"/>
      <c r="IRF17" s="8"/>
      <c r="IRG17" s="8"/>
      <c r="IRH17" s="8"/>
      <c r="IRI17" s="8"/>
      <c r="IRJ17" s="8"/>
      <c r="IRK17" s="8"/>
      <c r="IRL17" s="8"/>
      <c r="IRM17" s="8"/>
      <c r="IRN17" s="8"/>
      <c r="IRO17" s="8"/>
      <c r="IRP17" s="8"/>
      <c r="IRQ17" s="8"/>
      <c r="IRR17" s="8"/>
      <c r="IRS17" s="8"/>
      <c r="IRT17" s="8"/>
      <c r="IRU17" s="8"/>
      <c r="IRV17" s="8"/>
      <c r="IRW17" s="8"/>
      <c r="IRX17" s="8"/>
      <c r="IRY17" s="8"/>
      <c r="IRZ17" s="8"/>
      <c r="ISA17" s="8"/>
      <c r="ISB17" s="8"/>
      <c r="ISC17" s="8"/>
      <c r="ISD17" s="8"/>
      <c r="ISE17" s="8"/>
      <c r="ISF17" s="8"/>
      <c r="ISG17" s="8"/>
      <c r="ISH17" s="8"/>
      <c r="ISI17" s="8"/>
      <c r="ISJ17" s="8"/>
      <c r="ISK17" s="8"/>
      <c r="ISL17" s="8"/>
      <c r="ISM17" s="8"/>
      <c r="ISN17" s="8"/>
      <c r="ISO17" s="8"/>
      <c r="ISP17" s="8"/>
      <c r="ISQ17" s="8"/>
      <c r="ISR17" s="8"/>
      <c r="ISS17" s="8"/>
      <c r="IST17" s="8"/>
      <c r="ISU17" s="8"/>
      <c r="ISV17" s="8"/>
      <c r="ISW17" s="8"/>
      <c r="ISX17" s="8"/>
      <c r="ISY17" s="8"/>
      <c r="ISZ17" s="8"/>
      <c r="ITA17" s="8"/>
      <c r="ITB17" s="8"/>
      <c r="ITC17" s="8"/>
      <c r="ITD17" s="8"/>
      <c r="ITE17" s="8"/>
      <c r="ITF17" s="8"/>
      <c r="ITG17" s="8"/>
      <c r="ITH17" s="8"/>
      <c r="ITI17" s="8"/>
      <c r="ITJ17" s="8"/>
      <c r="ITK17" s="8"/>
      <c r="ITL17" s="8"/>
      <c r="ITM17" s="8"/>
      <c r="ITN17" s="8"/>
      <c r="ITO17" s="8"/>
      <c r="ITP17" s="8"/>
      <c r="ITQ17" s="8"/>
      <c r="ITR17" s="8"/>
      <c r="ITS17" s="8"/>
      <c r="ITT17" s="8"/>
      <c r="ITU17" s="8"/>
      <c r="ITV17" s="8"/>
      <c r="ITW17" s="8"/>
      <c r="ITX17" s="8"/>
      <c r="ITY17" s="8"/>
      <c r="ITZ17" s="8"/>
      <c r="IUA17" s="8"/>
      <c r="IUB17" s="8"/>
      <c r="IUC17" s="8"/>
      <c r="IUD17" s="8"/>
      <c r="IUE17" s="8"/>
      <c r="IUF17" s="8"/>
      <c r="IUG17" s="8"/>
      <c r="IUH17" s="8"/>
      <c r="IUI17" s="8"/>
      <c r="IUJ17" s="8"/>
      <c r="IUK17" s="8"/>
      <c r="IUL17" s="8"/>
      <c r="IUM17" s="8"/>
      <c r="IUN17" s="8"/>
      <c r="IUO17" s="8"/>
      <c r="IUP17" s="8"/>
      <c r="IUQ17" s="8"/>
      <c r="IUR17" s="8"/>
      <c r="IUS17" s="8"/>
      <c r="IUT17" s="8"/>
      <c r="IUU17" s="8"/>
      <c r="IUV17" s="8"/>
      <c r="IUW17" s="8"/>
      <c r="IUX17" s="8"/>
      <c r="IUY17" s="8"/>
      <c r="IUZ17" s="8"/>
      <c r="IVA17" s="8"/>
      <c r="IVB17" s="8"/>
      <c r="IVC17" s="8"/>
      <c r="IVD17" s="8"/>
      <c r="IVE17" s="8"/>
      <c r="IVF17" s="8"/>
      <c r="IVG17" s="8"/>
      <c r="IVH17" s="8"/>
      <c r="IVI17" s="8"/>
      <c r="IVJ17" s="8"/>
      <c r="IVK17" s="8"/>
      <c r="IVL17" s="8"/>
      <c r="IVM17" s="8"/>
      <c r="IVN17" s="8"/>
      <c r="IVO17" s="8"/>
      <c r="IVP17" s="8"/>
      <c r="IVQ17" s="8"/>
      <c r="IVR17" s="8"/>
      <c r="IVS17" s="8"/>
      <c r="IVT17" s="8"/>
      <c r="IVU17" s="8"/>
      <c r="IVV17" s="8"/>
      <c r="IVW17" s="8"/>
      <c r="IVX17" s="8"/>
      <c r="IVY17" s="8"/>
      <c r="IVZ17" s="8"/>
      <c r="IWA17" s="8"/>
      <c r="IWB17" s="8"/>
      <c r="IWC17" s="8"/>
      <c r="IWD17" s="8"/>
      <c r="IWE17" s="8"/>
      <c r="IWF17" s="8"/>
      <c r="IWG17" s="8"/>
      <c r="IWH17" s="8"/>
      <c r="IWI17" s="8"/>
      <c r="IWJ17" s="8"/>
      <c r="IWK17" s="8"/>
      <c r="IWL17" s="8"/>
      <c r="IWM17" s="8"/>
      <c r="IWN17" s="8"/>
      <c r="IWO17" s="8"/>
      <c r="IWP17" s="8"/>
      <c r="IWQ17" s="8"/>
      <c r="IWR17" s="8"/>
      <c r="IWS17" s="8"/>
      <c r="IWT17" s="8"/>
      <c r="IWU17" s="8"/>
      <c r="IWV17" s="8"/>
      <c r="IWW17" s="8"/>
      <c r="IWX17" s="8"/>
      <c r="IWY17" s="8"/>
      <c r="IWZ17" s="8"/>
      <c r="IXA17" s="8"/>
      <c r="IXB17" s="8"/>
      <c r="IXC17" s="8"/>
      <c r="IXD17" s="8"/>
      <c r="IXE17" s="8"/>
      <c r="IXF17" s="8"/>
      <c r="IXG17" s="8"/>
      <c r="IXH17" s="8"/>
      <c r="IXI17" s="8"/>
      <c r="IXJ17" s="8"/>
      <c r="IXK17" s="8"/>
      <c r="IXL17" s="8"/>
      <c r="IXM17" s="8"/>
      <c r="IXN17" s="8"/>
      <c r="IXO17" s="8"/>
      <c r="IXP17" s="8"/>
      <c r="IXQ17" s="8"/>
      <c r="IXR17" s="8"/>
      <c r="IXS17" s="8"/>
      <c r="IXT17" s="8"/>
      <c r="IXU17" s="8"/>
      <c r="IXV17" s="8"/>
      <c r="IXW17" s="8"/>
      <c r="IXX17" s="8"/>
      <c r="IXY17" s="8"/>
      <c r="IXZ17" s="8"/>
      <c r="IYA17" s="8"/>
      <c r="IYB17" s="8"/>
      <c r="IYC17" s="8"/>
      <c r="IYD17" s="8"/>
      <c r="IYE17" s="8"/>
      <c r="IYF17" s="8"/>
      <c r="IYG17" s="8"/>
      <c r="IYH17" s="8"/>
      <c r="IYI17" s="8"/>
      <c r="IYJ17" s="8"/>
      <c r="IYK17" s="8"/>
      <c r="IYL17" s="8"/>
      <c r="IYM17" s="8"/>
      <c r="IYN17" s="8"/>
      <c r="IYO17" s="8"/>
      <c r="IYP17" s="8"/>
      <c r="IYQ17" s="8"/>
      <c r="IYR17" s="8"/>
      <c r="IYS17" s="8"/>
      <c r="IYT17" s="8"/>
      <c r="IYU17" s="8"/>
      <c r="IYV17" s="8"/>
      <c r="IYW17" s="8"/>
      <c r="IYX17" s="8"/>
      <c r="IYY17" s="8"/>
      <c r="IYZ17" s="8"/>
      <c r="IZA17" s="8"/>
      <c r="IZB17" s="8"/>
      <c r="IZC17" s="8"/>
      <c r="IZD17" s="8"/>
      <c r="IZE17" s="8"/>
      <c r="IZF17" s="8"/>
      <c r="IZG17" s="8"/>
      <c r="IZH17" s="8"/>
      <c r="IZI17" s="8"/>
      <c r="IZJ17" s="8"/>
      <c r="IZK17" s="8"/>
      <c r="IZL17" s="8"/>
      <c r="IZM17" s="8"/>
      <c r="IZN17" s="8"/>
      <c r="IZO17" s="8"/>
      <c r="IZP17" s="8"/>
      <c r="IZQ17" s="8"/>
      <c r="IZR17" s="8"/>
      <c r="IZS17" s="8"/>
      <c r="IZT17" s="8"/>
      <c r="IZU17" s="8"/>
      <c r="IZV17" s="8"/>
      <c r="IZW17" s="8"/>
      <c r="IZX17" s="8"/>
      <c r="IZY17" s="8"/>
      <c r="IZZ17" s="8"/>
      <c r="JAA17" s="8"/>
      <c r="JAB17" s="8"/>
      <c r="JAC17" s="8"/>
      <c r="JAD17" s="8"/>
      <c r="JAE17" s="8"/>
      <c r="JAF17" s="8"/>
      <c r="JAG17" s="8"/>
      <c r="JAH17" s="8"/>
      <c r="JAI17" s="8"/>
      <c r="JAJ17" s="8"/>
      <c r="JAK17" s="8"/>
      <c r="JAL17" s="8"/>
      <c r="JAM17" s="8"/>
      <c r="JAN17" s="8"/>
      <c r="JAO17" s="8"/>
      <c r="JAP17" s="8"/>
      <c r="JAQ17" s="8"/>
      <c r="JAR17" s="8"/>
      <c r="JAS17" s="8"/>
      <c r="JAT17" s="8"/>
      <c r="JAU17" s="8"/>
      <c r="JAV17" s="8"/>
      <c r="JAW17" s="8"/>
      <c r="JAX17" s="8"/>
      <c r="JAY17" s="8"/>
      <c r="JAZ17" s="8"/>
      <c r="JBA17" s="8"/>
      <c r="JBB17" s="8"/>
      <c r="JBC17" s="8"/>
      <c r="JBD17" s="8"/>
      <c r="JBE17" s="8"/>
      <c r="JBF17" s="8"/>
      <c r="JBG17" s="8"/>
      <c r="JBH17" s="8"/>
      <c r="JBI17" s="8"/>
      <c r="JBJ17" s="8"/>
      <c r="JBK17" s="8"/>
      <c r="JBL17" s="8"/>
      <c r="JBM17" s="8"/>
      <c r="JBN17" s="8"/>
      <c r="JBO17" s="8"/>
      <c r="JBP17" s="8"/>
      <c r="JBQ17" s="8"/>
      <c r="JBR17" s="8"/>
      <c r="JBS17" s="8"/>
      <c r="JBT17" s="8"/>
      <c r="JBU17" s="8"/>
      <c r="JBV17" s="8"/>
      <c r="JBW17" s="8"/>
      <c r="JBX17" s="8"/>
      <c r="JBY17" s="8"/>
      <c r="JBZ17" s="8"/>
      <c r="JCA17" s="8"/>
      <c r="JCB17" s="8"/>
      <c r="JCC17" s="8"/>
      <c r="JCD17" s="8"/>
      <c r="JCE17" s="8"/>
      <c r="JCF17" s="8"/>
      <c r="JCG17" s="8"/>
      <c r="JCH17" s="8"/>
      <c r="JCI17" s="8"/>
      <c r="JCJ17" s="8"/>
      <c r="JCK17" s="8"/>
      <c r="JCL17" s="8"/>
      <c r="JCM17" s="8"/>
      <c r="JCN17" s="8"/>
      <c r="JCO17" s="8"/>
      <c r="JCP17" s="8"/>
      <c r="JCQ17" s="8"/>
      <c r="JCR17" s="8"/>
      <c r="JCS17" s="8"/>
      <c r="JCT17" s="8"/>
      <c r="JCU17" s="8"/>
      <c r="JCV17" s="8"/>
      <c r="JCW17" s="8"/>
      <c r="JCX17" s="8"/>
      <c r="JCY17" s="8"/>
      <c r="JCZ17" s="8"/>
      <c r="JDA17" s="8"/>
      <c r="JDB17" s="8"/>
      <c r="JDC17" s="8"/>
      <c r="JDD17" s="8"/>
      <c r="JDE17" s="8"/>
      <c r="JDF17" s="8"/>
      <c r="JDG17" s="8"/>
      <c r="JDH17" s="8"/>
      <c r="JDI17" s="8"/>
      <c r="JDJ17" s="8"/>
      <c r="JDK17" s="8"/>
      <c r="JDL17" s="8"/>
      <c r="JDM17" s="8"/>
      <c r="JDN17" s="8"/>
      <c r="JDO17" s="8"/>
      <c r="JDP17" s="8"/>
      <c r="JDQ17" s="8"/>
      <c r="JDR17" s="8"/>
      <c r="JDS17" s="8"/>
      <c r="JDT17" s="8"/>
      <c r="JDU17" s="8"/>
      <c r="JDV17" s="8"/>
      <c r="JDW17" s="8"/>
      <c r="JDX17" s="8"/>
      <c r="JDY17" s="8"/>
      <c r="JDZ17" s="8"/>
      <c r="JEA17" s="8"/>
      <c r="JEB17" s="8"/>
      <c r="JEC17" s="8"/>
      <c r="JED17" s="8"/>
      <c r="JEE17" s="8"/>
      <c r="JEF17" s="8"/>
      <c r="JEG17" s="8"/>
      <c r="JEH17" s="8"/>
      <c r="JEI17" s="8"/>
      <c r="JEJ17" s="8"/>
      <c r="JEK17" s="8"/>
      <c r="JEL17" s="8"/>
      <c r="JEM17" s="8"/>
      <c r="JEN17" s="8"/>
      <c r="JEO17" s="8"/>
      <c r="JEP17" s="8"/>
      <c r="JEQ17" s="8"/>
      <c r="JER17" s="8"/>
      <c r="JES17" s="8"/>
      <c r="JET17" s="8"/>
      <c r="JEU17" s="8"/>
      <c r="JEV17" s="8"/>
      <c r="JEW17" s="8"/>
      <c r="JEX17" s="8"/>
      <c r="JEY17" s="8"/>
      <c r="JEZ17" s="8"/>
      <c r="JFA17" s="8"/>
      <c r="JFB17" s="8"/>
      <c r="JFC17" s="8"/>
      <c r="JFD17" s="8"/>
      <c r="JFE17" s="8"/>
      <c r="JFF17" s="8"/>
      <c r="JFG17" s="8"/>
      <c r="JFH17" s="8"/>
      <c r="JFI17" s="8"/>
      <c r="JFJ17" s="8"/>
      <c r="JFK17" s="8"/>
      <c r="JFL17" s="8"/>
      <c r="JFM17" s="8"/>
      <c r="JFN17" s="8"/>
      <c r="JFO17" s="8"/>
      <c r="JFP17" s="8"/>
      <c r="JFQ17" s="8"/>
      <c r="JFR17" s="8"/>
      <c r="JFS17" s="8"/>
      <c r="JFT17" s="8"/>
      <c r="JFU17" s="8"/>
      <c r="JFV17" s="8"/>
      <c r="JFW17" s="8"/>
      <c r="JFX17" s="8"/>
      <c r="JFY17" s="8"/>
      <c r="JFZ17" s="8"/>
      <c r="JGA17" s="8"/>
      <c r="JGB17" s="8"/>
      <c r="JGC17" s="8"/>
      <c r="JGD17" s="8"/>
      <c r="JGE17" s="8"/>
      <c r="JGF17" s="8"/>
      <c r="JGG17" s="8"/>
      <c r="JGH17" s="8"/>
      <c r="JGI17" s="8"/>
      <c r="JGJ17" s="8"/>
      <c r="JGK17" s="8"/>
      <c r="JGL17" s="8"/>
      <c r="JGM17" s="8"/>
      <c r="JGN17" s="8"/>
      <c r="JGO17" s="8"/>
      <c r="JGP17" s="8"/>
      <c r="JGQ17" s="8"/>
      <c r="JGR17" s="8"/>
      <c r="JGS17" s="8"/>
      <c r="JGT17" s="8"/>
      <c r="JGU17" s="8"/>
      <c r="JGV17" s="8"/>
      <c r="JGW17" s="8"/>
      <c r="JGX17" s="8"/>
      <c r="JGY17" s="8"/>
      <c r="JGZ17" s="8"/>
      <c r="JHA17" s="8"/>
      <c r="JHB17" s="8"/>
      <c r="JHC17" s="8"/>
      <c r="JHD17" s="8"/>
      <c r="JHE17" s="8"/>
      <c r="JHF17" s="8"/>
      <c r="JHG17" s="8"/>
      <c r="JHH17" s="8"/>
      <c r="JHI17" s="8"/>
      <c r="JHJ17" s="8"/>
      <c r="JHK17" s="8"/>
      <c r="JHL17" s="8"/>
      <c r="JHM17" s="8"/>
      <c r="JHN17" s="8"/>
      <c r="JHO17" s="8"/>
      <c r="JHP17" s="8"/>
      <c r="JHQ17" s="8"/>
      <c r="JHR17" s="8"/>
      <c r="JHS17" s="8"/>
      <c r="JHT17" s="8"/>
      <c r="JHU17" s="8"/>
      <c r="JHV17" s="8"/>
      <c r="JHW17" s="8"/>
      <c r="JHX17" s="8"/>
      <c r="JHY17" s="8"/>
      <c r="JHZ17" s="8"/>
      <c r="JIA17" s="8"/>
      <c r="JIB17" s="8"/>
      <c r="JIC17" s="8"/>
      <c r="JID17" s="8"/>
      <c r="JIE17" s="8"/>
      <c r="JIF17" s="8"/>
      <c r="JIG17" s="8"/>
      <c r="JIH17" s="8"/>
      <c r="JII17" s="8"/>
      <c r="JIJ17" s="8"/>
      <c r="JIK17" s="8"/>
      <c r="JIL17" s="8"/>
      <c r="JIM17" s="8"/>
      <c r="JIN17" s="8"/>
      <c r="JIO17" s="8"/>
      <c r="JIP17" s="8"/>
      <c r="JIQ17" s="8"/>
      <c r="JIR17" s="8"/>
      <c r="JIS17" s="8"/>
      <c r="JIT17" s="8"/>
      <c r="JIU17" s="8"/>
      <c r="JIV17" s="8"/>
      <c r="JIW17" s="8"/>
      <c r="JIX17" s="8"/>
      <c r="JIY17" s="8"/>
      <c r="JIZ17" s="8"/>
      <c r="JJA17" s="8"/>
      <c r="JJB17" s="8"/>
      <c r="JJC17" s="8"/>
      <c r="JJD17" s="8"/>
      <c r="JJE17" s="8"/>
      <c r="JJF17" s="8"/>
      <c r="JJG17" s="8"/>
      <c r="JJH17" s="8"/>
      <c r="JJI17" s="8"/>
      <c r="JJJ17" s="8"/>
      <c r="JJK17" s="8"/>
      <c r="JJL17" s="8"/>
      <c r="JJM17" s="8"/>
      <c r="JJN17" s="8"/>
      <c r="JJO17" s="8"/>
      <c r="JJP17" s="8"/>
      <c r="JJQ17" s="8"/>
      <c r="JJR17" s="8"/>
      <c r="JJS17" s="8"/>
      <c r="JJT17" s="8"/>
      <c r="JJU17" s="8"/>
      <c r="JJV17" s="8"/>
      <c r="JJW17" s="8"/>
      <c r="JJX17" s="8"/>
      <c r="JJY17" s="8"/>
      <c r="JJZ17" s="8"/>
      <c r="JKA17" s="8"/>
      <c r="JKB17" s="8"/>
      <c r="JKC17" s="8"/>
      <c r="JKD17" s="8"/>
      <c r="JKE17" s="8"/>
      <c r="JKF17" s="8"/>
      <c r="JKG17" s="8"/>
      <c r="JKH17" s="8"/>
      <c r="JKI17" s="8"/>
      <c r="JKJ17" s="8"/>
      <c r="JKK17" s="8"/>
      <c r="JKL17" s="8"/>
      <c r="JKM17" s="8"/>
      <c r="JKN17" s="8"/>
      <c r="JKO17" s="8"/>
      <c r="JKP17" s="8"/>
      <c r="JKQ17" s="8"/>
      <c r="JKR17" s="8"/>
      <c r="JKS17" s="8"/>
      <c r="JKT17" s="8"/>
      <c r="JKU17" s="8"/>
      <c r="JKV17" s="8"/>
      <c r="JKW17" s="8"/>
      <c r="JKX17" s="8"/>
      <c r="JKY17" s="8"/>
      <c r="JKZ17" s="8"/>
      <c r="JLA17" s="8"/>
      <c r="JLB17" s="8"/>
      <c r="JLC17" s="8"/>
      <c r="JLD17" s="8"/>
      <c r="JLE17" s="8"/>
      <c r="JLF17" s="8"/>
      <c r="JLG17" s="8"/>
      <c r="JLH17" s="8"/>
      <c r="JLI17" s="8"/>
      <c r="JLJ17" s="8"/>
      <c r="JLK17" s="8"/>
      <c r="JLL17" s="8"/>
      <c r="JLM17" s="8"/>
      <c r="JLN17" s="8"/>
      <c r="JLO17" s="8"/>
      <c r="JLP17" s="8"/>
      <c r="JLQ17" s="8"/>
      <c r="JLR17" s="8"/>
      <c r="JLS17" s="8"/>
      <c r="JLT17" s="8"/>
      <c r="JLU17" s="8"/>
      <c r="JLV17" s="8"/>
      <c r="JLW17" s="8"/>
      <c r="JLX17" s="8"/>
      <c r="JLY17" s="8"/>
      <c r="JLZ17" s="8"/>
      <c r="JMA17" s="8"/>
      <c r="JMB17" s="8"/>
      <c r="JMC17" s="8"/>
      <c r="JMD17" s="8"/>
      <c r="JME17" s="8"/>
      <c r="JMF17" s="8"/>
      <c r="JMG17" s="8"/>
      <c r="JMH17" s="8"/>
      <c r="JMI17" s="8"/>
      <c r="JMJ17" s="8"/>
      <c r="JMK17" s="8"/>
      <c r="JML17" s="8"/>
      <c r="JMM17" s="8"/>
      <c r="JMN17" s="8"/>
      <c r="JMO17" s="8"/>
      <c r="JMP17" s="8"/>
      <c r="JMQ17" s="8"/>
      <c r="JMR17" s="8"/>
      <c r="JMS17" s="8"/>
      <c r="JMT17" s="8"/>
      <c r="JMU17" s="8"/>
      <c r="JMV17" s="8"/>
      <c r="JMW17" s="8"/>
      <c r="JMX17" s="8"/>
      <c r="JMY17" s="8"/>
      <c r="JMZ17" s="8"/>
      <c r="JNA17" s="8"/>
      <c r="JNB17" s="8"/>
      <c r="JNC17" s="8"/>
      <c r="JND17" s="8"/>
      <c r="JNE17" s="8"/>
      <c r="JNF17" s="8"/>
      <c r="JNG17" s="8"/>
      <c r="JNH17" s="8"/>
      <c r="JNI17" s="8"/>
      <c r="JNJ17" s="8"/>
      <c r="JNK17" s="8"/>
      <c r="JNL17" s="8"/>
      <c r="JNM17" s="8"/>
      <c r="JNN17" s="8"/>
      <c r="JNO17" s="8"/>
      <c r="JNP17" s="8"/>
      <c r="JNQ17" s="8"/>
      <c r="JNR17" s="8"/>
      <c r="JNS17" s="8"/>
      <c r="JNT17" s="8"/>
      <c r="JNU17" s="8"/>
      <c r="JNV17" s="8"/>
      <c r="JNW17" s="8"/>
      <c r="JNX17" s="8"/>
      <c r="JNY17" s="8"/>
      <c r="JNZ17" s="8"/>
      <c r="JOA17" s="8"/>
      <c r="JOB17" s="8"/>
      <c r="JOC17" s="8"/>
      <c r="JOD17" s="8"/>
      <c r="JOE17" s="8"/>
      <c r="JOF17" s="8"/>
      <c r="JOG17" s="8"/>
      <c r="JOH17" s="8"/>
      <c r="JOI17" s="8"/>
      <c r="JOJ17" s="8"/>
      <c r="JOK17" s="8"/>
      <c r="JOL17" s="8"/>
      <c r="JOM17" s="8"/>
      <c r="JON17" s="8"/>
      <c r="JOO17" s="8"/>
      <c r="JOP17" s="8"/>
      <c r="JOQ17" s="8"/>
      <c r="JOR17" s="8"/>
      <c r="JOS17" s="8"/>
      <c r="JOT17" s="8"/>
      <c r="JOU17" s="8"/>
      <c r="JOV17" s="8"/>
      <c r="JOW17" s="8"/>
      <c r="JOX17" s="8"/>
      <c r="JOY17" s="8"/>
      <c r="JOZ17" s="8"/>
      <c r="JPA17" s="8"/>
      <c r="JPB17" s="8"/>
      <c r="JPC17" s="8"/>
      <c r="JPD17" s="8"/>
      <c r="JPE17" s="8"/>
      <c r="JPF17" s="8"/>
      <c r="JPG17" s="8"/>
      <c r="JPH17" s="8"/>
      <c r="JPI17" s="8"/>
      <c r="JPJ17" s="8"/>
      <c r="JPK17" s="8"/>
      <c r="JPL17" s="8"/>
      <c r="JPM17" s="8"/>
      <c r="JPN17" s="8"/>
      <c r="JPO17" s="8"/>
      <c r="JPP17" s="8"/>
      <c r="JPQ17" s="8"/>
      <c r="JPR17" s="8"/>
      <c r="JPS17" s="8"/>
      <c r="JPT17" s="8"/>
      <c r="JPU17" s="8"/>
      <c r="JPV17" s="8"/>
      <c r="JPW17" s="8"/>
      <c r="JPX17" s="8"/>
      <c r="JPY17" s="8"/>
      <c r="JPZ17" s="8"/>
      <c r="JQA17" s="8"/>
      <c r="JQB17" s="8"/>
      <c r="JQC17" s="8"/>
      <c r="JQD17" s="8"/>
      <c r="JQE17" s="8"/>
      <c r="JQF17" s="8"/>
      <c r="JQG17" s="8"/>
      <c r="JQH17" s="8"/>
      <c r="JQI17" s="8"/>
      <c r="JQJ17" s="8"/>
      <c r="JQK17" s="8"/>
      <c r="JQL17" s="8"/>
      <c r="JQM17" s="8"/>
      <c r="JQN17" s="8"/>
      <c r="JQO17" s="8"/>
      <c r="JQP17" s="8"/>
      <c r="JQQ17" s="8"/>
      <c r="JQR17" s="8"/>
      <c r="JQS17" s="8"/>
      <c r="JQT17" s="8"/>
      <c r="JQU17" s="8"/>
      <c r="JQV17" s="8"/>
      <c r="JQW17" s="8"/>
      <c r="JQX17" s="8"/>
      <c r="JQY17" s="8"/>
      <c r="JQZ17" s="8"/>
      <c r="JRA17" s="8"/>
      <c r="JRB17" s="8"/>
      <c r="JRC17" s="8"/>
      <c r="JRD17" s="8"/>
      <c r="JRE17" s="8"/>
      <c r="JRF17" s="8"/>
      <c r="JRG17" s="8"/>
      <c r="JRH17" s="8"/>
      <c r="JRI17" s="8"/>
      <c r="JRJ17" s="8"/>
      <c r="JRK17" s="8"/>
      <c r="JRL17" s="8"/>
      <c r="JRM17" s="8"/>
      <c r="JRN17" s="8"/>
      <c r="JRO17" s="8"/>
      <c r="JRP17" s="8"/>
      <c r="JRQ17" s="8"/>
      <c r="JRR17" s="8"/>
      <c r="JRS17" s="8"/>
      <c r="JRT17" s="8"/>
      <c r="JRU17" s="8"/>
      <c r="JRV17" s="8"/>
      <c r="JRW17" s="8"/>
      <c r="JRX17" s="8"/>
      <c r="JRY17" s="8"/>
      <c r="JRZ17" s="8"/>
      <c r="JSA17" s="8"/>
      <c r="JSB17" s="8"/>
      <c r="JSC17" s="8"/>
      <c r="JSD17" s="8"/>
      <c r="JSE17" s="8"/>
      <c r="JSF17" s="8"/>
      <c r="JSG17" s="8"/>
      <c r="JSH17" s="8"/>
      <c r="JSI17" s="8"/>
      <c r="JSJ17" s="8"/>
      <c r="JSK17" s="8"/>
      <c r="JSL17" s="8"/>
      <c r="JSM17" s="8"/>
      <c r="JSN17" s="8"/>
      <c r="JSO17" s="8"/>
      <c r="JSP17" s="8"/>
      <c r="JSQ17" s="8"/>
      <c r="JSR17" s="8"/>
      <c r="JSS17" s="8"/>
      <c r="JST17" s="8"/>
      <c r="JSU17" s="8"/>
      <c r="JSV17" s="8"/>
      <c r="JSW17" s="8"/>
      <c r="JSX17" s="8"/>
      <c r="JSY17" s="8"/>
      <c r="JSZ17" s="8"/>
      <c r="JTA17" s="8"/>
      <c r="JTB17" s="8"/>
      <c r="JTC17" s="8"/>
      <c r="JTD17" s="8"/>
      <c r="JTE17" s="8"/>
      <c r="JTF17" s="8"/>
      <c r="JTG17" s="8"/>
      <c r="JTH17" s="8"/>
      <c r="JTI17" s="8"/>
      <c r="JTJ17" s="8"/>
      <c r="JTK17" s="8"/>
      <c r="JTL17" s="8"/>
      <c r="JTM17" s="8"/>
      <c r="JTN17" s="8"/>
      <c r="JTO17" s="8"/>
      <c r="JTP17" s="8"/>
      <c r="JTQ17" s="8"/>
      <c r="JTR17" s="8"/>
      <c r="JTS17" s="8"/>
      <c r="JTT17" s="8"/>
      <c r="JTU17" s="8"/>
      <c r="JTV17" s="8"/>
      <c r="JTW17" s="8"/>
      <c r="JTX17" s="8"/>
      <c r="JTY17" s="8"/>
      <c r="JTZ17" s="8"/>
      <c r="JUA17" s="8"/>
      <c r="JUB17" s="8"/>
      <c r="JUC17" s="8"/>
      <c r="JUD17" s="8"/>
      <c r="JUE17" s="8"/>
      <c r="JUF17" s="8"/>
      <c r="JUG17" s="8"/>
      <c r="JUH17" s="8"/>
      <c r="JUI17" s="8"/>
      <c r="JUJ17" s="8"/>
      <c r="JUK17" s="8"/>
      <c r="JUL17" s="8"/>
      <c r="JUM17" s="8"/>
      <c r="JUN17" s="8"/>
      <c r="JUO17" s="8"/>
      <c r="JUP17" s="8"/>
      <c r="JUQ17" s="8"/>
      <c r="JUR17" s="8"/>
      <c r="JUS17" s="8"/>
      <c r="JUT17" s="8"/>
      <c r="JUU17" s="8"/>
      <c r="JUV17" s="8"/>
      <c r="JUW17" s="8"/>
      <c r="JUX17" s="8"/>
      <c r="JUY17" s="8"/>
      <c r="JUZ17" s="8"/>
      <c r="JVA17" s="8"/>
      <c r="JVB17" s="8"/>
      <c r="JVC17" s="8"/>
      <c r="JVD17" s="8"/>
      <c r="JVE17" s="8"/>
      <c r="JVF17" s="8"/>
      <c r="JVG17" s="8"/>
      <c r="JVH17" s="8"/>
      <c r="JVI17" s="8"/>
      <c r="JVJ17" s="8"/>
      <c r="JVK17" s="8"/>
      <c r="JVL17" s="8"/>
      <c r="JVM17" s="8"/>
      <c r="JVN17" s="8"/>
      <c r="JVO17" s="8"/>
      <c r="JVP17" s="8"/>
      <c r="JVQ17" s="8"/>
      <c r="JVR17" s="8"/>
      <c r="JVS17" s="8"/>
      <c r="JVT17" s="8"/>
      <c r="JVU17" s="8"/>
      <c r="JVV17" s="8"/>
      <c r="JVW17" s="8"/>
      <c r="JVX17" s="8"/>
      <c r="JVY17" s="8"/>
      <c r="JVZ17" s="8"/>
      <c r="JWA17" s="8"/>
      <c r="JWB17" s="8"/>
      <c r="JWC17" s="8"/>
      <c r="JWD17" s="8"/>
      <c r="JWE17" s="8"/>
      <c r="JWF17" s="8"/>
      <c r="JWG17" s="8"/>
      <c r="JWH17" s="8"/>
      <c r="JWI17" s="8"/>
      <c r="JWJ17" s="8"/>
      <c r="JWK17" s="8"/>
      <c r="JWL17" s="8"/>
      <c r="JWM17" s="8"/>
      <c r="JWN17" s="8"/>
      <c r="JWO17" s="8"/>
      <c r="JWP17" s="8"/>
      <c r="JWQ17" s="8"/>
      <c r="JWR17" s="8"/>
      <c r="JWS17" s="8"/>
      <c r="JWT17" s="8"/>
      <c r="JWU17" s="8"/>
      <c r="JWV17" s="8"/>
      <c r="JWW17" s="8"/>
      <c r="JWX17" s="8"/>
      <c r="JWY17" s="8"/>
      <c r="JWZ17" s="8"/>
      <c r="JXA17" s="8"/>
      <c r="JXB17" s="8"/>
      <c r="JXC17" s="8"/>
      <c r="JXD17" s="8"/>
      <c r="JXE17" s="8"/>
      <c r="JXF17" s="8"/>
      <c r="JXG17" s="8"/>
      <c r="JXH17" s="8"/>
      <c r="JXI17" s="8"/>
      <c r="JXJ17" s="8"/>
      <c r="JXK17" s="8"/>
      <c r="JXL17" s="8"/>
      <c r="JXM17" s="8"/>
      <c r="JXN17" s="8"/>
      <c r="JXO17" s="8"/>
      <c r="JXP17" s="8"/>
      <c r="JXQ17" s="8"/>
      <c r="JXR17" s="8"/>
      <c r="JXS17" s="8"/>
      <c r="JXT17" s="8"/>
      <c r="JXU17" s="8"/>
      <c r="JXV17" s="8"/>
      <c r="JXW17" s="8"/>
      <c r="JXX17" s="8"/>
      <c r="JXY17" s="8"/>
      <c r="JXZ17" s="8"/>
      <c r="JYA17" s="8"/>
      <c r="JYB17" s="8"/>
      <c r="JYC17" s="8"/>
      <c r="JYD17" s="8"/>
      <c r="JYE17" s="8"/>
      <c r="JYF17" s="8"/>
      <c r="JYG17" s="8"/>
      <c r="JYH17" s="8"/>
      <c r="JYI17" s="8"/>
      <c r="JYJ17" s="8"/>
      <c r="JYK17" s="8"/>
      <c r="JYL17" s="8"/>
      <c r="JYM17" s="8"/>
      <c r="JYN17" s="8"/>
      <c r="JYO17" s="8"/>
      <c r="JYP17" s="8"/>
      <c r="JYQ17" s="8"/>
      <c r="JYR17" s="8"/>
      <c r="JYS17" s="8"/>
      <c r="JYT17" s="8"/>
      <c r="JYU17" s="8"/>
      <c r="JYV17" s="8"/>
      <c r="JYW17" s="8"/>
      <c r="JYX17" s="8"/>
      <c r="JYY17" s="8"/>
      <c r="JYZ17" s="8"/>
      <c r="JZA17" s="8"/>
      <c r="JZB17" s="8"/>
      <c r="JZC17" s="8"/>
      <c r="JZD17" s="8"/>
      <c r="JZE17" s="8"/>
      <c r="JZF17" s="8"/>
      <c r="JZG17" s="8"/>
      <c r="JZH17" s="8"/>
      <c r="JZI17" s="8"/>
      <c r="JZJ17" s="8"/>
      <c r="JZK17" s="8"/>
      <c r="JZL17" s="8"/>
      <c r="JZM17" s="8"/>
      <c r="JZN17" s="8"/>
      <c r="JZO17" s="8"/>
      <c r="JZP17" s="8"/>
      <c r="JZQ17" s="8"/>
      <c r="JZR17" s="8"/>
      <c r="JZS17" s="8"/>
      <c r="JZT17" s="8"/>
      <c r="JZU17" s="8"/>
      <c r="JZV17" s="8"/>
      <c r="JZW17" s="8"/>
      <c r="JZX17" s="8"/>
      <c r="JZY17" s="8"/>
      <c r="JZZ17" s="8"/>
      <c r="KAA17" s="8"/>
      <c r="KAB17" s="8"/>
      <c r="KAC17" s="8"/>
      <c r="KAD17" s="8"/>
      <c r="KAE17" s="8"/>
      <c r="KAF17" s="8"/>
      <c r="KAG17" s="8"/>
      <c r="KAH17" s="8"/>
      <c r="KAI17" s="8"/>
      <c r="KAJ17" s="8"/>
      <c r="KAK17" s="8"/>
      <c r="KAL17" s="8"/>
      <c r="KAM17" s="8"/>
      <c r="KAN17" s="8"/>
      <c r="KAO17" s="8"/>
      <c r="KAP17" s="8"/>
      <c r="KAQ17" s="8"/>
      <c r="KAR17" s="8"/>
      <c r="KAS17" s="8"/>
      <c r="KAT17" s="8"/>
      <c r="KAU17" s="8"/>
      <c r="KAV17" s="8"/>
      <c r="KAW17" s="8"/>
      <c r="KAX17" s="8"/>
      <c r="KAY17" s="8"/>
      <c r="KAZ17" s="8"/>
      <c r="KBA17" s="8"/>
      <c r="KBB17" s="8"/>
      <c r="KBC17" s="8"/>
      <c r="KBD17" s="8"/>
      <c r="KBE17" s="8"/>
      <c r="KBF17" s="8"/>
      <c r="KBG17" s="8"/>
      <c r="KBH17" s="8"/>
      <c r="KBI17" s="8"/>
      <c r="KBJ17" s="8"/>
      <c r="KBK17" s="8"/>
      <c r="KBL17" s="8"/>
      <c r="KBM17" s="8"/>
      <c r="KBN17" s="8"/>
      <c r="KBO17" s="8"/>
      <c r="KBP17" s="8"/>
      <c r="KBQ17" s="8"/>
      <c r="KBR17" s="8"/>
      <c r="KBS17" s="8"/>
      <c r="KBT17" s="8"/>
      <c r="KBU17" s="8"/>
      <c r="KBV17" s="8"/>
      <c r="KBW17" s="8"/>
      <c r="KBX17" s="8"/>
      <c r="KBY17" s="8"/>
      <c r="KBZ17" s="8"/>
      <c r="KCA17" s="8"/>
      <c r="KCB17" s="8"/>
      <c r="KCC17" s="8"/>
      <c r="KCD17" s="8"/>
      <c r="KCE17" s="8"/>
      <c r="KCF17" s="8"/>
      <c r="KCG17" s="8"/>
      <c r="KCH17" s="8"/>
      <c r="KCI17" s="8"/>
      <c r="KCJ17" s="8"/>
      <c r="KCK17" s="8"/>
      <c r="KCL17" s="8"/>
      <c r="KCM17" s="8"/>
      <c r="KCN17" s="8"/>
      <c r="KCO17" s="8"/>
      <c r="KCP17" s="8"/>
      <c r="KCQ17" s="8"/>
      <c r="KCR17" s="8"/>
      <c r="KCS17" s="8"/>
      <c r="KCT17" s="8"/>
      <c r="KCU17" s="8"/>
      <c r="KCV17" s="8"/>
      <c r="KCW17" s="8"/>
      <c r="KCX17" s="8"/>
      <c r="KCY17" s="8"/>
      <c r="KCZ17" s="8"/>
      <c r="KDA17" s="8"/>
      <c r="KDB17" s="8"/>
      <c r="KDC17" s="8"/>
      <c r="KDD17" s="8"/>
      <c r="KDE17" s="8"/>
      <c r="KDF17" s="8"/>
      <c r="KDG17" s="8"/>
      <c r="KDH17" s="8"/>
      <c r="KDI17" s="8"/>
      <c r="KDJ17" s="8"/>
      <c r="KDK17" s="8"/>
      <c r="KDL17" s="8"/>
      <c r="KDM17" s="8"/>
      <c r="KDN17" s="8"/>
      <c r="KDO17" s="8"/>
      <c r="KDP17" s="8"/>
      <c r="KDQ17" s="8"/>
      <c r="KDR17" s="8"/>
      <c r="KDS17" s="8"/>
      <c r="KDT17" s="8"/>
      <c r="KDU17" s="8"/>
      <c r="KDV17" s="8"/>
      <c r="KDW17" s="8"/>
      <c r="KDX17" s="8"/>
      <c r="KDY17" s="8"/>
      <c r="KDZ17" s="8"/>
      <c r="KEA17" s="8"/>
      <c r="KEB17" s="8"/>
      <c r="KEC17" s="8"/>
      <c r="KED17" s="8"/>
      <c r="KEE17" s="8"/>
      <c r="KEF17" s="8"/>
      <c r="KEG17" s="8"/>
      <c r="KEH17" s="8"/>
      <c r="KEI17" s="8"/>
      <c r="KEJ17" s="8"/>
      <c r="KEK17" s="8"/>
      <c r="KEL17" s="8"/>
      <c r="KEM17" s="8"/>
      <c r="KEN17" s="8"/>
      <c r="KEO17" s="8"/>
      <c r="KEP17" s="8"/>
      <c r="KEQ17" s="8"/>
      <c r="KER17" s="8"/>
      <c r="KES17" s="8"/>
      <c r="KET17" s="8"/>
      <c r="KEU17" s="8"/>
      <c r="KEV17" s="8"/>
      <c r="KEW17" s="8"/>
      <c r="KEX17" s="8"/>
      <c r="KEY17" s="8"/>
      <c r="KEZ17" s="8"/>
      <c r="KFA17" s="8"/>
      <c r="KFB17" s="8"/>
      <c r="KFC17" s="8"/>
      <c r="KFD17" s="8"/>
      <c r="KFE17" s="8"/>
      <c r="KFF17" s="8"/>
      <c r="KFG17" s="8"/>
      <c r="KFH17" s="8"/>
      <c r="KFI17" s="8"/>
      <c r="KFJ17" s="8"/>
      <c r="KFK17" s="8"/>
      <c r="KFL17" s="8"/>
      <c r="KFM17" s="8"/>
      <c r="KFN17" s="8"/>
      <c r="KFO17" s="8"/>
      <c r="KFP17" s="8"/>
      <c r="KFQ17" s="8"/>
      <c r="KFR17" s="8"/>
      <c r="KFS17" s="8"/>
      <c r="KFT17" s="8"/>
      <c r="KFU17" s="8"/>
      <c r="KFV17" s="8"/>
      <c r="KFW17" s="8"/>
      <c r="KFX17" s="8"/>
      <c r="KFY17" s="8"/>
      <c r="KFZ17" s="8"/>
      <c r="KGA17" s="8"/>
      <c r="KGB17" s="8"/>
      <c r="KGC17" s="8"/>
      <c r="KGD17" s="8"/>
      <c r="KGE17" s="8"/>
      <c r="KGF17" s="8"/>
      <c r="KGG17" s="8"/>
      <c r="KGH17" s="8"/>
      <c r="KGI17" s="8"/>
      <c r="KGJ17" s="8"/>
      <c r="KGK17" s="8"/>
      <c r="KGL17" s="8"/>
      <c r="KGM17" s="8"/>
      <c r="KGN17" s="8"/>
      <c r="KGO17" s="8"/>
      <c r="KGP17" s="8"/>
      <c r="KGQ17" s="8"/>
      <c r="KGR17" s="8"/>
      <c r="KGS17" s="8"/>
      <c r="KGT17" s="8"/>
      <c r="KGU17" s="8"/>
      <c r="KGV17" s="8"/>
      <c r="KGW17" s="8"/>
      <c r="KGX17" s="8"/>
      <c r="KGY17" s="8"/>
      <c r="KGZ17" s="8"/>
      <c r="KHA17" s="8"/>
      <c r="KHB17" s="8"/>
      <c r="KHC17" s="8"/>
      <c r="KHD17" s="8"/>
      <c r="KHE17" s="8"/>
      <c r="KHF17" s="8"/>
      <c r="KHG17" s="8"/>
      <c r="KHH17" s="8"/>
      <c r="KHI17" s="8"/>
      <c r="KHJ17" s="8"/>
      <c r="KHK17" s="8"/>
      <c r="KHL17" s="8"/>
      <c r="KHM17" s="8"/>
      <c r="KHN17" s="8"/>
      <c r="KHO17" s="8"/>
      <c r="KHP17" s="8"/>
      <c r="KHQ17" s="8"/>
      <c r="KHR17" s="8"/>
      <c r="KHS17" s="8"/>
      <c r="KHT17" s="8"/>
      <c r="KHU17" s="8"/>
      <c r="KHV17" s="8"/>
      <c r="KHW17" s="8"/>
      <c r="KHX17" s="8"/>
      <c r="KHY17" s="8"/>
      <c r="KHZ17" s="8"/>
      <c r="KIA17" s="8"/>
      <c r="KIB17" s="8"/>
      <c r="KIC17" s="8"/>
      <c r="KID17" s="8"/>
      <c r="KIE17" s="8"/>
      <c r="KIF17" s="8"/>
      <c r="KIG17" s="8"/>
      <c r="KIH17" s="8"/>
      <c r="KII17" s="8"/>
      <c r="KIJ17" s="8"/>
      <c r="KIK17" s="8"/>
      <c r="KIL17" s="8"/>
      <c r="KIM17" s="8"/>
      <c r="KIN17" s="8"/>
      <c r="KIO17" s="8"/>
      <c r="KIP17" s="8"/>
      <c r="KIQ17" s="8"/>
      <c r="KIR17" s="8"/>
      <c r="KIS17" s="8"/>
      <c r="KIT17" s="8"/>
      <c r="KIU17" s="8"/>
      <c r="KIV17" s="8"/>
      <c r="KIW17" s="8"/>
      <c r="KIX17" s="8"/>
      <c r="KIY17" s="8"/>
      <c r="KIZ17" s="8"/>
      <c r="KJA17" s="8"/>
      <c r="KJB17" s="8"/>
      <c r="KJC17" s="8"/>
      <c r="KJD17" s="8"/>
      <c r="KJE17" s="8"/>
      <c r="KJF17" s="8"/>
      <c r="KJG17" s="8"/>
      <c r="KJH17" s="8"/>
      <c r="KJI17" s="8"/>
      <c r="KJJ17" s="8"/>
      <c r="KJK17" s="8"/>
      <c r="KJL17" s="8"/>
      <c r="KJM17" s="8"/>
      <c r="KJN17" s="8"/>
      <c r="KJO17" s="8"/>
      <c r="KJP17" s="8"/>
      <c r="KJQ17" s="8"/>
      <c r="KJR17" s="8"/>
      <c r="KJS17" s="8"/>
      <c r="KJT17" s="8"/>
      <c r="KJU17" s="8"/>
      <c r="KJV17" s="8"/>
      <c r="KJW17" s="8"/>
      <c r="KJX17" s="8"/>
      <c r="KJY17" s="8"/>
      <c r="KJZ17" s="8"/>
      <c r="KKA17" s="8"/>
      <c r="KKB17" s="8"/>
      <c r="KKC17" s="8"/>
      <c r="KKD17" s="8"/>
      <c r="KKE17" s="8"/>
      <c r="KKF17" s="8"/>
      <c r="KKG17" s="8"/>
      <c r="KKH17" s="8"/>
      <c r="KKI17" s="8"/>
      <c r="KKJ17" s="8"/>
      <c r="KKK17" s="8"/>
      <c r="KKL17" s="8"/>
      <c r="KKM17" s="8"/>
      <c r="KKN17" s="8"/>
      <c r="KKO17" s="8"/>
      <c r="KKP17" s="8"/>
      <c r="KKQ17" s="8"/>
      <c r="KKR17" s="8"/>
      <c r="KKS17" s="8"/>
      <c r="KKT17" s="8"/>
      <c r="KKU17" s="8"/>
      <c r="KKV17" s="8"/>
      <c r="KKW17" s="8"/>
      <c r="KKX17" s="8"/>
      <c r="KKY17" s="8"/>
      <c r="KKZ17" s="8"/>
      <c r="KLA17" s="8"/>
      <c r="KLB17" s="8"/>
      <c r="KLC17" s="8"/>
      <c r="KLD17" s="8"/>
      <c r="KLE17" s="8"/>
      <c r="KLF17" s="8"/>
      <c r="KLG17" s="8"/>
      <c r="KLH17" s="8"/>
      <c r="KLI17" s="8"/>
      <c r="KLJ17" s="8"/>
      <c r="KLK17" s="8"/>
      <c r="KLL17" s="8"/>
      <c r="KLM17" s="8"/>
      <c r="KLN17" s="8"/>
      <c r="KLO17" s="8"/>
      <c r="KLP17" s="8"/>
      <c r="KLQ17" s="8"/>
      <c r="KLR17" s="8"/>
      <c r="KLS17" s="8"/>
      <c r="KLT17" s="8"/>
      <c r="KLU17" s="8"/>
      <c r="KLV17" s="8"/>
      <c r="KLW17" s="8"/>
      <c r="KLX17" s="8"/>
      <c r="KLY17" s="8"/>
      <c r="KLZ17" s="8"/>
      <c r="KMA17" s="8"/>
      <c r="KMB17" s="8"/>
      <c r="KMC17" s="8"/>
      <c r="KMD17" s="8"/>
      <c r="KME17" s="8"/>
      <c r="KMF17" s="8"/>
      <c r="KMG17" s="8"/>
      <c r="KMH17" s="8"/>
      <c r="KMI17" s="8"/>
      <c r="KMJ17" s="8"/>
      <c r="KMK17" s="8"/>
      <c r="KML17" s="8"/>
      <c r="KMM17" s="8"/>
      <c r="KMN17" s="8"/>
      <c r="KMO17" s="8"/>
      <c r="KMP17" s="8"/>
      <c r="KMQ17" s="8"/>
      <c r="KMR17" s="8"/>
      <c r="KMS17" s="8"/>
      <c r="KMT17" s="8"/>
      <c r="KMU17" s="8"/>
      <c r="KMV17" s="8"/>
      <c r="KMW17" s="8"/>
      <c r="KMX17" s="8"/>
      <c r="KMY17" s="8"/>
      <c r="KMZ17" s="8"/>
      <c r="KNA17" s="8"/>
      <c r="KNB17" s="8"/>
      <c r="KNC17" s="8"/>
      <c r="KND17" s="8"/>
      <c r="KNE17" s="8"/>
      <c r="KNF17" s="8"/>
      <c r="KNG17" s="8"/>
      <c r="KNH17" s="8"/>
      <c r="KNI17" s="8"/>
      <c r="KNJ17" s="8"/>
      <c r="KNK17" s="8"/>
      <c r="KNL17" s="8"/>
      <c r="KNM17" s="8"/>
      <c r="KNN17" s="8"/>
      <c r="KNO17" s="8"/>
      <c r="KNP17" s="8"/>
      <c r="KNQ17" s="8"/>
      <c r="KNR17" s="8"/>
      <c r="KNS17" s="8"/>
      <c r="KNT17" s="8"/>
      <c r="KNU17" s="8"/>
      <c r="KNV17" s="8"/>
      <c r="KNW17" s="8"/>
      <c r="KNX17" s="8"/>
      <c r="KNY17" s="8"/>
      <c r="KNZ17" s="8"/>
      <c r="KOA17" s="8"/>
      <c r="KOB17" s="8"/>
      <c r="KOC17" s="8"/>
      <c r="KOD17" s="8"/>
      <c r="KOE17" s="8"/>
      <c r="KOF17" s="8"/>
      <c r="KOG17" s="8"/>
      <c r="KOH17" s="8"/>
      <c r="KOI17" s="8"/>
      <c r="KOJ17" s="8"/>
      <c r="KOK17" s="8"/>
      <c r="KOL17" s="8"/>
      <c r="KOM17" s="8"/>
      <c r="KON17" s="8"/>
      <c r="KOO17" s="8"/>
      <c r="KOP17" s="8"/>
      <c r="KOQ17" s="8"/>
      <c r="KOR17" s="8"/>
      <c r="KOS17" s="8"/>
      <c r="KOT17" s="8"/>
      <c r="KOU17" s="8"/>
      <c r="KOV17" s="8"/>
      <c r="KOW17" s="8"/>
      <c r="KOX17" s="8"/>
      <c r="KOY17" s="8"/>
      <c r="KOZ17" s="8"/>
      <c r="KPA17" s="8"/>
      <c r="KPB17" s="8"/>
      <c r="KPC17" s="8"/>
      <c r="KPD17" s="8"/>
      <c r="KPE17" s="8"/>
      <c r="KPF17" s="8"/>
      <c r="KPG17" s="8"/>
      <c r="KPH17" s="8"/>
      <c r="KPI17" s="8"/>
      <c r="KPJ17" s="8"/>
      <c r="KPK17" s="8"/>
      <c r="KPL17" s="8"/>
      <c r="KPM17" s="8"/>
      <c r="KPN17" s="8"/>
      <c r="KPO17" s="8"/>
      <c r="KPP17" s="8"/>
      <c r="KPQ17" s="8"/>
      <c r="KPR17" s="8"/>
      <c r="KPS17" s="8"/>
      <c r="KPT17" s="8"/>
      <c r="KPU17" s="8"/>
      <c r="KPV17" s="8"/>
      <c r="KPW17" s="8"/>
      <c r="KPX17" s="8"/>
      <c r="KPY17" s="8"/>
      <c r="KPZ17" s="8"/>
      <c r="KQA17" s="8"/>
      <c r="KQB17" s="8"/>
      <c r="KQC17" s="8"/>
      <c r="KQD17" s="8"/>
      <c r="KQE17" s="8"/>
      <c r="KQF17" s="8"/>
      <c r="KQG17" s="8"/>
      <c r="KQH17" s="8"/>
      <c r="KQI17" s="8"/>
      <c r="KQJ17" s="8"/>
      <c r="KQK17" s="8"/>
      <c r="KQL17" s="8"/>
      <c r="KQM17" s="8"/>
      <c r="KQN17" s="8"/>
      <c r="KQO17" s="8"/>
      <c r="KQP17" s="8"/>
      <c r="KQQ17" s="8"/>
      <c r="KQR17" s="8"/>
      <c r="KQS17" s="8"/>
      <c r="KQT17" s="8"/>
      <c r="KQU17" s="8"/>
      <c r="KQV17" s="8"/>
      <c r="KQW17" s="8"/>
      <c r="KQX17" s="8"/>
      <c r="KQY17" s="8"/>
      <c r="KQZ17" s="8"/>
      <c r="KRA17" s="8"/>
      <c r="KRB17" s="8"/>
      <c r="KRC17" s="8"/>
      <c r="KRD17" s="8"/>
      <c r="KRE17" s="8"/>
      <c r="KRF17" s="8"/>
      <c r="KRG17" s="8"/>
      <c r="KRH17" s="8"/>
      <c r="KRI17" s="8"/>
      <c r="KRJ17" s="8"/>
      <c r="KRK17" s="8"/>
      <c r="KRL17" s="8"/>
      <c r="KRM17" s="8"/>
      <c r="KRN17" s="8"/>
      <c r="KRO17" s="8"/>
      <c r="KRP17" s="8"/>
      <c r="KRQ17" s="8"/>
      <c r="KRR17" s="8"/>
      <c r="KRS17" s="8"/>
      <c r="KRT17" s="8"/>
      <c r="KRU17" s="8"/>
      <c r="KRV17" s="8"/>
      <c r="KRW17" s="8"/>
      <c r="KRX17" s="8"/>
      <c r="KRY17" s="8"/>
      <c r="KRZ17" s="8"/>
      <c r="KSA17" s="8"/>
      <c r="KSB17" s="8"/>
      <c r="KSC17" s="8"/>
      <c r="KSD17" s="8"/>
      <c r="KSE17" s="8"/>
      <c r="KSF17" s="8"/>
      <c r="KSG17" s="8"/>
      <c r="KSH17" s="8"/>
      <c r="KSI17" s="8"/>
      <c r="KSJ17" s="8"/>
      <c r="KSK17" s="8"/>
      <c r="KSL17" s="8"/>
      <c r="KSM17" s="8"/>
      <c r="KSN17" s="8"/>
      <c r="KSO17" s="8"/>
      <c r="KSP17" s="8"/>
      <c r="KSQ17" s="8"/>
      <c r="KSR17" s="8"/>
      <c r="KSS17" s="8"/>
      <c r="KST17" s="8"/>
      <c r="KSU17" s="8"/>
      <c r="KSV17" s="8"/>
      <c r="KSW17" s="8"/>
      <c r="KSX17" s="8"/>
      <c r="KSY17" s="8"/>
      <c r="KSZ17" s="8"/>
      <c r="KTA17" s="8"/>
      <c r="KTB17" s="8"/>
      <c r="KTC17" s="8"/>
      <c r="KTD17" s="8"/>
      <c r="KTE17" s="8"/>
      <c r="KTF17" s="8"/>
      <c r="KTG17" s="8"/>
      <c r="KTH17" s="8"/>
      <c r="KTI17" s="8"/>
      <c r="KTJ17" s="8"/>
      <c r="KTK17" s="8"/>
      <c r="KTL17" s="8"/>
      <c r="KTM17" s="8"/>
      <c r="KTN17" s="8"/>
      <c r="KTO17" s="8"/>
      <c r="KTP17" s="8"/>
      <c r="KTQ17" s="8"/>
      <c r="KTR17" s="8"/>
      <c r="KTS17" s="8"/>
      <c r="KTT17" s="8"/>
      <c r="KTU17" s="8"/>
      <c r="KTV17" s="8"/>
      <c r="KTW17" s="8"/>
      <c r="KTX17" s="8"/>
      <c r="KTY17" s="8"/>
      <c r="KTZ17" s="8"/>
      <c r="KUA17" s="8"/>
      <c r="KUB17" s="8"/>
      <c r="KUC17" s="8"/>
      <c r="KUD17" s="8"/>
      <c r="KUE17" s="8"/>
      <c r="KUF17" s="8"/>
      <c r="KUG17" s="8"/>
      <c r="KUH17" s="8"/>
      <c r="KUI17" s="8"/>
      <c r="KUJ17" s="8"/>
      <c r="KUK17" s="8"/>
      <c r="KUL17" s="8"/>
      <c r="KUM17" s="8"/>
      <c r="KUN17" s="8"/>
      <c r="KUO17" s="8"/>
      <c r="KUP17" s="8"/>
      <c r="KUQ17" s="8"/>
      <c r="KUR17" s="8"/>
      <c r="KUS17" s="8"/>
      <c r="KUT17" s="8"/>
      <c r="KUU17" s="8"/>
      <c r="KUV17" s="8"/>
      <c r="KUW17" s="8"/>
      <c r="KUX17" s="8"/>
      <c r="KUY17" s="8"/>
      <c r="KUZ17" s="8"/>
      <c r="KVA17" s="8"/>
      <c r="KVB17" s="8"/>
      <c r="KVC17" s="8"/>
      <c r="KVD17" s="8"/>
      <c r="KVE17" s="8"/>
      <c r="KVF17" s="8"/>
      <c r="KVG17" s="8"/>
      <c r="KVH17" s="8"/>
      <c r="KVI17" s="8"/>
      <c r="KVJ17" s="8"/>
      <c r="KVK17" s="8"/>
      <c r="KVL17" s="8"/>
      <c r="KVM17" s="8"/>
      <c r="KVN17" s="8"/>
      <c r="KVO17" s="8"/>
      <c r="KVP17" s="8"/>
      <c r="KVQ17" s="8"/>
      <c r="KVR17" s="8"/>
      <c r="KVS17" s="8"/>
      <c r="KVT17" s="8"/>
      <c r="KVU17" s="8"/>
      <c r="KVV17" s="8"/>
      <c r="KVW17" s="8"/>
      <c r="KVX17" s="8"/>
      <c r="KVY17" s="8"/>
      <c r="KVZ17" s="8"/>
      <c r="KWA17" s="8"/>
      <c r="KWB17" s="8"/>
      <c r="KWC17" s="8"/>
      <c r="KWD17" s="8"/>
      <c r="KWE17" s="8"/>
      <c r="KWF17" s="8"/>
      <c r="KWG17" s="8"/>
      <c r="KWH17" s="8"/>
      <c r="KWI17" s="8"/>
      <c r="KWJ17" s="8"/>
      <c r="KWK17" s="8"/>
      <c r="KWL17" s="8"/>
      <c r="KWM17" s="8"/>
      <c r="KWN17" s="8"/>
      <c r="KWO17" s="8"/>
      <c r="KWP17" s="8"/>
      <c r="KWQ17" s="8"/>
      <c r="KWR17" s="8"/>
      <c r="KWS17" s="8"/>
      <c r="KWT17" s="8"/>
      <c r="KWU17" s="8"/>
      <c r="KWV17" s="8"/>
      <c r="KWW17" s="8"/>
      <c r="KWX17" s="8"/>
      <c r="KWY17" s="8"/>
      <c r="KWZ17" s="8"/>
      <c r="KXA17" s="8"/>
      <c r="KXB17" s="8"/>
      <c r="KXC17" s="8"/>
      <c r="KXD17" s="8"/>
      <c r="KXE17" s="8"/>
      <c r="KXF17" s="8"/>
      <c r="KXG17" s="8"/>
      <c r="KXH17" s="8"/>
      <c r="KXI17" s="8"/>
      <c r="KXJ17" s="8"/>
      <c r="KXK17" s="8"/>
      <c r="KXL17" s="8"/>
      <c r="KXM17" s="8"/>
      <c r="KXN17" s="8"/>
      <c r="KXO17" s="8"/>
      <c r="KXP17" s="8"/>
      <c r="KXQ17" s="8"/>
      <c r="KXR17" s="8"/>
      <c r="KXS17" s="8"/>
      <c r="KXT17" s="8"/>
      <c r="KXU17" s="8"/>
      <c r="KXV17" s="8"/>
      <c r="KXW17" s="8"/>
      <c r="KXX17" s="8"/>
      <c r="KXY17" s="8"/>
      <c r="KXZ17" s="8"/>
      <c r="KYA17" s="8"/>
      <c r="KYB17" s="8"/>
      <c r="KYC17" s="8"/>
      <c r="KYD17" s="8"/>
      <c r="KYE17" s="8"/>
      <c r="KYF17" s="8"/>
      <c r="KYG17" s="8"/>
      <c r="KYH17" s="8"/>
      <c r="KYI17" s="8"/>
      <c r="KYJ17" s="8"/>
      <c r="KYK17" s="8"/>
      <c r="KYL17" s="8"/>
      <c r="KYM17" s="8"/>
      <c r="KYN17" s="8"/>
      <c r="KYO17" s="8"/>
      <c r="KYP17" s="8"/>
      <c r="KYQ17" s="8"/>
      <c r="KYR17" s="8"/>
      <c r="KYS17" s="8"/>
      <c r="KYT17" s="8"/>
      <c r="KYU17" s="8"/>
      <c r="KYV17" s="8"/>
      <c r="KYW17" s="8"/>
      <c r="KYX17" s="8"/>
      <c r="KYY17" s="8"/>
      <c r="KYZ17" s="8"/>
      <c r="KZA17" s="8"/>
      <c r="KZB17" s="8"/>
      <c r="KZC17" s="8"/>
      <c r="KZD17" s="8"/>
      <c r="KZE17" s="8"/>
      <c r="KZF17" s="8"/>
      <c r="KZG17" s="8"/>
      <c r="KZH17" s="8"/>
      <c r="KZI17" s="8"/>
      <c r="KZJ17" s="8"/>
      <c r="KZK17" s="8"/>
      <c r="KZL17" s="8"/>
      <c r="KZM17" s="8"/>
      <c r="KZN17" s="8"/>
      <c r="KZO17" s="8"/>
      <c r="KZP17" s="8"/>
      <c r="KZQ17" s="8"/>
      <c r="KZR17" s="8"/>
      <c r="KZS17" s="8"/>
      <c r="KZT17" s="8"/>
      <c r="KZU17" s="8"/>
      <c r="KZV17" s="8"/>
      <c r="KZW17" s="8"/>
      <c r="KZX17" s="8"/>
      <c r="KZY17" s="8"/>
      <c r="KZZ17" s="8"/>
      <c r="LAA17" s="8"/>
      <c r="LAB17" s="8"/>
      <c r="LAC17" s="8"/>
      <c r="LAD17" s="8"/>
      <c r="LAE17" s="8"/>
      <c r="LAF17" s="8"/>
      <c r="LAG17" s="8"/>
      <c r="LAH17" s="8"/>
      <c r="LAI17" s="8"/>
      <c r="LAJ17" s="8"/>
      <c r="LAK17" s="8"/>
      <c r="LAL17" s="8"/>
      <c r="LAM17" s="8"/>
      <c r="LAN17" s="8"/>
      <c r="LAO17" s="8"/>
      <c r="LAP17" s="8"/>
      <c r="LAQ17" s="8"/>
      <c r="LAR17" s="8"/>
      <c r="LAS17" s="8"/>
      <c r="LAT17" s="8"/>
      <c r="LAU17" s="8"/>
      <c r="LAV17" s="8"/>
      <c r="LAW17" s="8"/>
      <c r="LAX17" s="8"/>
      <c r="LAY17" s="8"/>
      <c r="LAZ17" s="8"/>
      <c r="LBA17" s="8"/>
      <c r="LBB17" s="8"/>
      <c r="LBC17" s="8"/>
      <c r="LBD17" s="8"/>
      <c r="LBE17" s="8"/>
      <c r="LBF17" s="8"/>
      <c r="LBG17" s="8"/>
      <c r="LBH17" s="8"/>
      <c r="LBI17" s="8"/>
      <c r="LBJ17" s="8"/>
      <c r="LBK17" s="8"/>
      <c r="LBL17" s="8"/>
      <c r="LBM17" s="8"/>
      <c r="LBN17" s="8"/>
      <c r="LBO17" s="8"/>
      <c r="LBP17" s="8"/>
      <c r="LBQ17" s="8"/>
      <c r="LBR17" s="8"/>
      <c r="LBS17" s="8"/>
      <c r="LBT17" s="8"/>
      <c r="LBU17" s="8"/>
      <c r="LBV17" s="8"/>
      <c r="LBW17" s="8"/>
      <c r="LBX17" s="8"/>
      <c r="LBY17" s="8"/>
      <c r="LBZ17" s="8"/>
      <c r="LCA17" s="8"/>
      <c r="LCB17" s="8"/>
      <c r="LCC17" s="8"/>
      <c r="LCD17" s="8"/>
      <c r="LCE17" s="8"/>
      <c r="LCF17" s="8"/>
      <c r="LCG17" s="8"/>
      <c r="LCH17" s="8"/>
      <c r="LCI17" s="8"/>
      <c r="LCJ17" s="8"/>
      <c r="LCK17" s="8"/>
      <c r="LCL17" s="8"/>
      <c r="LCM17" s="8"/>
      <c r="LCN17" s="8"/>
      <c r="LCO17" s="8"/>
      <c r="LCP17" s="8"/>
      <c r="LCQ17" s="8"/>
      <c r="LCR17" s="8"/>
      <c r="LCS17" s="8"/>
      <c r="LCT17" s="8"/>
      <c r="LCU17" s="8"/>
      <c r="LCV17" s="8"/>
      <c r="LCW17" s="8"/>
      <c r="LCX17" s="8"/>
      <c r="LCY17" s="8"/>
      <c r="LCZ17" s="8"/>
      <c r="LDA17" s="8"/>
      <c r="LDB17" s="8"/>
      <c r="LDC17" s="8"/>
      <c r="LDD17" s="8"/>
      <c r="LDE17" s="8"/>
      <c r="LDF17" s="8"/>
      <c r="LDG17" s="8"/>
      <c r="LDH17" s="8"/>
      <c r="LDI17" s="8"/>
      <c r="LDJ17" s="8"/>
      <c r="LDK17" s="8"/>
      <c r="LDL17" s="8"/>
      <c r="LDM17" s="8"/>
      <c r="LDN17" s="8"/>
      <c r="LDO17" s="8"/>
      <c r="LDP17" s="8"/>
      <c r="LDQ17" s="8"/>
      <c r="LDR17" s="8"/>
      <c r="LDS17" s="8"/>
      <c r="LDT17" s="8"/>
      <c r="LDU17" s="8"/>
      <c r="LDV17" s="8"/>
      <c r="LDW17" s="8"/>
      <c r="LDX17" s="8"/>
      <c r="LDY17" s="8"/>
      <c r="LDZ17" s="8"/>
      <c r="LEA17" s="8"/>
      <c r="LEB17" s="8"/>
      <c r="LEC17" s="8"/>
      <c r="LED17" s="8"/>
      <c r="LEE17" s="8"/>
      <c r="LEF17" s="8"/>
      <c r="LEG17" s="8"/>
      <c r="LEH17" s="8"/>
      <c r="LEI17" s="8"/>
      <c r="LEJ17" s="8"/>
      <c r="LEK17" s="8"/>
      <c r="LEL17" s="8"/>
      <c r="LEM17" s="8"/>
      <c r="LEN17" s="8"/>
      <c r="LEO17" s="8"/>
      <c r="LEP17" s="8"/>
      <c r="LEQ17" s="8"/>
      <c r="LER17" s="8"/>
      <c r="LES17" s="8"/>
      <c r="LET17" s="8"/>
      <c r="LEU17" s="8"/>
      <c r="LEV17" s="8"/>
      <c r="LEW17" s="8"/>
      <c r="LEX17" s="8"/>
      <c r="LEY17" s="8"/>
      <c r="LEZ17" s="8"/>
      <c r="LFA17" s="8"/>
      <c r="LFB17" s="8"/>
      <c r="LFC17" s="8"/>
      <c r="LFD17" s="8"/>
      <c r="LFE17" s="8"/>
      <c r="LFF17" s="8"/>
      <c r="LFG17" s="8"/>
      <c r="LFH17" s="8"/>
      <c r="LFI17" s="8"/>
      <c r="LFJ17" s="8"/>
      <c r="LFK17" s="8"/>
      <c r="LFL17" s="8"/>
      <c r="LFM17" s="8"/>
      <c r="LFN17" s="8"/>
      <c r="LFO17" s="8"/>
      <c r="LFP17" s="8"/>
      <c r="LFQ17" s="8"/>
      <c r="LFR17" s="8"/>
      <c r="LFS17" s="8"/>
      <c r="LFT17" s="8"/>
      <c r="LFU17" s="8"/>
      <c r="LFV17" s="8"/>
      <c r="LFW17" s="8"/>
      <c r="LFX17" s="8"/>
      <c r="LFY17" s="8"/>
      <c r="LFZ17" s="8"/>
      <c r="LGA17" s="8"/>
      <c r="LGB17" s="8"/>
      <c r="LGC17" s="8"/>
      <c r="LGD17" s="8"/>
      <c r="LGE17" s="8"/>
      <c r="LGF17" s="8"/>
      <c r="LGG17" s="8"/>
      <c r="LGH17" s="8"/>
      <c r="LGI17" s="8"/>
      <c r="LGJ17" s="8"/>
      <c r="LGK17" s="8"/>
      <c r="LGL17" s="8"/>
      <c r="LGM17" s="8"/>
      <c r="LGN17" s="8"/>
      <c r="LGO17" s="8"/>
      <c r="LGP17" s="8"/>
      <c r="LGQ17" s="8"/>
      <c r="LGR17" s="8"/>
      <c r="LGS17" s="8"/>
      <c r="LGT17" s="8"/>
      <c r="LGU17" s="8"/>
      <c r="LGV17" s="8"/>
      <c r="LGW17" s="8"/>
      <c r="LGX17" s="8"/>
      <c r="LGY17" s="8"/>
      <c r="LGZ17" s="8"/>
      <c r="LHA17" s="8"/>
      <c r="LHB17" s="8"/>
      <c r="LHC17" s="8"/>
      <c r="LHD17" s="8"/>
      <c r="LHE17" s="8"/>
      <c r="LHF17" s="8"/>
      <c r="LHG17" s="8"/>
      <c r="LHH17" s="8"/>
      <c r="LHI17" s="8"/>
      <c r="LHJ17" s="8"/>
      <c r="LHK17" s="8"/>
      <c r="LHL17" s="8"/>
      <c r="LHM17" s="8"/>
      <c r="LHN17" s="8"/>
      <c r="LHO17" s="8"/>
      <c r="LHP17" s="8"/>
      <c r="LHQ17" s="8"/>
      <c r="LHR17" s="8"/>
      <c r="LHS17" s="8"/>
      <c r="LHT17" s="8"/>
      <c r="LHU17" s="8"/>
      <c r="LHV17" s="8"/>
      <c r="LHW17" s="8"/>
      <c r="LHX17" s="8"/>
      <c r="LHY17" s="8"/>
      <c r="LHZ17" s="8"/>
      <c r="LIA17" s="8"/>
      <c r="LIB17" s="8"/>
      <c r="LIC17" s="8"/>
      <c r="LID17" s="8"/>
      <c r="LIE17" s="8"/>
      <c r="LIF17" s="8"/>
      <c r="LIG17" s="8"/>
      <c r="LIH17" s="8"/>
      <c r="LII17" s="8"/>
      <c r="LIJ17" s="8"/>
      <c r="LIK17" s="8"/>
      <c r="LIL17" s="8"/>
      <c r="LIM17" s="8"/>
      <c r="LIN17" s="8"/>
      <c r="LIO17" s="8"/>
      <c r="LIP17" s="8"/>
      <c r="LIQ17" s="8"/>
      <c r="LIR17" s="8"/>
      <c r="LIS17" s="8"/>
      <c r="LIT17" s="8"/>
      <c r="LIU17" s="8"/>
      <c r="LIV17" s="8"/>
      <c r="LIW17" s="8"/>
      <c r="LIX17" s="8"/>
      <c r="LIY17" s="8"/>
      <c r="LIZ17" s="8"/>
      <c r="LJA17" s="8"/>
      <c r="LJB17" s="8"/>
      <c r="LJC17" s="8"/>
      <c r="LJD17" s="8"/>
      <c r="LJE17" s="8"/>
      <c r="LJF17" s="8"/>
      <c r="LJG17" s="8"/>
      <c r="LJH17" s="8"/>
      <c r="LJI17" s="8"/>
      <c r="LJJ17" s="8"/>
      <c r="LJK17" s="8"/>
      <c r="LJL17" s="8"/>
      <c r="LJM17" s="8"/>
      <c r="LJN17" s="8"/>
      <c r="LJO17" s="8"/>
      <c r="LJP17" s="8"/>
      <c r="LJQ17" s="8"/>
      <c r="LJR17" s="8"/>
      <c r="LJS17" s="8"/>
      <c r="LJT17" s="8"/>
      <c r="LJU17" s="8"/>
      <c r="LJV17" s="8"/>
      <c r="LJW17" s="8"/>
      <c r="LJX17" s="8"/>
      <c r="LJY17" s="8"/>
      <c r="LJZ17" s="8"/>
      <c r="LKA17" s="8"/>
      <c r="LKB17" s="8"/>
      <c r="LKC17" s="8"/>
      <c r="LKD17" s="8"/>
      <c r="LKE17" s="8"/>
      <c r="LKF17" s="8"/>
      <c r="LKG17" s="8"/>
      <c r="LKH17" s="8"/>
      <c r="LKI17" s="8"/>
      <c r="LKJ17" s="8"/>
      <c r="LKK17" s="8"/>
      <c r="LKL17" s="8"/>
      <c r="LKM17" s="8"/>
      <c r="LKN17" s="8"/>
      <c r="LKO17" s="8"/>
      <c r="LKP17" s="8"/>
      <c r="LKQ17" s="8"/>
      <c r="LKR17" s="8"/>
      <c r="LKS17" s="8"/>
      <c r="LKT17" s="8"/>
      <c r="LKU17" s="8"/>
      <c r="LKV17" s="8"/>
      <c r="LKW17" s="8"/>
      <c r="LKX17" s="8"/>
      <c r="LKY17" s="8"/>
      <c r="LKZ17" s="8"/>
      <c r="LLA17" s="8"/>
      <c r="LLB17" s="8"/>
      <c r="LLC17" s="8"/>
      <c r="LLD17" s="8"/>
      <c r="LLE17" s="8"/>
      <c r="LLF17" s="8"/>
      <c r="LLG17" s="8"/>
      <c r="LLH17" s="8"/>
      <c r="LLI17" s="8"/>
      <c r="LLJ17" s="8"/>
      <c r="LLK17" s="8"/>
      <c r="LLL17" s="8"/>
      <c r="LLM17" s="8"/>
      <c r="LLN17" s="8"/>
      <c r="LLO17" s="8"/>
      <c r="LLP17" s="8"/>
      <c r="LLQ17" s="8"/>
      <c r="LLR17" s="8"/>
      <c r="LLS17" s="8"/>
      <c r="LLT17" s="8"/>
      <c r="LLU17" s="8"/>
      <c r="LLV17" s="8"/>
      <c r="LLW17" s="8"/>
      <c r="LLX17" s="8"/>
      <c r="LLY17" s="8"/>
      <c r="LLZ17" s="8"/>
      <c r="LMA17" s="8"/>
      <c r="LMB17" s="8"/>
      <c r="LMC17" s="8"/>
      <c r="LMD17" s="8"/>
      <c r="LME17" s="8"/>
      <c r="LMF17" s="8"/>
      <c r="LMG17" s="8"/>
      <c r="LMH17" s="8"/>
      <c r="LMI17" s="8"/>
      <c r="LMJ17" s="8"/>
      <c r="LMK17" s="8"/>
      <c r="LML17" s="8"/>
      <c r="LMM17" s="8"/>
      <c r="LMN17" s="8"/>
      <c r="LMO17" s="8"/>
      <c r="LMP17" s="8"/>
      <c r="LMQ17" s="8"/>
      <c r="LMR17" s="8"/>
      <c r="LMS17" s="8"/>
      <c r="LMT17" s="8"/>
      <c r="LMU17" s="8"/>
      <c r="LMV17" s="8"/>
      <c r="LMW17" s="8"/>
      <c r="LMX17" s="8"/>
      <c r="LMY17" s="8"/>
      <c r="LMZ17" s="8"/>
      <c r="LNA17" s="8"/>
      <c r="LNB17" s="8"/>
      <c r="LNC17" s="8"/>
      <c r="LND17" s="8"/>
      <c r="LNE17" s="8"/>
      <c r="LNF17" s="8"/>
      <c r="LNG17" s="8"/>
      <c r="LNH17" s="8"/>
      <c r="LNI17" s="8"/>
      <c r="LNJ17" s="8"/>
      <c r="LNK17" s="8"/>
      <c r="LNL17" s="8"/>
      <c r="LNM17" s="8"/>
      <c r="LNN17" s="8"/>
      <c r="LNO17" s="8"/>
      <c r="LNP17" s="8"/>
      <c r="LNQ17" s="8"/>
      <c r="LNR17" s="8"/>
      <c r="LNS17" s="8"/>
      <c r="LNT17" s="8"/>
      <c r="LNU17" s="8"/>
      <c r="LNV17" s="8"/>
      <c r="LNW17" s="8"/>
      <c r="LNX17" s="8"/>
      <c r="LNY17" s="8"/>
      <c r="LNZ17" s="8"/>
      <c r="LOA17" s="8"/>
      <c r="LOB17" s="8"/>
      <c r="LOC17" s="8"/>
      <c r="LOD17" s="8"/>
      <c r="LOE17" s="8"/>
      <c r="LOF17" s="8"/>
      <c r="LOG17" s="8"/>
      <c r="LOH17" s="8"/>
      <c r="LOI17" s="8"/>
      <c r="LOJ17" s="8"/>
      <c r="LOK17" s="8"/>
      <c r="LOL17" s="8"/>
      <c r="LOM17" s="8"/>
      <c r="LON17" s="8"/>
      <c r="LOO17" s="8"/>
      <c r="LOP17" s="8"/>
      <c r="LOQ17" s="8"/>
      <c r="LOR17" s="8"/>
      <c r="LOS17" s="8"/>
      <c r="LOT17" s="8"/>
      <c r="LOU17" s="8"/>
      <c r="LOV17" s="8"/>
      <c r="LOW17" s="8"/>
      <c r="LOX17" s="8"/>
      <c r="LOY17" s="8"/>
      <c r="LOZ17" s="8"/>
      <c r="LPA17" s="8"/>
      <c r="LPB17" s="8"/>
      <c r="LPC17" s="8"/>
      <c r="LPD17" s="8"/>
      <c r="LPE17" s="8"/>
      <c r="LPF17" s="8"/>
      <c r="LPG17" s="8"/>
      <c r="LPH17" s="8"/>
      <c r="LPI17" s="8"/>
      <c r="LPJ17" s="8"/>
      <c r="LPK17" s="8"/>
      <c r="LPL17" s="8"/>
      <c r="LPM17" s="8"/>
      <c r="LPN17" s="8"/>
      <c r="LPO17" s="8"/>
      <c r="LPP17" s="8"/>
      <c r="LPQ17" s="8"/>
      <c r="LPR17" s="8"/>
      <c r="LPS17" s="8"/>
      <c r="LPT17" s="8"/>
      <c r="LPU17" s="8"/>
      <c r="LPV17" s="8"/>
      <c r="LPW17" s="8"/>
      <c r="LPX17" s="8"/>
      <c r="LPY17" s="8"/>
      <c r="LPZ17" s="8"/>
      <c r="LQA17" s="8"/>
      <c r="LQB17" s="8"/>
      <c r="LQC17" s="8"/>
      <c r="LQD17" s="8"/>
      <c r="LQE17" s="8"/>
      <c r="LQF17" s="8"/>
      <c r="LQG17" s="8"/>
      <c r="LQH17" s="8"/>
      <c r="LQI17" s="8"/>
      <c r="LQJ17" s="8"/>
      <c r="LQK17" s="8"/>
      <c r="LQL17" s="8"/>
      <c r="LQM17" s="8"/>
      <c r="LQN17" s="8"/>
      <c r="LQO17" s="8"/>
      <c r="LQP17" s="8"/>
      <c r="LQQ17" s="8"/>
      <c r="LQR17" s="8"/>
      <c r="LQS17" s="8"/>
      <c r="LQT17" s="8"/>
      <c r="LQU17" s="8"/>
      <c r="LQV17" s="8"/>
      <c r="LQW17" s="8"/>
      <c r="LQX17" s="8"/>
      <c r="LQY17" s="8"/>
      <c r="LQZ17" s="8"/>
      <c r="LRA17" s="8"/>
      <c r="LRB17" s="8"/>
      <c r="LRC17" s="8"/>
      <c r="LRD17" s="8"/>
      <c r="LRE17" s="8"/>
      <c r="LRF17" s="8"/>
      <c r="LRG17" s="8"/>
      <c r="LRH17" s="8"/>
      <c r="LRI17" s="8"/>
      <c r="LRJ17" s="8"/>
      <c r="LRK17" s="8"/>
      <c r="LRL17" s="8"/>
      <c r="LRM17" s="8"/>
      <c r="LRN17" s="8"/>
      <c r="LRO17" s="8"/>
      <c r="LRP17" s="8"/>
      <c r="LRQ17" s="8"/>
      <c r="LRR17" s="8"/>
      <c r="LRS17" s="8"/>
      <c r="LRT17" s="8"/>
      <c r="LRU17" s="8"/>
      <c r="LRV17" s="8"/>
      <c r="LRW17" s="8"/>
      <c r="LRX17" s="8"/>
      <c r="LRY17" s="8"/>
      <c r="LRZ17" s="8"/>
      <c r="LSA17" s="8"/>
      <c r="LSB17" s="8"/>
      <c r="LSC17" s="8"/>
      <c r="LSD17" s="8"/>
      <c r="LSE17" s="8"/>
      <c r="LSF17" s="8"/>
      <c r="LSG17" s="8"/>
      <c r="LSH17" s="8"/>
      <c r="LSI17" s="8"/>
      <c r="LSJ17" s="8"/>
      <c r="LSK17" s="8"/>
      <c r="LSL17" s="8"/>
      <c r="LSM17" s="8"/>
      <c r="LSN17" s="8"/>
      <c r="LSO17" s="8"/>
      <c r="LSP17" s="8"/>
      <c r="LSQ17" s="8"/>
      <c r="LSR17" s="8"/>
      <c r="LSS17" s="8"/>
      <c r="LST17" s="8"/>
      <c r="LSU17" s="8"/>
      <c r="LSV17" s="8"/>
      <c r="LSW17" s="8"/>
      <c r="LSX17" s="8"/>
      <c r="LSY17" s="8"/>
      <c r="LSZ17" s="8"/>
      <c r="LTA17" s="8"/>
      <c r="LTB17" s="8"/>
      <c r="LTC17" s="8"/>
      <c r="LTD17" s="8"/>
      <c r="LTE17" s="8"/>
      <c r="LTF17" s="8"/>
      <c r="LTG17" s="8"/>
      <c r="LTH17" s="8"/>
      <c r="LTI17" s="8"/>
      <c r="LTJ17" s="8"/>
      <c r="LTK17" s="8"/>
      <c r="LTL17" s="8"/>
      <c r="LTM17" s="8"/>
      <c r="LTN17" s="8"/>
      <c r="LTO17" s="8"/>
      <c r="LTP17" s="8"/>
      <c r="LTQ17" s="8"/>
      <c r="LTR17" s="8"/>
      <c r="LTS17" s="8"/>
      <c r="LTT17" s="8"/>
      <c r="LTU17" s="8"/>
      <c r="LTV17" s="8"/>
      <c r="LTW17" s="8"/>
      <c r="LTX17" s="8"/>
      <c r="LTY17" s="8"/>
      <c r="LTZ17" s="8"/>
      <c r="LUA17" s="8"/>
      <c r="LUB17" s="8"/>
      <c r="LUC17" s="8"/>
      <c r="LUD17" s="8"/>
      <c r="LUE17" s="8"/>
      <c r="LUF17" s="8"/>
      <c r="LUG17" s="8"/>
      <c r="LUH17" s="8"/>
      <c r="LUI17" s="8"/>
      <c r="LUJ17" s="8"/>
      <c r="LUK17" s="8"/>
      <c r="LUL17" s="8"/>
      <c r="LUM17" s="8"/>
      <c r="LUN17" s="8"/>
      <c r="LUO17" s="8"/>
      <c r="LUP17" s="8"/>
      <c r="LUQ17" s="8"/>
      <c r="LUR17" s="8"/>
      <c r="LUS17" s="8"/>
      <c r="LUT17" s="8"/>
      <c r="LUU17" s="8"/>
      <c r="LUV17" s="8"/>
      <c r="LUW17" s="8"/>
      <c r="LUX17" s="8"/>
      <c r="LUY17" s="8"/>
      <c r="LUZ17" s="8"/>
      <c r="LVA17" s="8"/>
      <c r="LVB17" s="8"/>
      <c r="LVC17" s="8"/>
      <c r="LVD17" s="8"/>
      <c r="LVE17" s="8"/>
      <c r="LVF17" s="8"/>
      <c r="LVG17" s="8"/>
      <c r="LVH17" s="8"/>
      <c r="LVI17" s="8"/>
      <c r="LVJ17" s="8"/>
      <c r="LVK17" s="8"/>
      <c r="LVL17" s="8"/>
      <c r="LVM17" s="8"/>
      <c r="LVN17" s="8"/>
      <c r="LVO17" s="8"/>
      <c r="LVP17" s="8"/>
      <c r="LVQ17" s="8"/>
      <c r="LVR17" s="8"/>
      <c r="LVS17" s="8"/>
      <c r="LVT17" s="8"/>
      <c r="LVU17" s="8"/>
      <c r="LVV17" s="8"/>
      <c r="LVW17" s="8"/>
      <c r="LVX17" s="8"/>
      <c r="LVY17" s="8"/>
      <c r="LVZ17" s="8"/>
      <c r="LWA17" s="8"/>
      <c r="LWB17" s="8"/>
      <c r="LWC17" s="8"/>
      <c r="LWD17" s="8"/>
      <c r="LWE17" s="8"/>
      <c r="LWF17" s="8"/>
      <c r="LWG17" s="8"/>
      <c r="LWH17" s="8"/>
      <c r="LWI17" s="8"/>
      <c r="LWJ17" s="8"/>
      <c r="LWK17" s="8"/>
      <c r="LWL17" s="8"/>
      <c r="LWM17" s="8"/>
      <c r="LWN17" s="8"/>
      <c r="LWO17" s="8"/>
      <c r="LWP17" s="8"/>
      <c r="LWQ17" s="8"/>
      <c r="LWR17" s="8"/>
      <c r="LWS17" s="8"/>
      <c r="LWT17" s="8"/>
      <c r="LWU17" s="8"/>
      <c r="LWV17" s="8"/>
      <c r="LWW17" s="8"/>
      <c r="LWX17" s="8"/>
      <c r="LWY17" s="8"/>
      <c r="LWZ17" s="8"/>
      <c r="LXA17" s="8"/>
      <c r="LXB17" s="8"/>
      <c r="LXC17" s="8"/>
      <c r="LXD17" s="8"/>
      <c r="LXE17" s="8"/>
      <c r="LXF17" s="8"/>
      <c r="LXG17" s="8"/>
      <c r="LXH17" s="8"/>
      <c r="LXI17" s="8"/>
      <c r="LXJ17" s="8"/>
      <c r="LXK17" s="8"/>
      <c r="LXL17" s="8"/>
      <c r="LXM17" s="8"/>
      <c r="LXN17" s="8"/>
      <c r="LXO17" s="8"/>
      <c r="LXP17" s="8"/>
      <c r="LXQ17" s="8"/>
      <c r="LXR17" s="8"/>
      <c r="LXS17" s="8"/>
      <c r="LXT17" s="8"/>
      <c r="LXU17" s="8"/>
      <c r="LXV17" s="8"/>
      <c r="LXW17" s="8"/>
      <c r="LXX17" s="8"/>
      <c r="LXY17" s="8"/>
      <c r="LXZ17" s="8"/>
      <c r="LYA17" s="8"/>
      <c r="LYB17" s="8"/>
      <c r="LYC17" s="8"/>
      <c r="LYD17" s="8"/>
      <c r="LYE17" s="8"/>
      <c r="LYF17" s="8"/>
      <c r="LYG17" s="8"/>
      <c r="LYH17" s="8"/>
      <c r="LYI17" s="8"/>
      <c r="LYJ17" s="8"/>
      <c r="LYK17" s="8"/>
      <c r="LYL17" s="8"/>
      <c r="LYM17" s="8"/>
      <c r="LYN17" s="8"/>
      <c r="LYO17" s="8"/>
      <c r="LYP17" s="8"/>
      <c r="LYQ17" s="8"/>
      <c r="LYR17" s="8"/>
      <c r="LYS17" s="8"/>
      <c r="LYT17" s="8"/>
      <c r="LYU17" s="8"/>
      <c r="LYV17" s="8"/>
      <c r="LYW17" s="8"/>
      <c r="LYX17" s="8"/>
      <c r="LYY17" s="8"/>
      <c r="LYZ17" s="8"/>
      <c r="LZA17" s="8"/>
      <c r="LZB17" s="8"/>
      <c r="LZC17" s="8"/>
      <c r="LZD17" s="8"/>
      <c r="LZE17" s="8"/>
      <c r="LZF17" s="8"/>
      <c r="LZG17" s="8"/>
      <c r="LZH17" s="8"/>
      <c r="LZI17" s="8"/>
      <c r="LZJ17" s="8"/>
      <c r="LZK17" s="8"/>
      <c r="LZL17" s="8"/>
      <c r="LZM17" s="8"/>
      <c r="LZN17" s="8"/>
      <c r="LZO17" s="8"/>
      <c r="LZP17" s="8"/>
      <c r="LZQ17" s="8"/>
      <c r="LZR17" s="8"/>
      <c r="LZS17" s="8"/>
      <c r="LZT17" s="8"/>
      <c r="LZU17" s="8"/>
      <c r="LZV17" s="8"/>
      <c r="LZW17" s="8"/>
      <c r="LZX17" s="8"/>
      <c r="LZY17" s="8"/>
      <c r="LZZ17" s="8"/>
      <c r="MAA17" s="8"/>
      <c r="MAB17" s="8"/>
      <c r="MAC17" s="8"/>
      <c r="MAD17" s="8"/>
      <c r="MAE17" s="8"/>
      <c r="MAF17" s="8"/>
      <c r="MAG17" s="8"/>
      <c r="MAH17" s="8"/>
      <c r="MAI17" s="8"/>
      <c r="MAJ17" s="8"/>
      <c r="MAK17" s="8"/>
      <c r="MAL17" s="8"/>
      <c r="MAM17" s="8"/>
      <c r="MAN17" s="8"/>
      <c r="MAO17" s="8"/>
      <c r="MAP17" s="8"/>
      <c r="MAQ17" s="8"/>
      <c r="MAR17" s="8"/>
      <c r="MAS17" s="8"/>
      <c r="MAT17" s="8"/>
      <c r="MAU17" s="8"/>
      <c r="MAV17" s="8"/>
      <c r="MAW17" s="8"/>
      <c r="MAX17" s="8"/>
      <c r="MAY17" s="8"/>
      <c r="MAZ17" s="8"/>
      <c r="MBA17" s="8"/>
      <c r="MBB17" s="8"/>
      <c r="MBC17" s="8"/>
      <c r="MBD17" s="8"/>
      <c r="MBE17" s="8"/>
      <c r="MBF17" s="8"/>
      <c r="MBG17" s="8"/>
      <c r="MBH17" s="8"/>
      <c r="MBI17" s="8"/>
      <c r="MBJ17" s="8"/>
      <c r="MBK17" s="8"/>
      <c r="MBL17" s="8"/>
      <c r="MBM17" s="8"/>
      <c r="MBN17" s="8"/>
      <c r="MBO17" s="8"/>
      <c r="MBP17" s="8"/>
      <c r="MBQ17" s="8"/>
      <c r="MBR17" s="8"/>
      <c r="MBS17" s="8"/>
      <c r="MBT17" s="8"/>
      <c r="MBU17" s="8"/>
      <c r="MBV17" s="8"/>
      <c r="MBW17" s="8"/>
      <c r="MBX17" s="8"/>
      <c r="MBY17" s="8"/>
      <c r="MBZ17" s="8"/>
      <c r="MCA17" s="8"/>
      <c r="MCB17" s="8"/>
      <c r="MCC17" s="8"/>
      <c r="MCD17" s="8"/>
      <c r="MCE17" s="8"/>
      <c r="MCF17" s="8"/>
      <c r="MCG17" s="8"/>
      <c r="MCH17" s="8"/>
      <c r="MCI17" s="8"/>
      <c r="MCJ17" s="8"/>
      <c r="MCK17" s="8"/>
      <c r="MCL17" s="8"/>
      <c r="MCM17" s="8"/>
      <c r="MCN17" s="8"/>
      <c r="MCO17" s="8"/>
      <c r="MCP17" s="8"/>
      <c r="MCQ17" s="8"/>
      <c r="MCR17" s="8"/>
      <c r="MCS17" s="8"/>
      <c r="MCT17" s="8"/>
      <c r="MCU17" s="8"/>
      <c r="MCV17" s="8"/>
      <c r="MCW17" s="8"/>
      <c r="MCX17" s="8"/>
      <c r="MCY17" s="8"/>
      <c r="MCZ17" s="8"/>
      <c r="MDA17" s="8"/>
      <c r="MDB17" s="8"/>
      <c r="MDC17" s="8"/>
      <c r="MDD17" s="8"/>
      <c r="MDE17" s="8"/>
      <c r="MDF17" s="8"/>
      <c r="MDG17" s="8"/>
      <c r="MDH17" s="8"/>
      <c r="MDI17" s="8"/>
      <c r="MDJ17" s="8"/>
      <c r="MDK17" s="8"/>
      <c r="MDL17" s="8"/>
      <c r="MDM17" s="8"/>
      <c r="MDN17" s="8"/>
      <c r="MDO17" s="8"/>
      <c r="MDP17" s="8"/>
      <c r="MDQ17" s="8"/>
      <c r="MDR17" s="8"/>
      <c r="MDS17" s="8"/>
      <c r="MDT17" s="8"/>
      <c r="MDU17" s="8"/>
      <c r="MDV17" s="8"/>
      <c r="MDW17" s="8"/>
      <c r="MDX17" s="8"/>
      <c r="MDY17" s="8"/>
      <c r="MDZ17" s="8"/>
      <c r="MEA17" s="8"/>
      <c r="MEB17" s="8"/>
      <c r="MEC17" s="8"/>
      <c r="MED17" s="8"/>
      <c r="MEE17" s="8"/>
      <c r="MEF17" s="8"/>
      <c r="MEG17" s="8"/>
      <c r="MEH17" s="8"/>
      <c r="MEI17" s="8"/>
      <c r="MEJ17" s="8"/>
      <c r="MEK17" s="8"/>
      <c r="MEL17" s="8"/>
      <c r="MEM17" s="8"/>
      <c r="MEN17" s="8"/>
      <c r="MEO17" s="8"/>
      <c r="MEP17" s="8"/>
      <c r="MEQ17" s="8"/>
      <c r="MER17" s="8"/>
      <c r="MES17" s="8"/>
      <c r="MET17" s="8"/>
      <c r="MEU17" s="8"/>
      <c r="MEV17" s="8"/>
      <c r="MEW17" s="8"/>
      <c r="MEX17" s="8"/>
      <c r="MEY17" s="8"/>
      <c r="MEZ17" s="8"/>
      <c r="MFA17" s="8"/>
      <c r="MFB17" s="8"/>
      <c r="MFC17" s="8"/>
      <c r="MFD17" s="8"/>
      <c r="MFE17" s="8"/>
      <c r="MFF17" s="8"/>
      <c r="MFG17" s="8"/>
      <c r="MFH17" s="8"/>
      <c r="MFI17" s="8"/>
      <c r="MFJ17" s="8"/>
      <c r="MFK17" s="8"/>
      <c r="MFL17" s="8"/>
      <c r="MFM17" s="8"/>
      <c r="MFN17" s="8"/>
      <c r="MFO17" s="8"/>
      <c r="MFP17" s="8"/>
      <c r="MFQ17" s="8"/>
      <c r="MFR17" s="8"/>
      <c r="MFS17" s="8"/>
      <c r="MFT17" s="8"/>
      <c r="MFU17" s="8"/>
      <c r="MFV17" s="8"/>
      <c r="MFW17" s="8"/>
      <c r="MFX17" s="8"/>
      <c r="MFY17" s="8"/>
      <c r="MFZ17" s="8"/>
      <c r="MGA17" s="8"/>
      <c r="MGB17" s="8"/>
      <c r="MGC17" s="8"/>
      <c r="MGD17" s="8"/>
      <c r="MGE17" s="8"/>
      <c r="MGF17" s="8"/>
      <c r="MGG17" s="8"/>
      <c r="MGH17" s="8"/>
      <c r="MGI17" s="8"/>
      <c r="MGJ17" s="8"/>
      <c r="MGK17" s="8"/>
      <c r="MGL17" s="8"/>
      <c r="MGM17" s="8"/>
      <c r="MGN17" s="8"/>
      <c r="MGO17" s="8"/>
      <c r="MGP17" s="8"/>
      <c r="MGQ17" s="8"/>
      <c r="MGR17" s="8"/>
      <c r="MGS17" s="8"/>
      <c r="MGT17" s="8"/>
      <c r="MGU17" s="8"/>
      <c r="MGV17" s="8"/>
      <c r="MGW17" s="8"/>
      <c r="MGX17" s="8"/>
      <c r="MGY17" s="8"/>
      <c r="MGZ17" s="8"/>
      <c r="MHA17" s="8"/>
      <c r="MHB17" s="8"/>
      <c r="MHC17" s="8"/>
      <c r="MHD17" s="8"/>
      <c r="MHE17" s="8"/>
      <c r="MHF17" s="8"/>
      <c r="MHG17" s="8"/>
      <c r="MHH17" s="8"/>
      <c r="MHI17" s="8"/>
      <c r="MHJ17" s="8"/>
      <c r="MHK17" s="8"/>
      <c r="MHL17" s="8"/>
      <c r="MHM17" s="8"/>
      <c r="MHN17" s="8"/>
      <c r="MHO17" s="8"/>
      <c r="MHP17" s="8"/>
      <c r="MHQ17" s="8"/>
      <c r="MHR17" s="8"/>
      <c r="MHS17" s="8"/>
      <c r="MHT17" s="8"/>
      <c r="MHU17" s="8"/>
      <c r="MHV17" s="8"/>
      <c r="MHW17" s="8"/>
      <c r="MHX17" s="8"/>
      <c r="MHY17" s="8"/>
      <c r="MHZ17" s="8"/>
      <c r="MIA17" s="8"/>
      <c r="MIB17" s="8"/>
      <c r="MIC17" s="8"/>
      <c r="MID17" s="8"/>
      <c r="MIE17" s="8"/>
      <c r="MIF17" s="8"/>
      <c r="MIG17" s="8"/>
      <c r="MIH17" s="8"/>
      <c r="MII17" s="8"/>
      <c r="MIJ17" s="8"/>
      <c r="MIK17" s="8"/>
      <c r="MIL17" s="8"/>
      <c r="MIM17" s="8"/>
      <c r="MIN17" s="8"/>
      <c r="MIO17" s="8"/>
      <c r="MIP17" s="8"/>
      <c r="MIQ17" s="8"/>
      <c r="MIR17" s="8"/>
      <c r="MIS17" s="8"/>
      <c r="MIT17" s="8"/>
      <c r="MIU17" s="8"/>
      <c r="MIV17" s="8"/>
      <c r="MIW17" s="8"/>
      <c r="MIX17" s="8"/>
      <c r="MIY17" s="8"/>
      <c r="MIZ17" s="8"/>
      <c r="MJA17" s="8"/>
      <c r="MJB17" s="8"/>
      <c r="MJC17" s="8"/>
      <c r="MJD17" s="8"/>
      <c r="MJE17" s="8"/>
      <c r="MJF17" s="8"/>
      <c r="MJG17" s="8"/>
      <c r="MJH17" s="8"/>
      <c r="MJI17" s="8"/>
      <c r="MJJ17" s="8"/>
      <c r="MJK17" s="8"/>
      <c r="MJL17" s="8"/>
      <c r="MJM17" s="8"/>
      <c r="MJN17" s="8"/>
      <c r="MJO17" s="8"/>
      <c r="MJP17" s="8"/>
      <c r="MJQ17" s="8"/>
      <c r="MJR17" s="8"/>
      <c r="MJS17" s="8"/>
      <c r="MJT17" s="8"/>
      <c r="MJU17" s="8"/>
      <c r="MJV17" s="8"/>
      <c r="MJW17" s="8"/>
      <c r="MJX17" s="8"/>
      <c r="MJY17" s="8"/>
      <c r="MJZ17" s="8"/>
      <c r="MKA17" s="8"/>
      <c r="MKB17" s="8"/>
      <c r="MKC17" s="8"/>
      <c r="MKD17" s="8"/>
      <c r="MKE17" s="8"/>
      <c r="MKF17" s="8"/>
      <c r="MKG17" s="8"/>
      <c r="MKH17" s="8"/>
      <c r="MKI17" s="8"/>
      <c r="MKJ17" s="8"/>
      <c r="MKK17" s="8"/>
      <c r="MKL17" s="8"/>
      <c r="MKM17" s="8"/>
      <c r="MKN17" s="8"/>
      <c r="MKO17" s="8"/>
      <c r="MKP17" s="8"/>
      <c r="MKQ17" s="8"/>
      <c r="MKR17" s="8"/>
      <c r="MKS17" s="8"/>
      <c r="MKT17" s="8"/>
      <c r="MKU17" s="8"/>
      <c r="MKV17" s="8"/>
      <c r="MKW17" s="8"/>
      <c r="MKX17" s="8"/>
      <c r="MKY17" s="8"/>
      <c r="MKZ17" s="8"/>
      <c r="MLA17" s="8"/>
      <c r="MLB17" s="8"/>
      <c r="MLC17" s="8"/>
      <c r="MLD17" s="8"/>
      <c r="MLE17" s="8"/>
      <c r="MLF17" s="8"/>
      <c r="MLG17" s="8"/>
      <c r="MLH17" s="8"/>
      <c r="MLI17" s="8"/>
      <c r="MLJ17" s="8"/>
      <c r="MLK17" s="8"/>
      <c r="MLL17" s="8"/>
      <c r="MLM17" s="8"/>
      <c r="MLN17" s="8"/>
      <c r="MLO17" s="8"/>
      <c r="MLP17" s="8"/>
      <c r="MLQ17" s="8"/>
      <c r="MLR17" s="8"/>
      <c r="MLS17" s="8"/>
      <c r="MLT17" s="8"/>
      <c r="MLU17" s="8"/>
      <c r="MLV17" s="8"/>
      <c r="MLW17" s="8"/>
      <c r="MLX17" s="8"/>
      <c r="MLY17" s="8"/>
      <c r="MLZ17" s="8"/>
      <c r="MMA17" s="8"/>
      <c r="MMB17" s="8"/>
      <c r="MMC17" s="8"/>
      <c r="MMD17" s="8"/>
      <c r="MME17" s="8"/>
      <c r="MMF17" s="8"/>
      <c r="MMG17" s="8"/>
      <c r="MMH17" s="8"/>
      <c r="MMI17" s="8"/>
      <c r="MMJ17" s="8"/>
      <c r="MMK17" s="8"/>
      <c r="MML17" s="8"/>
      <c r="MMM17" s="8"/>
      <c r="MMN17" s="8"/>
      <c r="MMO17" s="8"/>
      <c r="MMP17" s="8"/>
      <c r="MMQ17" s="8"/>
      <c r="MMR17" s="8"/>
      <c r="MMS17" s="8"/>
      <c r="MMT17" s="8"/>
      <c r="MMU17" s="8"/>
      <c r="MMV17" s="8"/>
      <c r="MMW17" s="8"/>
      <c r="MMX17" s="8"/>
      <c r="MMY17" s="8"/>
      <c r="MMZ17" s="8"/>
      <c r="MNA17" s="8"/>
      <c r="MNB17" s="8"/>
      <c r="MNC17" s="8"/>
      <c r="MND17" s="8"/>
      <c r="MNE17" s="8"/>
      <c r="MNF17" s="8"/>
      <c r="MNG17" s="8"/>
      <c r="MNH17" s="8"/>
      <c r="MNI17" s="8"/>
      <c r="MNJ17" s="8"/>
      <c r="MNK17" s="8"/>
      <c r="MNL17" s="8"/>
      <c r="MNM17" s="8"/>
      <c r="MNN17" s="8"/>
      <c r="MNO17" s="8"/>
      <c r="MNP17" s="8"/>
      <c r="MNQ17" s="8"/>
      <c r="MNR17" s="8"/>
      <c r="MNS17" s="8"/>
      <c r="MNT17" s="8"/>
      <c r="MNU17" s="8"/>
      <c r="MNV17" s="8"/>
      <c r="MNW17" s="8"/>
      <c r="MNX17" s="8"/>
      <c r="MNY17" s="8"/>
      <c r="MNZ17" s="8"/>
      <c r="MOA17" s="8"/>
      <c r="MOB17" s="8"/>
      <c r="MOC17" s="8"/>
      <c r="MOD17" s="8"/>
      <c r="MOE17" s="8"/>
      <c r="MOF17" s="8"/>
      <c r="MOG17" s="8"/>
      <c r="MOH17" s="8"/>
      <c r="MOI17" s="8"/>
      <c r="MOJ17" s="8"/>
      <c r="MOK17" s="8"/>
      <c r="MOL17" s="8"/>
      <c r="MOM17" s="8"/>
      <c r="MON17" s="8"/>
      <c r="MOO17" s="8"/>
      <c r="MOP17" s="8"/>
      <c r="MOQ17" s="8"/>
      <c r="MOR17" s="8"/>
      <c r="MOS17" s="8"/>
      <c r="MOT17" s="8"/>
      <c r="MOU17" s="8"/>
      <c r="MOV17" s="8"/>
      <c r="MOW17" s="8"/>
      <c r="MOX17" s="8"/>
      <c r="MOY17" s="8"/>
      <c r="MOZ17" s="8"/>
      <c r="MPA17" s="8"/>
      <c r="MPB17" s="8"/>
      <c r="MPC17" s="8"/>
      <c r="MPD17" s="8"/>
      <c r="MPE17" s="8"/>
      <c r="MPF17" s="8"/>
      <c r="MPG17" s="8"/>
      <c r="MPH17" s="8"/>
      <c r="MPI17" s="8"/>
      <c r="MPJ17" s="8"/>
      <c r="MPK17" s="8"/>
      <c r="MPL17" s="8"/>
      <c r="MPM17" s="8"/>
      <c r="MPN17" s="8"/>
      <c r="MPO17" s="8"/>
      <c r="MPP17" s="8"/>
      <c r="MPQ17" s="8"/>
      <c r="MPR17" s="8"/>
      <c r="MPS17" s="8"/>
      <c r="MPT17" s="8"/>
      <c r="MPU17" s="8"/>
      <c r="MPV17" s="8"/>
      <c r="MPW17" s="8"/>
      <c r="MPX17" s="8"/>
      <c r="MPY17" s="8"/>
      <c r="MPZ17" s="8"/>
      <c r="MQA17" s="8"/>
      <c r="MQB17" s="8"/>
      <c r="MQC17" s="8"/>
      <c r="MQD17" s="8"/>
      <c r="MQE17" s="8"/>
      <c r="MQF17" s="8"/>
      <c r="MQG17" s="8"/>
      <c r="MQH17" s="8"/>
      <c r="MQI17" s="8"/>
      <c r="MQJ17" s="8"/>
      <c r="MQK17" s="8"/>
      <c r="MQL17" s="8"/>
      <c r="MQM17" s="8"/>
      <c r="MQN17" s="8"/>
      <c r="MQO17" s="8"/>
      <c r="MQP17" s="8"/>
      <c r="MQQ17" s="8"/>
      <c r="MQR17" s="8"/>
      <c r="MQS17" s="8"/>
      <c r="MQT17" s="8"/>
      <c r="MQU17" s="8"/>
      <c r="MQV17" s="8"/>
      <c r="MQW17" s="8"/>
      <c r="MQX17" s="8"/>
      <c r="MQY17" s="8"/>
      <c r="MQZ17" s="8"/>
      <c r="MRA17" s="8"/>
      <c r="MRB17" s="8"/>
      <c r="MRC17" s="8"/>
      <c r="MRD17" s="8"/>
      <c r="MRE17" s="8"/>
      <c r="MRF17" s="8"/>
      <c r="MRG17" s="8"/>
      <c r="MRH17" s="8"/>
      <c r="MRI17" s="8"/>
      <c r="MRJ17" s="8"/>
      <c r="MRK17" s="8"/>
      <c r="MRL17" s="8"/>
      <c r="MRM17" s="8"/>
      <c r="MRN17" s="8"/>
      <c r="MRO17" s="8"/>
      <c r="MRP17" s="8"/>
      <c r="MRQ17" s="8"/>
      <c r="MRR17" s="8"/>
      <c r="MRS17" s="8"/>
      <c r="MRT17" s="8"/>
      <c r="MRU17" s="8"/>
      <c r="MRV17" s="8"/>
      <c r="MRW17" s="8"/>
      <c r="MRX17" s="8"/>
      <c r="MRY17" s="8"/>
      <c r="MRZ17" s="8"/>
      <c r="MSA17" s="8"/>
      <c r="MSB17" s="8"/>
      <c r="MSC17" s="8"/>
      <c r="MSD17" s="8"/>
      <c r="MSE17" s="8"/>
      <c r="MSF17" s="8"/>
      <c r="MSG17" s="8"/>
      <c r="MSH17" s="8"/>
      <c r="MSI17" s="8"/>
      <c r="MSJ17" s="8"/>
      <c r="MSK17" s="8"/>
      <c r="MSL17" s="8"/>
      <c r="MSM17" s="8"/>
      <c r="MSN17" s="8"/>
      <c r="MSO17" s="8"/>
      <c r="MSP17" s="8"/>
      <c r="MSQ17" s="8"/>
      <c r="MSR17" s="8"/>
      <c r="MSS17" s="8"/>
      <c r="MST17" s="8"/>
      <c r="MSU17" s="8"/>
      <c r="MSV17" s="8"/>
      <c r="MSW17" s="8"/>
      <c r="MSX17" s="8"/>
      <c r="MSY17" s="8"/>
      <c r="MSZ17" s="8"/>
      <c r="MTA17" s="8"/>
      <c r="MTB17" s="8"/>
      <c r="MTC17" s="8"/>
      <c r="MTD17" s="8"/>
      <c r="MTE17" s="8"/>
      <c r="MTF17" s="8"/>
      <c r="MTG17" s="8"/>
      <c r="MTH17" s="8"/>
      <c r="MTI17" s="8"/>
      <c r="MTJ17" s="8"/>
      <c r="MTK17" s="8"/>
      <c r="MTL17" s="8"/>
      <c r="MTM17" s="8"/>
      <c r="MTN17" s="8"/>
      <c r="MTO17" s="8"/>
      <c r="MTP17" s="8"/>
      <c r="MTQ17" s="8"/>
      <c r="MTR17" s="8"/>
      <c r="MTS17" s="8"/>
      <c r="MTT17" s="8"/>
      <c r="MTU17" s="8"/>
      <c r="MTV17" s="8"/>
      <c r="MTW17" s="8"/>
      <c r="MTX17" s="8"/>
      <c r="MTY17" s="8"/>
      <c r="MTZ17" s="8"/>
      <c r="MUA17" s="8"/>
      <c r="MUB17" s="8"/>
      <c r="MUC17" s="8"/>
      <c r="MUD17" s="8"/>
      <c r="MUE17" s="8"/>
      <c r="MUF17" s="8"/>
      <c r="MUG17" s="8"/>
      <c r="MUH17" s="8"/>
      <c r="MUI17" s="8"/>
      <c r="MUJ17" s="8"/>
      <c r="MUK17" s="8"/>
      <c r="MUL17" s="8"/>
      <c r="MUM17" s="8"/>
      <c r="MUN17" s="8"/>
      <c r="MUO17" s="8"/>
      <c r="MUP17" s="8"/>
      <c r="MUQ17" s="8"/>
      <c r="MUR17" s="8"/>
      <c r="MUS17" s="8"/>
      <c r="MUT17" s="8"/>
      <c r="MUU17" s="8"/>
      <c r="MUV17" s="8"/>
      <c r="MUW17" s="8"/>
      <c r="MUX17" s="8"/>
      <c r="MUY17" s="8"/>
      <c r="MUZ17" s="8"/>
      <c r="MVA17" s="8"/>
      <c r="MVB17" s="8"/>
      <c r="MVC17" s="8"/>
      <c r="MVD17" s="8"/>
      <c r="MVE17" s="8"/>
      <c r="MVF17" s="8"/>
      <c r="MVG17" s="8"/>
      <c r="MVH17" s="8"/>
      <c r="MVI17" s="8"/>
      <c r="MVJ17" s="8"/>
      <c r="MVK17" s="8"/>
      <c r="MVL17" s="8"/>
      <c r="MVM17" s="8"/>
      <c r="MVN17" s="8"/>
      <c r="MVO17" s="8"/>
      <c r="MVP17" s="8"/>
      <c r="MVQ17" s="8"/>
      <c r="MVR17" s="8"/>
      <c r="MVS17" s="8"/>
      <c r="MVT17" s="8"/>
      <c r="MVU17" s="8"/>
      <c r="MVV17" s="8"/>
      <c r="MVW17" s="8"/>
      <c r="MVX17" s="8"/>
      <c r="MVY17" s="8"/>
      <c r="MVZ17" s="8"/>
      <c r="MWA17" s="8"/>
      <c r="MWB17" s="8"/>
      <c r="MWC17" s="8"/>
      <c r="MWD17" s="8"/>
      <c r="MWE17" s="8"/>
      <c r="MWF17" s="8"/>
      <c r="MWG17" s="8"/>
      <c r="MWH17" s="8"/>
      <c r="MWI17" s="8"/>
      <c r="MWJ17" s="8"/>
      <c r="MWK17" s="8"/>
      <c r="MWL17" s="8"/>
      <c r="MWM17" s="8"/>
      <c r="MWN17" s="8"/>
      <c r="MWO17" s="8"/>
      <c r="MWP17" s="8"/>
      <c r="MWQ17" s="8"/>
      <c r="MWR17" s="8"/>
      <c r="MWS17" s="8"/>
      <c r="MWT17" s="8"/>
      <c r="MWU17" s="8"/>
      <c r="MWV17" s="8"/>
      <c r="MWW17" s="8"/>
      <c r="MWX17" s="8"/>
      <c r="MWY17" s="8"/>
      <c r="MWZ17" s="8"/>
      <c r="MXA17" s="8"/>
      <c r="MXB17" s="8"/>
      <c r="MXC17" s="8"/>
      <c r="MXD17" s="8"/>
      <c r="MXE17" s="8"/>
      <c r="MXF17" s="8"/>
      <c r="MXG17" s="8"/>
      <c r="MXH17" s="8"/>
      <c r="MXI17" s="8"/>
      <c r="MXJ17" s="8"/>
      <c r="MXK17" s="8"/>
      <c r="MXL17" s="8"/>
      <c r="MXM17" s="8"/>
      <c r="MXN17" s="8"/>
      <c r="MXO17" s="8"/>
      <c r="MXP17" s="8"/>
      <c r="MXQ17" s="8"/>
      <c r="MXR17" s="8"/>
      <c r="MXS17" s="8"/>
      <c r="MXT17" s="8"/>
      <c r="MXU17" s="8"/>
      <c r="MXV17" s="8"/>
      <c r="MXW17" s="8"/>
      <c r="MXX17" s="8"/>
      <c r="MXY17" s="8"/>
      <c r="MXZ17" s="8"/>
      <c r="MYA17" s="8"/>
      <c r="MYB17" s="8"/>
      <c r="MYC17" s="8"/>
      <c r="MYD17" s="8"/>
      <c r="MYE17" s="8"/>
      <c r="MYF17" s="8"/>
      <c r="MYG17" s="8"/>
      <c r="MYH17" s="8"/>
      <c r="MYI17" s="8"/>
      <c r="MYJ17" s="8"/>
      <c r="MYK17" s="8"/>
      <c r="MYL17" s="8"/>
      <c r="MYM17" s="8"/>
      <c r="MYN17" s="8"/>
      <c r="MYO17" s="8"/>
      <c r="MYP17" s="8"/>
      <c r="MYQ17" s="8"/>
      <c r="MYR17" s="8"/>
      <c r="MYS17" s="8"/>
      <c r="MYT17" s="8"/>
      <c r="MYU17" s="8"/>
      <c r="MYV17" s="8"/>
      <c r="MYW17" s="8"/>
      <c r="MYX17" s="8"/>
      <c r="MYY17" s="8"/>
      <c r="MYZ17" s="8"/>
      <c r="MZA17" s="8"/>
      <c r="MZB17" s="8"/>
      <c r="MZC17" s="8"/>
      <c r="MZD17" s="8"/>
      <c r="MZE17" s="8"/>
      <c r="MZF17" s="8"/>
      <c r="MZG17" s="8"/>
      <c r="MZH17" s="8"/>
      <c r="MZI17" s="8"/>
      <c r="MZJ17" s="8"/>
      <c r="MZK17" s="8"/>
      <c r="MZL17" s="8"/>
      <c r="MZM17" s="8"/>
      <c r="MZN17" s="8"/>
      <c r="MZO17" s="8"/>
      <c r="MZP17" s="8"/>
      <c r="MZQ17" s="8"/>
      <c r="MZR17" s="8"/>
      <c r="MZS17" s="8"/>
      <c r="MZT17" s="8"/>
      <c r="MZU17" s="8"/>
      <c r="MZV17" s="8"/>
      <c r="MZW17" s="8"/>
      <c r="MZX17" s="8"/>
      <c r="MZY17" s="8"/>
      <c r="MZZ17" s="8"/>
      <c r="NAA17" s="8"/>
      <c r="NAB17" s="8"/>
      <c r="NAC17" s="8"/>
      <c r="NAD17" s="8"/>
      <c r="NAE17" s="8"/>
      <c r="NAF17" s="8"/>
      <c r="NAG17" s="8"/>
      <c r="NAH17" s="8"/>
      <c r="NAI17" s="8"/>
      <c r="NAJ17" s="8"/>
      <c r="NAK17" s="8"/>
      <c r="NAL17" s="8"/>
      <c r="NAM17" s="8"/>
      <c r="NAN17" s="8"/>
      <c r="NAO17" s="8"/>
      <c r="NAP17" s="8"/>
      <c r="NAQ17" s="8"/>
      <c r="NAR17" s="8"/>
      <c r="NAS17" s="8"/>
      <c r="NAT17" s="8"/>
      <c r="NAU17" s="8"/>
      <c r="NAV17" s="8"/>
      <c r="NAW17" s="8"/>
      <c r="NAX17" s="8"/>
      <c r="NAY17" s="8"/>
      <c r="NAZ17" s="8"/>
      <c r="NBA17" s="8"/>
      <c r="NBB17" s="8"/>
      <c r="NBC17" s="8"/>
      <c r="NBD17" s="8"/>
      <c r="NBE17" s="8"/>
      <c r="NBF17" s="8"/>
      <c r="NBG17" s="8"/>
      <c r="NBH17" s="8"/>
      <c r="NBI17" s="8"/>
      <c r="NBJ17" s="8"/>
      <c r="NBK17" s="8"/>
      <c r="NBL17" s="8"/>
      <c r="NBM17" s="8"/>
      <c r="NBN17" s="8"/>
      <c r="NBO17" s="8"/>
      <c r="NBP17" s="8"/>
      <c r="NBQ17" s="8"/>
      <c r="NBR17" s="8"/>
      <c r="NBS17" s="8"/>
      <c r="NBT17" s="8"/>
      <c r="NBU17" s="8"/>
      <c r="NBV17" s="8"/>
      <c r="NBW17" s="8"/>
      <c r="NBX17" s="8"/>
      <c r="NBY17" s="8"/>
      <c r="NBZ17" s="8"/>
      <c r="NCA17" s="8"/>
      <c r="NCB17" s="8"/>
      <c r="NCC17" s="8"/>
      <c r="NCD17" s="8"/>
      <c r="NCE17" s="8"/>
      <c r="NCF17" s="8"/>
      <c r="NCG17" s="8"/>
      <c r="NCH17" s="8"/>
      <c r="NCI17" s="8"/>
      <c r="NCJ17" s="8"/>
      <c r="NCK17" s="8"/>
      <c r="NCL17" s="8"/>
      <c r="NCM17" s="8"/>
      <c r="NCN17" s="8"/>
      <c r="NCO17" s="8"/>
      <c r="NCP17" s="8"/>
      <c r="NCQ17" s="8"/>
      <c r="NCR17" s="8"/>
      <c r="NCS17" s="8"/>
      <c r="NCT17" s="8"/>
      <c r="NCU17" s="8"/>
      <c r="NCV17" s="8"/>
      <c r="NCW17" s="8"/>
      <c r="NCX17" s="8"/>
      <c r="NCY17" s="8"/>
      <c r="NCZ17" s="8"/>
      <c r="NDA17" s="8"/>
      <c r="NDB17" s="8"/>
      <c r="NDC17" s="8"/>
      <c r="NDD17" s="8"/>
      <c r="NDE17" s="8"/>
      <c r="NDF17" s="8"/>
      <c r="NDG17" s="8"/>
      <c r="NDH17" s="8"/>
      <c r="NDI17" s="8"/>
      <c r="NDJ17" s="8"/>
      <c r="NDK17" s="8"/>
      <c r="NDL17" s="8"/>
      <c r="NDM17" s="8"/>
      <c r="NDN17" s="8"/>
      <c r="NDO17" s="8"/>
      <c r="NDP17" s="8"/>
      <c r="NDQ17" s="8"/>
      <c r="NDR17" s="8"/>
      <c r="NDS17" s="8"/>
      <c r="NDT17" s="8"/>
      <c r="NDU17" s="8"/>
      <c r="NDV17" s="8"/>
      <c r="NDW17" s="8"/>
      <c r="NDX17" s="8"/>
      <c r="NDY17" s="8"/>
      <c r="NDZ17" s="8"/>
      <c r="NEA17" s="8"/>
      <c r="NEB17" s="8"/>
      <c r="NEC17" s="8"/>
      <c r="NED17" s="8"/>
      <c r="NEE17" s="8"/>
      <c r="NEF17" s="8"/>
      <c r="NEG17" s="8"/>
      <c r="NEH17" s="8"/>
      <c r="NEI17" s="8"/>
      <c r="NEJ17" s="8"/>
      <c r="NEK17" s="8"/>
      <c r="NEL17" s="8"/>
      <c r="NEM17" s="8"/>
      <c r="NEN17" s="8"/>
      <c r="NEO17" s="8"/>
      <c r="NEP17" s="8"/>
      <c r="NEQ17" s="8"/>
      <c r="NER17" s="8"/>
      <c r="NES17" s="8"/>
      <c r="NET17" s="8"/>
      <c r="NEU17" s="8"/>
      <c r="NEV17" s="8"/>
      <c r="NEW17" s="8"/>
      <c r="NEX17" s="8"/>
      <c r="NEY17" s="8"/>
      <c r="NEZ17" s="8"/>
      <c r="NFA17" s="8"/>
      <c r="NFB17" s="8"/>
      <c r="NFC17" s="8"/>
      <c r="NFD17" s="8"/>
      <c r="NFE17" s="8"/>
      <c r="NFF17" s="8"/>
      <c r="NFG17" s="8"/>
      <c r="NFH17" s="8"/>
      <c r="NFI17" s="8"/>
      <c r="NFJ17" s="8"/>
      <c r="NFK17" s="8"/>
      <c r="NFL17" s="8"/>
      <c r="NFM17" s="8"/>
      <c r="NFN17" s="8"/>
      <c r="NFO17" s="8"/>
      <c r="NFP17" s="8"/>
      <c r="NFQ17" s="8"/>
      <c r="NFR17" s="8"/>
      <c r="NFS17" s="8"/>
      <c r="NFT17" s="8"/>
      <c r="NFU17" s="8"/>
      <c r="NFV17" s="8"/>
      <c r="NFW17" s="8"/>
      <c r="NFX17" s="8"/>
      <c r="NFY17" s="8"/>
      <c r="NFZ17" s="8"/>
      <c r="NGA17" s="8"/>
      <c r="NGB17" s="8"/>
      <c r="NGC17" s="8"/>
      <c r="NGD17" s="8"/>
      <c r="NGE17" s="8"/>
      <c r="NGF17" s="8"/>
      <c r="NGG17" s="8"/>
      <c r="NGH17" s="8"/>
      <c r="NGI17" s="8"/>
      <c r="NGJ17" s="8"/>
      <c r="NGK17" s="8"/>
      <c r="NGL17" s="8"/>
      <c r="NGM17" s="8"/>
      <c r="NGN17" s="8"/>
      <c r="NGO17" s="8"/>
      <c r="NGP17" s="8"/>
      <c r="NGQ17" s="8"/>
      <c r="NGR17" s="8"/>
      <c r="NGS17" s="8"/>
      <c r="NGT17" s="8"/>
      <c r="NGU17" s="8"/>
      <c r="NGV17" s="8"/>
      <c r="NGW17" s="8"/>
      <c r="NGX17" s="8"/>
      <c r="NGY17" s="8"/>
      <c r="NGZ17" s="8"/>
      <c r="NHA17" s="8"/>
      <c r="NHB17" s="8"/>
      <c r="NHC17" s="8"/>
      <c r="NHD17" s="8"/>
      <c r="NHE17" s="8"/>
      <c r="NHF17" s="8"/>
      <c r="NHG17" s="8"/>
      <c r="NHH17" s="8"/>
      <c r="NHI17" s="8"/>
      <c r="NHJ17" s="8"/>
      <c r="NHK17" s="8"/>
      <c r="NHL17" s="8"/>
      <c r="NHM17" s="8"/>
      <c r="NHN17" s="8"/>
      <c r="NHO17" s="8"/>
      <c r="NHP17" s="8"/>
      <c r="NHQ17" s="8"/>
      <c r="NHR17" s="8"/>
      <c r="NHS17" s="8"/>
      <c r="NHT17" s="8"/>
      <c r="NHU17" s="8"/>
      <c r="NHV17" s="8"/>
      <c r="NHW17" s="8"/>
      <c r="NHX17" s="8"/>
      <c r="NHY17" s="8"/>
      <c r="NHZ17" s="8"/>
      <c r="NIA17" s="8"/>
      <c r="NIB17" s="8"/>
      <c r="NIC17" s="8"/>
      <c r="NID17" s="8"/>
      <c r="NIE17" s="8"/>
      <c r="NIF17" s="8"/>
      <c r="NIG17" s="8"/>
      <c r="NIH17" s="8"/>
      <c r="NII17" s="8"/>
      <c r="NIJ17" s="8"/>
      <c r="NIK17" s="8"/>
      <c r="NIL17" s="8"/>
      <c r="NIM17" s="8"/>
      <c r="NIN17" s="8"/>
      <c r="NIO17" s="8"/>
      <c r="NIP17" s="8"/>
      <c r="NIQ17" s="8"/>
      <c r="NIR17" s="8"/>
      <c r="NIS17" s="8"/>
      <c r="NIT17" s="8"/>
      <c r="NIU17" s="8"/>
      <c r="NIV17" s="8"/>
      <c r="NIW17" s="8"/>
      <c r="NIX17" s="8"/>
      <c r="NIY17" s="8"/>
      <c r="NIZ17" s="8"/>
      <c r="NJA17" s="8"/>
      <c r="NJB17" s="8"/>
      <c r="NJC17" s="8"/>
      <c r="NJD17" s="8"/>
      <c r="NJE17" s="8"/>
      <c r="NJF17" s="8"/>
      <c r="NJG17" s="8"/>
      <c r="NJH17" s="8"/>
      <c r="NJI17" s="8"/>
      <c r="NJJ17" s="8"/>
      <c r="NJK17" s="8"/>
      <c r="NJL17" s="8"/>
      <c r="NJM17" s="8"/>
      <c r="NJN17" s="8"/>
      <c r="NJO17" s="8"/>
      <c r="NJP17" s="8"/>
      <c r="NJQ17" s="8"/>
      <c r="NJR17" s="8"/>
      <c r="NJS17" s="8"/>
      <c r="NJT17" s="8"/>
      <c r="NJU17" s="8"/>
      <c r="NJV17" s="8"/>
      <c r="NJW17" s="8"/>
      <c r="NJX17" s="8"/>
      <c r="NJY17" s="8"/>
      <c r="NJZ17" s="8"/>
      <c r="NKA17" s="8"/>
      <c r="NKB17" s="8"/>
      <c r="NKC17" s="8"/>
      <c r="NKD17" s="8"/>
      <c r="NKE17" s="8"/>
      <c r="NKF17" s="8"/>
      <c r="NKG17" s="8"/>
      <c r="NKH17" s="8"/>
      <c r="NKI17" s="8"/>
      <c r="NKJ17" s="8"/>
      <c r="NKK17" s="8"/>
      <c r="NKL17" s="8"/>
      <c r="NKM17" s="8"/>
      <c r="NKN17" s="8"/>
      <c r="NKO17" s="8"/>
      <c r="NKP17" s="8"/>
      <c r="NKQ17" s="8"/>
      <c r="NKR17" s="8"/>
      <c r="NKS17" s="8"/>
      <c r="NKT17" s="8"/>
      <c r="NKU17" s="8"/>
      <c r="NKV17" s="8"/>
      <c r="NKW17" s="8"/>
      <c r="NKX17" s="8"/>
      <c r="NKY17" s="8"/>
      <c r="NKZ17" s="8"/>
      <c r="NLA17" s="8"/>
      <c r="NLB17" s="8"/>
      <c r="NLC17" s="8"/>
      <c r="NLD17" s="8"/>
      <c r="NLE17" s="8"/>
      <c r="NLF17" s="8"/>
      <c r="NLG17" s="8"/>
      <c r="NLH17" s="8"/>
      <c r="NLI17" s="8"/>
      <c r="NLJ17" s="8"/>
      <c r="NLK17" s="8"/>
      <c r="NLL17" s="8"/>
      <c r="NLM17" s="8"/>
      <c r="NLN17" s="8"/>
      <c r="NLO17" s="8"/>
      <c r="NLP17" s="8"/>
      <c r="NLQ17" s="8"/>
      <c r="NLR17" s="8"/>
      <c r="NLS17" s="8"/>
      <c r="NLT17" s="8"/>
      <c r="NLU17" s="8"/>
      <c r="NLV17" s="8"/>
      <c r="NLW17" s="8"/>
      <c r="NLX17" s="8"/>
      <c r="NLY17" s="8"/>
      <c r="NLZ17" s="8"/>
      <c r="NMA17" s="8"/>
      <c r="NMB17" s="8"/>
      <c r="NMC17" s="8"/>
      <c r="NMD17" s="8"/>
      <c r="NME17" s="8"/>
      <c r="NMF17" s="8"/>
      <c r="NMG17" s="8"/>
      <c r="NMH17" s="8"/>
      <c r="NMI17" s="8"/>
      <c r="NMJ17" s="8"/>
      <c r="NMK17" s="8"/>
      <c r="NML17" s="8"/>
      <c r="NMM17" s="8"/>
      <c r="NMN17" s="8"/>
      <c r="NMO17" s="8"/>
      <c r="NMP17" s="8"/>
      <c r="NMQ17" s="8"/>
      <c r="NMR17" s="8"/>
      <c r="NMS17" s="8"/>
      <c r="NMT17" s="8"/>
      <c r="NMU17" s="8"/>
      <c r="NMV17" s="8"/>
      <c r="NMW17" s="8"/>
      <c r="NMX17" s="8"/>
      <c r="NMY17" s="8"/>
      <c r="NMZ17" s="8"/>
      <c r="NNA17" s="8"/>
      <c r="NNB17" s="8"/>
      <c r="NNC17" s="8"/>
      <c r="NND17" s="8"/>
      <c r="NNE17" s="8"/>
      <c r="NNF17" s="8"/>
      <c r="NNG17" s="8"/>
      <c r="NNH17" s="8"/>
      <c r="NNI17" s="8"/>
      <c r="NNJ17" s="8"/>
      <c r="NNK17" s="8"/>
      <c r="NNL17" s="8"/>
      <c r="NNM17" s="8"/>
      <c r="NNN17" s="8"/>
      <c r="NNO17" s="8"/>
      <c r="NNP17" s="8"/>
      <c r="NNQ17" s="8"/>
      <c r="NNR17" s="8"/>
      <c r="NNS17" s="8"/>
      <c r="NNT17" s="8"/>
      <c r="NNU17" s="8"/>
      <c r="NNV17" s="8"/>
      <c r="NNW17" s="8"/>
      <c r="NNX17" s="8"/>
      <c r="NNY17" s="8"/>
      <c r="NNZ17" s="8"/>
      <c r="NOA17" s="8"/>
      <c r="NOB17" s="8"/>
      <c r="NOC17" s="8"/>
      <c r="NOD17" s="8"/>
      <c r="NOE17" s="8"/>
      <c r="NOF17" s="8"/>
      <c r="NOG17" s="8"/>
      <c r="NOH17" s="8"/>
      <c r="NOI17" s="8"/>
      <c r="NOJ17" s="8"/>
      <c r="NOK17" s="8"/>
      <c r="NOL17" s="8"/>
      <c r="NOM17" s="8"/>
      <c r="NON17" s="8"/>
      <c r="NOO17" s="8"/>
      <c r="NOP17" s="8"/>
      <c r="NOQ17" s="8"/>
      <c r="NOR17" s="8"/>
      <c r="NOS17" s="8"/>
      <c r="NOT17" s="8"/>
      <c r="NOU17" s="8"/>
      <c r="NOV17" s="8"/>
      <c r="NOW17" s="8"/>
      <c r="NOX17" s="8"/>
      <c r="NOY17" s="8"/>
      <c r="NOZ17" s="8"/>
      <c r="NPA17" s="8"/>
      <c r="NPB17" s="8"/>
      <c r="NPC17" s="8"/>
      <c r="NPD17" s="8"/>
      <c r="NPE17" s="8"/>
      <c r="NPF17" s="8"/>
      <c r="NPG17" s="8"/>
      <c r="NPH17" s="8"/>
      <c r="NPI17" s="8"/>
      <c r="NPJ17" s="8"/>
      <c r="NPK17" s="8"/>
      <c r="NPL17" s="8"/>
      <c r="NPM17" s="8"/>
      <c r="NPN17" s="8"/>
      <c r="NPO17" s="8"/>
      <c r="NPP17" s="8"/>
      <c r="NPQ17" s="8"/>
      <c r="NPR17" s="8"/>
      <c r="NPS17" s="8"/>
      <c r="NPT17" s="8"/>
      <c r="NPU17" s="8"/>
      <c r="NPV17" s="8"/>
      <c r="NPW17" s="8"/>
      <c r="NPX17" s="8"/>
      <c r="NPY17" s="8"/>
      <c r="NPZ17" s="8"/>
      <c r="NQA17" s="8"/>
      <c r="NQB17" s="8"/>
      <c r="NQC17" s="8"/>
      <c r="NQD17" s="8"/>
      <c r="NQE17" s="8"/>
      <c r="NQF17" s="8"/>
      <c r="NQG17" s="8"/>
      <c r="NQH17" s="8"/>
      <c r="NQI17" s="8"/>
      <c r="NQJ17" s="8"/>
      <c r="NQK17" s="8"/>
      <c r="NQL17" s="8"/>
      <c r="NQM17" s="8"/>
      <c r="NQN17" s="8"/>
      <c r="NQO17" s="8"/>
      <c r="NQP17" s="8"/>
      <c r="NQQ17" s="8"/>
      <c r="NQR17" s="8"/>
      <c r="NQS17" s="8"/>
      <c r="NQT17" s="8"/>
      <c r="NQU17" s="8"/>
      <c r="NQV17" s="8"/>
      <c r="NQW17" s="8"/>
      <c r="NQX17" s="8"/>
      <c r="NQY17" s="8"/>
      <c r="NQZ17" s="8"/>
      <c r="NRA17" s="8"/>
      <c r="NRB17" s="8"/>
      <c r="NRC17" s="8"/>
      <c r="NRD17" s="8"/>
      <c r="NRE17" s="8"/>
      <c r="NRF17" s="8"/>
      <c r="NRG17" s="8"/>
      <c r="NRH17" s="8"/>
      <c r="NRI17" s="8"/>
      <c r="NRJ17" s="8"/>
      <c r="NRK17" s="8"/>
      <c r="NRL17" s="8"/>
      <c r="NRM17" s="8"/>
      <c r="NRN17" s="8"/>
      <c r="NRO17" s="8"/>
      <c r="NRP17" s="8"/>
      <c r="NRQ17" s="8"/>
      <c r="NRR17" s="8"/>
      <c r="NRS17" s="8"/>
      <c r="NRT17" s="8"/>
      <c r="NRU17" s="8"/>
      <c r="NRV17" s="8"/>
      <c r="NRW17" s="8"/>
      <c r="NRX17" s="8"/>
      <c r="NRY17" s="8"/>
      <c r="NRZ17" s="8"/>
      <c r="NSA17" s="8"/>
      <c r="NSB17" s="8"/>
      <c r="NSC17" s="8"/>
      <c r="NSD17" s="8"/>
      <c r="NSE17" s="8"/>
      <c r="NSF17" s="8"/>
      <c r="NSG17" s="8"/>
      <c r="NSH17" s="8"/>
      <c r="NSI17" s="8"/>
      <c r="NSJ17" s="8"/>
      <c r="NSK17" s="8"/>
      <c r="NSL17" s="8"/>
      <c r="NSM17" s="8"/>
      <c r="NSN17" s="8"/>
      <c r="NSO17" s="8"/>
      <c r="NSP17" s="8"/>
      <c r="NSQ17" s="8"/>
      <c r="NSR17" s="8"/>
      <c r="NSS17" s="8"/>
      <c r="NST17" s="8"/>
      <c r="NSU17" s="8"/>
      <c r="NSV17" s="8"/>
      <c r="NSW17" s="8"/>
      <c r="NSX17" s="8"/>
      <c r="NSY17" s="8"/>
      <c r="NSZ17" s="8"/>
      <c r="NTA17" s="8"/>
      <c r="NTB17" s="8"/>
      <c r="NTC17" s="8"/>
      <c r="NTD17" s="8"/>
      <c r="NTE17" s="8"/>
      <c r="NTF17" s="8"/>
      <c r="NTG17" s="8"/>
      <c r="NTH17" s="8"/>
      <c r="NTI17" s="8"/>
      <c r="NTJ17" s="8"/>
      <c r="NTK17" s="8"/>
      <c r="NTL17" s="8"/>
      <c r="NTM17" s="8"/>
      <c r="NTN17" s="8"/>
      <c r="NTO17" s="8"/>
      <c r="NTP17" s="8"/>
      <c r="NTQ17" s="8"/>
      <c r="NTR17" s="8"/>
      <c r="NTS17" s="8"/>
      <c r="NTT17" s="8"/>
      <c r="NTU17" s="8"/>
      <c r="NTV17" s="8"/>
      <c r="NTW17" s="8"/>
      <c r="NTX17" s="8"/>
      <c r="NTY17" s="8"/>
      <c r="NTZ17" s="8"/>
      <c r="NUA17" s="8"/>
      <c r="NUB17" s="8"/>
      <c r="NUC17" s="8"/>
      <c r="NUD17" s="8"/>
      <c r="NUE17" s="8"/>
      <c r="NUF17" s="8"/>
      <c r="NUG17" s="8"/>
      <c r="NUH17" s="8"/>
      <c r="NUI17" s="8"/>
      <c r="NUJ17" s="8"/>
      <c r="NUK17" s="8"/>
      <c r="NUL17" s="8"/>
      <c r="NUM17" s="8"/>
      <c r="NUN17" s="8"/>
      <c r="NUO17" s="8"/>
      <c r="NUP17" s="8"/>
      <c r="NUQ17" s="8"/>
      <c r="NUR17" s="8"/>
      <c r="NUS17" s="8"/>
      <c r="NUT17" s="8"/>
      <c r="NUU17" s="8"/>
      <c r="NUV17" s="8"/>
      <c r="NUW17" s="8"/>
      <c r="NUX17" s="8"/>
      <c r="NUY17" s="8"/>
      <c r="NUZ17" s="8"/>
      <c r="NVA17" s="8"/>
      <c r="NVB17" s="8"/>
      <c r="NVC17" s="8"/>
      <c r="NVD17" s="8"/>
      <c r="NVE17" s="8"/>
      <c r="NVF17" s="8"/>
      <c r="NVG17" s="8"/>
      <c r="NVH17" s="8"/>
      <c r="NVI17" s="8"/>
      <c r="NVJ17" s="8"/>
      <c r="NVK17" s="8"/>
      <c r="NVL17" s="8"/>
      <c r="NVM17" s="8"/>
      <c r="NVN17" s="8"/>
      <c r="NVO17" s="8"/>
      <c r="NVP17" s="8"/>
      <c r="NVQ17" s="8"/>
      <c r="NVR17" s="8"/>
      <c r="NVS17" s="8"/>
      <c r="NVT17" s="8"/>
      <c r="NVU17" s="8"/>
      <c r="NVV17" s="8"/>
      <c r="NVW17" s="8"/>
      <c r="NVX17" s="8"/>
      <c r="NVY17" s="8"/>
      <c r="NVZ17" s="8"/>
      <c r="NWA17" s="8"/>
      <c r="NWB17" s="8"/>
      <c r="NWC17" s="8"/>
      <c r="NWD17" s="8"/>
      <c r="NWE17" s="8"/>
      <c r="NWF17" s="8"/>
      <c r="NWG17" s="8"/>
      <c r="NWH17" s="8"/>
      <c r="NWI17" s="8"/>
      <c r="NWJ17" s="8"/>
      <c r="NWK17" s="8"/>
      <c r="NWL17" s="8"/>
      <c r="NWM17" s="8"/>
      <c r="NWN17" s="8"/>
      <c r="NWO17" s="8"/>
      <c r="NWP17" s="8"/>
      <c r="NWQ17" s="8"/>
      <c r="NWR17" s="8"/>
      <c r="NWS17" s="8"/>
      <c r="NWT17" s="8"/>
      <c r="NWU17" s="8"/>
      <c r="NWV17" s="8"/>
      <c r="NWW17" s="8"/>
      <c r="NWX17" s="8"/>
      <c r="NWY17" s="8"/>
      <c r="NWZ17" s="8"/>
      <c r="NXA17" s="8"/>
      <c r="NXB17" s="8"/>
      <c r="NXC17" s="8"/>
      <c r="NXD17" s="8"/>
      <c r="NXE17" s="8"/>
      <c r="NXF17" s="8"/>
      <c r="NXG17" s="8"/>
      <c r="NXH17" s="8"/>
      <c r="NXI17" s="8"/>
      <c r="NXJ17" s="8"/>
      <c r="NXK17" s="8"/>
      <c r="NXL17" s="8"/>
      <c r="NXM17" s="8"/>
      <c r="NXN17" s="8"/>
      <c r="NXO17" s="8"/>
      <c r="NXP17" s="8"/>
      <c r="NXQ17" s="8"/>
      <c r="NXR17" s="8"/>
      <c r="NXS17" s="8"/>
      <c r="NXT17" s="8"/>
      <c r="NXU17" s="8"/>
      <c r="NXV17" s="8"/>
      <c r="NXW17" s="8"/>
      <c r="NXX17" s="8"/>
      <c r="NXY17" s="8"/>
      <c r="NXZ17" s="8"/>
      <c r="NYA17" s="8"/>
      <c r="NYB17" s="8"/>
      <c r="NYC17" s="8"/>
      <c r="NYD17" s="8"/>
      <c r="NYE17" s="8"/>
      <c r="NYF17" s="8"/>
      <c r="NYG17" s="8"/>
      <c r="NYH17" s="8"/>
      <c r="NYI17" s="8"/>
      <c r="NYJ17" s="8"/>
      <c r="NYK17" s="8"/>
      <c r="NYL17" s="8"/>
      <c r="NYM17" s="8"/>
      <c r="NYN17" s="8"/>
      <c r="NYO17" s="8"/>
      <c r="NYP17" s="8"/>
      <c r="NYQ17" s="8"/>
      <c r="NYR17" s="8"/>
      <c r="NYS17" s="8"/>
      <c r="NYT17" s="8"/>
      <c r="NYU17" s="8"/>
      <c r="NYV17" s="8"/>
      <c r="NYW17" s="8"/>
      <c r="NYX17" s="8"/>
      <c r="NYY17" s="8"/>
      <c r="NYZ17" s="8"/>
      <c r="NZA17" s="8"/>
      <c r="NZB17" s="8"/>
      <c r="NZC17" s="8"/>
      <c r="NZD17" s="8"/>
      <c r="NZE17" s="8"/>
      <c r="NZF17" s="8"/>
      <c r="NZG17" s="8"/>
      <c r="NZH17" s="8"/>
      <c r="NZI17" s="8"/>
      <c r="NZJ17" s="8"/>
      <c r="NZK17" s="8"/>
      <c r="NZL17" s="8"/>
      <c r="NZM17" s="8"/>
      <c r="NZN17" s="8"/>
      <c r="NZO17" s="8"/>
      <c r="NZP17" s="8"/>
      <c r="NZQ17" s="8"/>
      <c r="NZR17" s="8"/>
      <c r="NZS17" s="8"/>
      <c r="NZT17" s="8"/>
      <c r="NZU17" s="8"/>
      <c r="NZV17" s="8"/>
      <c r="NZW17" s="8"/>
      <c r="NZX17" s="8"/>
      <c r="NZY17" s="8"/>
      <c r="NZZ17" s="8"/>
      <c r="OAA17" s="8"/>
      <c r="OAB17" s="8"/>
      <c r="OAC17" s="8"/>
      <c r="OAD17" s="8"/>
      <c r="OAE17" s="8"/>
      <c r="OAF17" s="8"/>
      <c r="OAG17" s="8"/>
      <c r="OAH17" s="8"/>
      <c r="OAI17" s="8"/>
      <c r="OAJ17" s="8"/>
      <c r="OAK17" s="8"/>
      <c r="OAL17" s="8"/>
      <c r="OAM17" s="8"/>
      <c r="OAN17" s="8"/>
      <c r="OAO17" s="8"/>
      <c r="OAP17" s="8"/>
      <c r="OAQ17" s="8"/>
      <c r="OAR17" s="8"/>
      <c r="OAS17" s="8"/>
      <c r="OAT17" s="8"/>
      <c r="OAU17" s="8"/>
      <c r="OAV17" s="8"/>
      <c r="OAW17" s="8"/>
      <c r="OAX17" s="8"/>
      <c r="OAY17" s="8"/>
      <c r="OAZ17" s="8"/>
      <c r="OBA17" s="8"/>
      <c r="OBB17" s="8"/>
      <c r="OBC17" s="8"/>
      <c r="OBD17" s="8"/>
      <c r="OBE17" s="8"/>
      <c r="OBF17" s="8"/>
      <c r="OBG17" s="8"/>
      <c r="OBH17" s="8"/>
      <c r="OBI17" s="8"/>
      <c r="OBJ17" s="8"/>
      <c r="OBK17" s="8"/>
      <c r="OBL17" s="8"/>
      <c r="OBM17" s="8"/>
      <c r="OBN17" s="8"/>
      <c r="OBO17" s="8"/>
      <c r="OBP17" s="8"/>
      <c r="OBQ17" s="8"/>
      <c r="OBR17" s="8"/>
      <c r="OBS17" s="8"/>
      <c r="OBT17" s="8"/>
      <c r="OBU17" s="8"/>
      <c r="OBV17" s="8"/>
      <c r="OBW17" s="8"/>
      <c r="OBX17" s="8"/>
      <c r="OBY17" s="8"/>
      <c r="OBZ17" s="8"/>
      <c r="OCA17" s="8"/>
      <c r="OCB17" s="8"/>
      <c r="OCC17" s="8"/>
      <c r="OCD17" s="8"/>
      <c r="OCE17" s="8"/>
      <c r="OCF17" s="8"/>
      <c r="OCG17" s="8"/>
      <c r="OCH17" s="8"/>
      <c r="OCI17" s="8"/>
      <c r="OCJ17" s="8"/>
      <c r="OCK17" s="8"/>
      <c r="OCL17" s="8"/>
      <c r="OCM17" s="8"/>
      <c r="OCN17" s="8"/>
      <c r="OCO17" s="8"/>
      <c r="OCP17" s="8"/>
      <c r="OCQ17" s="8"/>
      <c r="OCR17" s="8"/>
      <c r="OCS17" s="8"/>
      <c r="OCT17" s="8"/>
      <c r="OCU17" s="8"/>
      <c r="OCV17" s="8"/>
      <c r="OCW17" s="8"/>
      <c r="OCX17" s="8"/>
      <c r="OCY17" s="8"/>
      <c r="OCZ17" s="8"/>
      <c r="ODA17" s="8"/>
      <c r="ODB17" s="8"/>
      <c r="ODC17" s="8"/>
      <c r="ODD17" s="8"/>
      <c r="ODE17" s="8"/>
      <c r="ODF17" s="8"/>
      <c r="ODG17" s="8"/>
      <c r="ODH17" s="8"/>
      <c r="ODI17" s="8"/>
      <c r="ODJ17" s="8"/>
      <c r="ODK17" s="8"/>
      <c r="ODL17" s="8"/>
      <c r="ODM17" s="8"/>
      <c r="ODN17" s="8"/>
      <c r="ODO17" s="8"/>
      <c r="ODP17" s="8"/>
      <c r="ODQ17" s="8"/>
      <c r="ODR17" s="8"/>
      <c r="ODS17" s="8"/>
      <c r="ODT17" s="8"/>
      <c r="ODU17" s="8"/>
      <c r="ODV17" s="8"/>
      <c r="ODW17" s="8"/>
      <c r="ODX17" s="8"/>
      <c r="ODY17" s="8"/>
      <c r="ODZ17" s="8"/>
      <c r="OEA17" s="8"/>
      <c r="OEB17" s="8"/>
      <c r="OEC17" s="8"/>
      <c r="OED17" s="8"/>
      <c r="OEE17" s="8"/>
      <c r="OEF17" s="8"/>
      <c r="OEG17" s="8"/>
      <c r="OEH17" s="8"/>
      <c r="OEI17" s="8"/>
      <c r="OEJ17" s="8"/>
      <c r="OEK17" s="8"/>
      <c r="OEL17" s="8"/>
      <c r="OEM17" s="8"/>
      <c r="OEN17" s="8"/>
      <c r="OEO17" s="8"/>
      <c r="OEP17" s="8"/>
      <c r="OEQ17" s="8"/>
      <c r="OER17" s="8"/>
      <c r="OES17" s="8"/>
      <c r="OET17" s="8"/>
      <c r="OEU17" s="8"/>
      <c r="OEV17" s="8"/>
      <c r="OEW17" s="8"/>
      <c r="OEX17" s="8"/>
      <c r="OEY17" s="8"/>
      <c r="OEZ17" s="8"/>
      <c r="OFA17" s="8"/>
      <c r="OFB17" s="8"/>
      <c r="OFC17" s="8"/>
      <c r="OFD17" s="8"/>
      <c r="OFE17" s="8"/>
      <c r="OFF17" s="8"/>
      <c r="OFG17" s="8"/>
      <c r="OFH17" s="8"/>
      <c r="OFI17" s="8"/>
      <c r="OFJ17" s="8"/>
      <c r="OFK17" s="8"/>
      <c r="OFL17" s="8"/>
      <c r="OFM17" s="8"/>
      <c r="OFN17" s="8"/>
      <c r="OFO17" s="8"/>
      <c r="OFP17" s="8"/>
      <c r="OFQ17" s="8"/>
      <c r="OFR17" s="8"/>
      <c r="OFS17" s="8"/>
      <c r="OFT17" s="8"/>
      <c r="OFU17" s="8"/>
      <c r="OFV17" s="8"/>
      <c r="OFW17" s="8"/>
      <c r="OFX17" s="8"/>
      <c r="OFY17" s="8"/>
      <c r="OFZ17" s="8"/>
      <c r="OGA17" s="8"/>
      <c r="OGB17" s="8"/>
      <c r="OGC17" s="8"/>
      <c r="OGD17" s="8"/>
      <c r="OGE17" s="8"/>
      <c r="OGF17" s="8"/>
      <c r="OGG17" s="8"/>
      <c r="OGH17" s="8"/>
      <c r="OGI17" s="8"/>
      <c r="OGJ17" s="8"/>
      <c r="OGK17" s="8"/>
      <c r="OGL17" s="8"/>
      <c r="OGM17" s="8"/>
      <c r="OGN17" s="8"/>
      <c r="OGO17" s="8"/>
      <c r="OGP17" s="8"/>
      <c r="OGQ17" s="8"/>
      <c r="OGR17" s="8"/>
      <c r="OGS17" s="8"/>
      <c r="OGT17" s="8"/>
      <c r="OGU17" s="8"/>
      <c r="OGV17" s="8"/>
      <c r="OGW17" s="8"/>
      <c r="OGX17" s="8"/>
      <c r="OGY17" s="8"/>
      <c r="OGZ17" s="8"/>
      <c r="OHA17" s="8"/>
      <c r="OHB17" s="8"/>
      <c r="OHC17" s="8"/>
      <c r="OHD17" s="8"/>
      <c r="OHE17" s="8"/>
      <c r="OHF17" s="8"/>
      <c r="OHG17" s="8"/>
      <c r="OHH17" s="8"/>
      <c r="OHI17" s="8"/>
      <c r="OHJ17" s="8"/>
      <c r="OHK17" s="8"/>
      <c r="OHL17" s="8"/>
      <c r="OHM17" s="8"/>
      <c r="OHN17" s="8"/>
      <c r="OHO17" s="8"/>
      <c r="OHP17" s="8"/>
      <c r="OHQ17" s="8"/>
      <c r="OHR17" s="8"/>
      <c r="OHS17" s="8"/>
      <c r="OHT17" s="8"/>
      <c r="OHU17" s="8"/>
      <c r="OHV17" s="8"/>
      <c r="OHW17" s="8"/>
      <c r="OHX17" s="8"/>
      <c r="OHY17" s="8"/>
      <c r="OHZ17" s="8"/>
      <c r="OIA17" s="8"/>
      <c r="OIB17" s="8"/>
      <c r="OIC17" s="8"/>
      <c r="OID17" s="8"/>
      <c r="OIE17" s="8"/>
      <c r="OIF17" s="8"/>
      <c r="OIG17" s="8"/>
      <c r="OIH17" s="8"/>
      <c r="OII17" s="8"/>
      <c r="OIJ17" s="8"/>
      <c r="OIK17" s="8"/>
      <c r="OIL17" s="8"/>
      <c r="OIM17" s="8"/>
      <c r="OIN17" s="8"/>
      <c r="OIO17" s="8"/>
      <c r="OIP17" s="8"/>
      <c r="OIQ17" s="8"/>
      <c r="OIR17" s="8"/>
      <c r="OIS17" s="8"/>
      <c r="OIT17" s="8"/>
      <c r="OIU17" s="8"/>
      <c r="OIV17" s="8"/>
      <c r="OIW17" s="8"/>
      <c r="OIX17" s="8"/>
      <c r="OIY17" s="8"/>
      <c r="OIZ17" s="8"/>
      <c r="OJA17" s="8"/>
      <c r="OJB17" s="8"/>
      <c r="OJC17" s="8"/>
      <c r="OJD17" s="8"/>
      <c r="OJE17" s="8"/>
      <c r="OJF17" s="8"/>
      <c r="OJG17" s="8"/>
      <c r="OJH17" s="8"/>
      <c r="OJI17" s="8"/>
      <c r="OJJ17" s="8"/>
      <c r="OJK17" s="8"/>
      <c r="OJL17" s="8"/>
      <c r="OJM17" s="8"/>
      <c r="OJN17" s="8"/>
      <c r="OJO17" s="8"/>
      <c r="OJP17" s="8"/>
      <c r="OJQ17" s="8"/>
      <c r="OJR17" s="8"/>
      <c r="OJS17" s="8"/>
      <c r="OJT17" s="8"/>
      <c r="OJU17" s="8"/>
      <c r="OJV17" s="8"/>
      <c r="OJW17" s="8"/>
      <c r="OJX17" s="8"/>
      <c r="OJY17" s="8"/>
      <c r="OJZ17" s="8"/>
      <c r="OKA17" s="8"/>
      <c r="OKB17" s="8"/>
      <c r="OKC17" s="8"/>
      <c r="OKD17" s="8"/>
      <c r="OKE17" s="8"/>
      <c r="OKF17" s="8"/>
      <c r="OKG17" s="8"/>
      <c r="OKH17" s="8"/>
      <c r="OKI17" s="8"/>
      <c r="OKJ17" s="8"/>
      <c r="OKK17" s="8"/>
      <c r="OKL17" s="8"/>
      <c r="OKM17" s="8"/>
      <c r="OKN17" s="8"/>
      <c r="OKO17" s="8"/>
      <c r="OKP17" s="8"/>
      <c r="OKQ17" s="8"/>
      <c r="OKR17" s="8"/>
      <c r="OKS17" s="8"/>
      <c r="OKT17" s="8"/>
      <c r="OKU17" s="8"/>
      <c r="OKV17" s="8"/>
      <c r="OKW17" s="8"/>
      <c r="OKX17" s="8"/>
      <c r="OKY17" s="8"/>
      <c r="OKZ17" s="8"/>
      <c r="OLA17" s="8"/>
      <c r="OLB17" s="8"/>
      <c r="OLC17" s="8"/>
      <c r="OLD17" s="8"/>
      <c r="OLE17" s="8"/>
      <c r="OLF17" s="8"/>
      <c r="OLG17" s="8"/>
      <c r="OLH17" s="8"/>
      <c r="OLI17" s="8"/>
      <c r="OLJ17" s="8"/>
      <c r="OLK17" s="8"/>
      <c r="OLL17" s="8"/>
      <c r="OLM17" s="8"/>
      <c r="OLN17" s="8"/>
      <c r="OLO17" s="8"/>
      <c r="OLP17" s="8"/>
      <c r="OLQ17" s="8"/>
      <c r="OLR17" s="8"/>
      <c r="OLS17" s="8"/>
      <c r="OLT17" s="8"/>
      <c r="OLU17" s="8"/>
      <c r="OLV17" s="8"/>
      <c r="OLW17" s="8"/>
      <c r="OLX17" s="8"/>
      <c r="OLY17" s="8"/>
      <c r="OLZ17" s="8"/>
      <c r="OMA17" s="8"/>
      <c r="OMB17" s="8"/>
      <c r="OMC17" s="8"/>
      <c r="OMD17" s="8"/>
      <c r="OME17" s="8"/>
      <c r="OMF17" s="8"/>
      <c r="OMG17" s="8"/>
      <c r="OMH17" s="8"/>
      <c r="OMI17" s="8"/>
      <c r="OMJ17" s="8"/>
      <c r="OMK17" s="8"/>
      <c r="OML17" s="8"/>
      <c r="OMM17" s="8"/>
      <c r="OMN17" s="8"/>
      <c r="OMO17" s="8"/>
      <c r="OMP17" s="8"/>
      <c r="OMQ17" s="8"/>
      <c r="OMR17" s="8"/>
      <c r="OMS17" s="8"/>
      <c r="OMT17" s="8"/>
      <c r="OMU17" s="8"/>
      <c r="OMV17" s="8"/>
      <c r="OMW17" s="8"/>
      <c r="OMX17" s="8"/>
      <c r="OMY17" s="8"/>
      <c r="OMZ17" s="8"/>
      <c r="ONA17" s="8"/>
      <c r="ONB17" s="8"/>
      <c r="ONC17" s="8"/>
      <c r="OND17" s="8"/>
      <c r="ONE17" s="8"/>
      <c r="ONF17" s="8"/>
      <c r="ONG17" s="8"/>
      <c r="ONH17" s="8"/>
      <c r="ONI17" s="8"/>
      <c r="ONJ17" s="8"/>
      <c r="ONK17" s="8"/>
      <c r="ONL17" s="8"/>
      <c r="ONM17" s="8"/>
      <c r="ONN17" s="8"/>
      <c r="ONO17" s="8"/>
      <c r="ONP17" s="8"/>
      <c r="ONQ17" s="8"/>
      <c r="ONR17" s="8"/>
      <c r="ONS17" s="8"/>
      <c r="ONT17" s="8"/>
      <c r="ONU17" s="8"/>
      <c r="ONV17" s="8"/>
      <c r="ONW17" s="8"/>
      <c r="ONX17" s="8"/>
      <c r="ONY17" s="8"/>
      <c r="ONZ17" s="8"/>
      <c r="OOA17" s="8"/>
      <c r="OOB17" s="8"/>
      <c r="OOC17" s="8"/>
      <c r="OOD17" s="8"/>
      <c r="OOE17" s="8"/>
      <c r="OOF17" s="8"/>
      <c r="OOG17" s="8"/>
      <c r="OOH17" s="8"/>
      <c r="OOI17" s="8"/>
      <c r="OOJ17" s="8"/>
      <c r="OOK17" s="8"/>
      <c r="OOL17" s="8"/>
      <c r="OOM17" s="8"/>
      <c r="OON17" s="8"/>
      <c r="OOO17" s="8"/>
      <c r="OOP17" s="8"/>
      <c r="OOQ17" s="8"/>
      <c r="OOR17" s="8"/>
      <c r="OOS17" s="8"/>
      <c r="OOT17" s="8"/>
      <c r="OOU17" s="8"/>
      <c r="OOV17" s="8"/>
      <c r="OOW17" s="8"/>
      <c r="OOX17" s="8"/>
      <c r="OOY17" s="8"/>
      <c r="OOZ17" s="8"/>
      <c r="OPA17" s="8"/>
      <c r="OPB17" s="8"/>
      <c r="OPC17" s="8"/>
      <c r="OPD17" s="8"/>
      <c r="OPE17" s="8"/>
      <c r="OPF17" s="8"/>
      <c r="OPG17" s="8"/>
      <c r="OPH17" s="8"/>
      <c r="OPI17" s="8"/>
      <c r="OPJ17" s="8"/>
      <c r="OPK17" s="8"/>
      <c r="OPL17" s="8"/>
      <c r="OPM17" s="8"/>
      <c r="OPN17" s="8"/>
      <c r="OPO17" s="8"/>
      <c r="OPP17" s="8"/>
      <c r="OPQ17" s="8"/>
      <c r="OPR17" s="8"/>
      <c r="OPS17" s="8"/>
      <c r="OPT17" s="8"/>
      <c r="OPU17" s="8"/>
      <c r="OPV17" s="8"/>
      <c r="OPW17" s="8"/>
      <c r="OPX17" s="8"/>
      <c r="OPY17" s="8"/>
      <c r="OPZ17" s="8"/>
      <c r="OQA17" s="8"/>
      <c r="OQB17" s="8"/>
      <c r="OQC17" s="8"/>
      <c r="OQD17" s="8"/>
      <c r="OQE17" s="8"/>
      <c r="OQF17" s="8"/>
      <c r="OQG17" s="8"/>
      <c r="OQH17" s="8"/>
      <c r="OQI17" s="8"/>
      <c r="OQJ17" s="8"/>
      <c r="OQK17" s="8"/>
      <c r="OQL17" s="8"/>
      <c r="OQM17" s="8"/>
      <c r="OQN17" s="8"/>
      <c r="OQO17" s="8"/>
      <c r="OQP17" s="8"/>
      <c r="OQQ17" s="8"/>
      <c r="OQR17" s="8"/>
      <c r="OQS17" s="8"/>
      <c r="OQT17" s="8"/>
      <c r="OQU17" s="8"/>
      <c r="OQV17" s="8"/>
      <c r="OQW17" s="8"/>
      <c r="OQX17" s="8"/>
      <c r="OQY17" s="8"/>
      <c r="OQZ17" s="8"/>
      <c r="ORA17" s="8"/>
      <c r="ORB17" s="8"/>
      <c r="ORC17" s="8"/>
      <c r="ORD17" s="8"/>
      <c r="ORE17" s="8"/>
      <c r="ORF17" s="8"/>
      <c r="ORG17" s="8"/>
      <c r="ORH17" s="8"/>
      <c r="ORI17" s="8"/>
      <c r="ORJ17" s="8"/>
      <c r="ORK17" s="8"/>
      <c r="ORL17" s="8"/>
      <c r="ORM17" s="8"/>
      <c r="ORN17" s="8"/>
      <c r="ORO17" s="8"/>
      <c r="ORP17" s="8"/>
      <c r="ORQ17" s="8"/>
      <c r="ORR17" s="8"/>
      <c r="ORS17" s="8"/>
      <c r="ORT17" s="8"/>
      <c r="ORU17" s="8"/>
      <c r="ORV17" s="8"/>
      <c r="ORW17" s="8"/>
      <c r="ORX17" s="8"/>
      <c r="ORY17" s="8"/>
      <c r="ORZ17" s="8"/>
      <c r="OSA17" s="8"/>
      <c r="OSB17" s="8"/>
      <c r="OSC17" s="8"/>
      <c r="OSD17" s="8"/>
      <c r="OSE17" s="8"/>
      <c r="OSF17" s="8"/>
      <c r="OSG17" s="8"/>
      <c r="OSH17" s="8"/>
      <c r="OSI17" s="8"/>
      <c r="OSJ17" s="8"/>
      <c r="OSK17" s="8"/>
      <c r="OSL17" s="8"/>
      <c r="OSM17" s="8"/>
      <c r="OSN17" s="8"/>
      <c r="OSO17" s="8"/>
      <c r="OSP17" s="8"/>
      <c r="OSQ17" s="8"/>
      <c r="OSR17" s="8"/>
      <c r="OSS17" s="8"/>
      <c r="OST17" s="8"/>
      <c r="OSU17" s="8"/>
      <c r="OSV17" s="8"/>
      <c r="OSW17" s="8"/>
      <c r="OSX17" s="8"/>
      <c r="OSY17" s="8"/>
      <c r="OSZ17" s="8"/>
      <c r="OTA17" s="8"/>
      <c r="OTB17" s="8"/>
      <c r="OTC17" s="8"/>
      <c r="OTD17" s="8"/>
      <c r="OTE17" s="8"/>
      <c r="OTF17" s="8"/>
      <c r="OTG17" s="8"/>
      <c r="OTH17" s="8"/>
      <c r="OTI17" s="8"/>
      <c r="OTJ17" s="8"/>
      <c r="OTK17" s="8"/>
      <c r="OTL17" s="8"/>
      <c r="OTM17" s="8"/>
      <c r="OTN17" s="8"/>
      <c r="OTO17" s="8"/>
      <c r="OTP17" s="8"/>
      <c r="OTQ17" s="8"/>
      <c r="OTR17" s="8"/>
      <c r="OTS17" s="8"/>
      <c r="OTT17" s="8"/>
      <c r="OTU17" s="8"/>
      <c r="OTV17" s="8"/>
      <c r="OTW17" s="8"/>
      <c r="OTX17" s="8"/>
      <c r="OTY17" s="8"/>
      <c r="OTZ17" s="8"/>
      <c r="OUA17" s="8"/>
      <c r="OUB17" s="8"/>
      <c r="OUC17" s="8"/>
      <c r="OUD17" s="8"/>
      <c r="OUE17" s="8"/>
      <c r="OUF17" s="8"/>
      <c r="OUG17" s="8"/>
      <c r="OUH17" s="8"/>
      <c r="OUI17" s="8"/>
      <c r="OUJ17" s="8"/>
      <c r="OUK17" s="8"/>
      <c r="OUL17" s="8"/>
      <c r="OUM17" s="8"/>
      <c r="OUN17" s="8"/>
      <c r="OUO17" s="8"/>
      <c r="OUP17" s="8"/>
      <c r="OUQ17" s="8"/>
      <c r="OUR17" s="8"/>
      <c r="OUS17" s="8"/>
      <c r="OUT17" s="8"/>
      <c r="OUU17" s="8"/>
      <c r="OUV17" s="8"/>
      <c r="OUW17" s="8"/>
      <c r="OUX17" s="8"/>
      <c r="OUY17" s="8"/>
      <c r="OUZ17" s="8"/>
      <c r="OVA17" s="8"/>
      <c r="OVB17" s="8"/>
      <c r="OVC17" s="8"/>
      <c r="OVD17" s="8"/>
      <c r="OVE17" s="8"/>
      <c r="OVF17" s="8"/>
      <c r="OVG17" s="8"/>
      <c r="OVH17" s="8"/>
      <c r="OVI17" s="8"/>
      <c r="OVJ17" s="8"/>
      <c r="OVK17" s="8"/>
      <c r="OVL17" s="8"/>
      <c r="OVM17" s="8"/>
      <c r="OVN17" s="8"/>
      <c r="OVO17" s="8"/>
      <c r="OVP17" s="8"/>
      <c r="OVQ17" s="8"/>
      <c r="OVR17" s="8"/>
      <c r="OVS17" s="8"/>
      <c r="OVT17" s="8"/>
      <c r="OVU17" s="8"/>
      <c r="OVV17" s="8"/>
      <c r="OVW17" s="8"/>
      <c r="OVX17" s="8"/>
      <c r="OVY17" s="8"/>
      <c r="OVZ17" s="8"/>
      <c r="OWA17" s="8"/>
      <c r="OWB17" s="8"/>
      <c r="OWC17" s="8"/>
      <c r="OWD17" s="8"/>
      <c r="OWE17" s="8"/>
      <c r="OWF17" s="8"/>
      <c r="OWG17" s="8"/>
      <c r="OWH17" s="8"/>
      <c r="OWI17" s="8"/>
      <c r="OWJ17" s="8"/>
      <c r="OWK17" s="8"/>
      <c r="OWL17" s="8"/>
      <c r="OWM17" s="8"/>
      <c r="OWN17" s="8"/>
      <c r="OWO17" s="8"/>
      <c r="OWP17" s="8"/>
      <c r="OWQ17" s="8"/>
      <c r="OWR17" s="8"/>
      <c r="OWS17" s="8"/>
      <c r="OWT17" s="8"/>
      <c r="OWU17" s="8"/>
      <c r="OWV17" s="8"/>
      <c r="OWW17" s="8"/>
      <c r="OWX17" s="8"/>
      <c r="OWY17" s="8"/>
      <c r="OWZ17" s="8"/>
      <c r="OXA17" s="8"/>
      <c r="OXB17" s="8"/>
      <c r="OXC17" s="8"/>
      <c r="OXD17" s="8"/>
      <c r="OXE17" s="8"/>
      <c r="OXF17" s="8"/>
      <c r="OXG17" s="8"/>
      <c r="OXH17" s="8"/>
      <c r="OXI17" s="8"/>
      <c r="OXJ17" s="8"/>
      <c r="OXK17" s="8"/>
      <c r="OXL17" s="8"/>
      <c r="OXM17" s="8"/>
      <c r="OXN17" s="8"/>
      <c r="OXO17" s="8"/>
      <c r="OXP17" s="8"/>
      <c r="OXQ17" s="8"/>
      <c r="OXR17" s="8"/>
      <c r="OXS17" s="8"/>
      <c r="OXT17" s="8"/>
      <c r="OXU17" s="8"/>
      <c r="OXV17" s="8"/>
      <c r="OXW17" s="8"/>
      <c r="OXX17" s="8"/>
      <c r="OXY17" s="8"/>
      <c r="OXZ17" s="8"/>
      <c r="OYA17" s="8"/>
      <c r="OYB17" s="8"/>
      <c r="OYC17" s="8"/>
      <c r="OYD17" s="8"/>
      <c r="OYE17" s="8"/>
      <c r="OYF17" s="8"/>
      <c r="OYG17" s="8"/>
      <c r="OYH17" s="8"/>
      <c r="OYI17" s="8"/>
      <c r="OYJ17" s="8"/>
      <c r="OYK17" s="8"/>
      <c r="OYL17" s="8"/>
      <c r="OYM17" s="8"/>
      <c r="OYN17" s="8"/>
      <c r="OYO17" s="8"/>
      <c r="OYP17" s="8"/>
      <c r="OYQ17" s="8"/>
      <c r="OYR17" s="8"/>
      <c r="OYS17" s="8"/>
      <c r="OYT17" s="8"/>
      <c r="OYU17" s="8"/>
      <c r="OYV17" s="8"/>
      <c r="OYW17" s="8"/>
      <c r="OYX17" s="8"/>
      <c r="OYY17" s="8"/>
      <c r="OYZ17" s="8"/>
      <c r="OZA17" s="8"/>
      <c r="OZB17" s="8"/>
      <c r="OZC17" s="8"/>
      <c r="OZD17" s="8"/>
      <c r="OZE17" s="8"/>
      <c r="OZF17" s="8"/>
      <c r="OZG17" s="8"/>
      <c r="OZH17" s="8"/>
      <c r="OZI17" s="8"/>
      <c r="OZJ17" s="8"/>
      <c r="OZK17" s="8"/>
      <c r="OZL17" s="8"/>
      <c r="OZM17" s="8"/>
      <c r="OZN17" s="8"/>
      <c r="OZO17" s="8"/>
      <c r="OZP17" s="8"/>
      <c r="OZQ17" s="8"/>
      <c r="OZR17" s="8"/>
      <c r="OZS17" s="8"/>
      <c r="OZT17" s="8"/>
      <c r="OZU17" s="8"/>
      <c r="OZV17" s="8"/>
      <c r="OZW17" s="8"/>
      <c r="OZX17" s="8"/>
      <c r="OZY17" s="8"/>
      <c r="OZZ17" s="8"/>
      <c r="PAA17" s="8"/>
      <c r="PAB17" s="8"/>
      <c r="PAC17" s="8"/>
      <c r="PAD17" s="8"/>
      <c r="PAE17" s="8"/>
      <c r="PAF17" s="8"/>
      <c r="PAG17" s="8"/>
      <c r="PAH17" s="8"/>
      <c r="PAI17" s="8"/>
      <c r="PAJ17" s="8"/>
      <c r="PAK17" s="8"/>
      <c r="PAL17" s="8"/>
      <c r="PAM17" s="8"/>
      <c r="PAN17" s="8"/>
      <c r="PAO17" s="8"/>
      <c r="PAP17" s="8"/>
      <c r="PAQ17" s="8"/>
      <c r="PAR17" s="8"/>
      <c r="PAS17" s="8"/>
      <c r="PAT17" s="8"/>
      <c r="PAU17" s="8"/>
      <c r="PAV17" s="8"/>
      <c r="PAW17" s="8"/>
      <c r="PAX17" s="8"/>
      <c r="PAY17" s="8"/>
      <c r="PAZ17" s="8"/>
      <c r="PBA17" s="8"/>
      <c r="PBB17" s="8"/>
      <c r="PBC17" s="8"/>
      <c r="PBD17" s="8"/>
      <c r="PBE17" s="8"/>
      <c r="PBF17" s="8"/>
      <c r="PBG17" s="8"/>
      <c r="PBH17" s="8"/>
      <c r="PBI17" s="8"/>
      <c r="PBJ17" s="8"/>
      <c r="PBK17" s="8"/>
      <c r="PBL17" s="8"/>
      <c r="PBM17" s="8"/>
      <c r="PBN17" s="8"/>
      <c r="PBO17" s="8"/>
      <c r="PBP17" s="8"/>
      <c r="PBQ17" s="8"/>
      <c r="PBR17" s="8"/>
      <c r="PBS17" s="8"/>
      <c r="PBT17" s="8"/>
      <c r="PBU17" s="8"/>
      <c r="PBV17" s="8"/>
      <c r="PBW17" s="8"/>
      <c r="PBX17" s="8"/>
      <c r="PBY17" s="8"/>
      <c r="PBZ17" s="8"/>
      <c r="PCA17" s="8"/>
      <c r="PCB17" s="8"/>
      <c r="PCC17" s="8"/>
      <c r="PCD17" s="8"/>
      <c r="PCE17" s="8"/>
      <c r="PCF17" s="8"/>
      <c r="PCG17" s="8"/>
      <c r="PCH17" s="8"/>
      <c r="PCI17" s="8"/>
      <c r="PCJ17" s="8"/>
      <c r="PCK17" s="8"/>
      <c r="PCL17" s="8"/>
      <c r="PCM17" s="8"/>
      <c r="PCN17" s="8"/>
      <c r="PCO17" s="8"/>
      <c r="PCP17" s="8"/>
      <c r="PCQ17" s="8"/>
      <c r="PCR17" s="8"/>
      <c r="PCS17" s="8"/>
      <c r="PCT17" s="8"/>
      <c r="PCU17" s="8"/>
      <c r="PCV17" s="8"/>
      <c r="PCW17" s="8"/>
      <c r="PCX17" s="8"/>
      <c r="PCY17" s="8"/>
      <c r="PCZ17" s="8"/>
      <c r="PDA17" s="8"/>
      <c r="PDB17" s="8"/>
      <c r="PDC17" s="8"/>
      <c r="PDD17" s="8"/>
      <c r="PDE17" s="8"/>
      <c r="PDF17" s="8"/>
      <c r="PDG17" s="8"/>
      <c r="PDH17" s="8"/>
      <c r="PDI17" s="8"/>
      <c r="PDJ17" s="8"/>
      <c r="PDK17" s="8"/>
      <c r="PDL17" s="8"/>
      <c r="PDM17" s="8"/>
      <c r="PDN17" s="8"/>
      <c r="PDO17" s="8"/>
      <c r="PDP17" s="8"/>
      <c r="PDQ17" s="8"/>
      <c r="PDR17" s="8"/>
      <c r="PDS17" s="8"/>
      <c r="PDT17" s="8"/>
      <c r="PDU17" s="8"/>
      <c r="PDV17" s="8"/>
      <c r="PDW17" s="8"/>
      <c r="PDX17" s="8"/>
      <c r="PDY17" s="8"/>
      <c r="PDZ17" s="8"/>
      <c r="PEA17" s="8"/>
      <c r="PEB17" s="8"/>
      <c r="PEC17" s="8"/>
      <c r="PED17" s="8"/>
      <c r="PEE17" s="8"/>
      <c r="PEF17" s="8"/>
      <c r="PEG17" s="8"/>
      <c r="PEH17" s="8"/>
      <c r="PEI17" s="8"/>
      <c r="PEJ17" s="8"/>
      <c r="PEK17" s="8"/>
      <c r="PEL17" s="8"/>
      <c r="PEM17" s="8"/>
      <c r="PEN17" s="8"/>
      <c r="PEO17" s="8"/>
      <c r="PEP17" s="8"/>
      <c r="PEQ17" s="8"/>
      <c r="PER17" s="8"/>
      <c r="PES17" s="8"/>
      <c r="PET17" s="8"/>
      <c r="PEU17" s="8"/>
      <c r="PEV17" s="8"/>
      <c r="PEW17" s="8"/>
      <c r="PEX17" s="8"/>
      <c r="PEY17" s="8"/>
      <c r="PEZ17" s="8"/>
      <c r="PFA17" s="8"/>
      <c r="PFB17" s="8"/>
      <c r="PFC17" s="8"/>
      <c r="PFD17" s="8"/>
      <c r="PFE17" s="8"/>
      <c r="PFF17" s="8"/>
      <c r="PFG17" s="8"/>
      <c r="PFH17" s="8"/>
      <c r="PFI17" s="8"/>
      <c r="PFJ17" s="8"/>
      <c r="PFK17" s="8"/>
      <c r="PFL17" s="8"/>
      <c r="PFM17" s="8"/>
      <c r="PFN17" s="8"/>
      <c r="PFO17" s="8"/>
      <c r="PFP17" s="8"/>
      <c r="PFQ17" s="8"/>
      <c r="PFR17" s="8"/>
      <c r="PFS17" s="8"/>
      <c r="PFT17" s="8"/>
      <c r="PFU17" s="8"/>
      <c r="PFV17" s="8"/>
      <c r="PFW17" s="8"/>
      <c r="PFX17" s="8"/>
      <c r="PFY17" s="8"/>
      <c r="PFZ17" s="8"/>
      <c r="PGA17" s="8"/>
      <c r="PGB17" s="8"/>
      <c r="PGC17" s="8"/>
      <c r="PGD17" s="8"/>
      <c r="PGE17" s="8"/>
      <c r="PGF17" s="8"/>
      <c r="PGG17" s="8"/>
      <c r="PGH17" s="8"/>
      <c r="PGI17" s="8"/>
      <c r="PGJ17" s="8"/>
      <c r="PGK17" s="8"/>
      <c r="PGL17" s="8"/>
      <c r="PGM17" s="8"/>
      <c r="PGN17" s="8"/>
      <c r="PGO17" s="8"/>
      <c r="PGP17" s="8"/>
      <c r="PGQ17" s="8"/>
      <c r="PGR17" s="8"/>
      <c r="PGS17" s="8"/>
      <c r="PGT17" s="8"/>
      <c r="PGU17" s="8"/>
      <c r="PGV17" s="8"/>
      <c r="PGW17" s="8"/>
      <c r="PGX17" s="8"/>
      <c r="PGY17" s="8"/>
      <c r="PGZ17" s="8"/>
      <c r="PHA17" s="8"/>
      <c r="PHB17" s="8"/>
      <c r="PHC17" s="8"/>
      <c r="PHD17" s="8"/>
      <c r="PHE17" s="8"/>
      <c r="PHF17" s="8"/>
      <c r="PHG17" s="8"/>
      <c r="PHH17" s="8"/>
      <c r="PHI17" s="8"/>
      <c r="PHJ17" s="8"/>
      <c r="PHK17" s="8"/>
      <c r="PHL17" s="8"/>
      <c r="PHM17" s="8"/>
      <c r="PHN17" s="8"/>
      <c r="PHO17" s="8"/>
      <c r="PHP17" s="8"/>
      <c r="PHQ17" s="8"/>
      <c r="PHR17" s="8"/>
      <c r="PHS17" s="8"/>
      <c r="PHT17" s="8"/>
      <c r="PHU17" s="8"/>
      <c r="PHV17" s="8"/>
      <c r="PHW17" s="8"/>
      <c r="PHX17" s="8"/>
      <c r="PHY17" s="8"/>
      <c r="PHZ17" s="8"/>
      <c r="PIA17" s="8"/>
      <c r="PIB17" s="8"/>
      <c r="PIC17" s="8"/>
      <c r="PID17" s="8"/>
      <c r="PIE17" s="8"/>
      <c r="PIF17" s="8"/>
      <c r="PIG17" s="8"/>
      <c r="PIH17" s="8"/>
      <c r="PII17" s="8"/>
      <c r="PIJ17" s="8"/>
      <c r="PIK17" s="8"/>
      <c r="PIL17" s="8"/>
      <c r="PIM17" s="8"/>
      <c r="PIN17" s="8"/>
      <c r="PIO17" s="8"/>
      <c r="PIP17" s="8"/>
      <c r="PIQ17" s="8"/>
      <c r="PIR17" s="8"/>
      <c r="PIS17" s="8"/>
      <c r="PIT17" s="8"/>
      <c r="PIU17" s="8"/>
      <c r="PIV17" s="8"/>
      <c r="PIW17" s="8"/>
      <c r="PIX17" s="8"/>
      <c r="PIY17" s="8"/>
      <c r="PIZ17" s="8"/>
      <c r="PJA17" s="8"/>
      <c r="PJB17" s="8"/>
      <c r="PJC17" s="8"/>
      <c r="PJD17" s="8"/>
      <c r="PJE17" s="8"/>
      <c r="PJF17" s="8"/>
      <c r="PJG17" s="8"/>
      <c r="PJH17" s="8"/>
      <c r="PJI17" s="8"/>
      <c r="PJJ17" s="8"/>
      <c r="PJK17" s="8"/>
      <c r="PJL17" s="8"/>
      <c r="PJM17" s="8"/>
      <c r="PJN17" s="8"/>
      <c r="PJO17" s="8"/>
      <c r="PJP17" s="8"/>
      <c r="PJQ17" s="8"/>
      <c r="PJR17" s="8"/>
      <c r="PJS17" s="8"/>
      <c r="PJT17" s="8"/>
      <c r="PJU17" s="8"/>
      <c r="PJV17" s="8"/>
      <c r="PJW17" s="8"/>
      <c r="PJX17" s="8"/>
      <c r="PJY17" s="8"/>
      <c r="PJZ17" s="8"/>
      <c r="PKA17" s="8"/>
      <c r="PKB17" s="8"/>
      <c r="PKC17" s="8"/>
      <c r="PKD17" s="8"/>
      <c r="PKE17" s="8"/>
      <c r="PKF17" s="8"/>
      <c r="PKG17" s="8"/>
      <c r="PKH17" s="8"/>
      <c r="PKI17" s="8"/>
      <c r="PKJ17" s="8"/>
      <c r="PKK17" s="8"/>
      <c r="PKL17" s="8"/>
      <c r="PKM17" s="8"/>
      <c r="PKN17" s="8"/>
      <c r="PKO17" s="8"/>
      <c r="PKP17" s="8"/>
      <c r="PKQ17" s="8"/>
      <c r="PKR17" s="8"/>
      <c r="PKS17" s="8"/>
      <c r="PKT17" s="8"/>
      <c r="PKU17" s="8"/>
      <c r="PKV17" s="8"/>
      <c r="PKW17" s="8"/>
      <c r="PKX17" s="8"/>
      <c r="PKY17" s="8"/>
      <c r="PKZ17" s="8"/>
      <c r="PLA17" s="8"/>
      <c r="PLB17" s="8"/>
      <c r="PLC17" s="8"/>
      <c r="PLD17" s="8"/>
      <c r="PLE17" s="8"/>
      <c r="PLF17" s="8"/>
      <c r="PLG17" s="8"/>
      <c r="PLH17" s="8"/>
      <c r="PLI17" s="8"/>
      <c r="PLJ17" s="8"/>
      <c r="PLK17" s="8"/>
      <c r="PLL17" s="8"/>
      <c r="PLM17" s="8"/>
      <c r="PLN17" s="8"/>
      <c r="PLO17" s="8"/>
      <c r="PLP17" s="8"/>
      <c r="PLQ17" s="8"/>
      <c r="PLR17" s="8"/>
      <c r="PLS17" s="8"/>
      <c r="PLT17" s="8"/>
      <c r="PLU17" s="8"/>
      <c r="PLV17" s="8"/>
      <c r="PLW17" s="8"/>
      <c r="PLX17" s="8"/>
      <c r="PLY17" s="8"/>
      <c r="PLZ17" s="8"/>
      <c r="PMA17" s="8"/>
      <c r="PMB17" s="8"/>
      <c r="PMC17" s="8"/>
      <c r="PMD17" s="8"/>
      <c r="PME17" s="8"/>
      <c r="PMF17" s="8"/>
      <c r="PMG17" s="8"/>
      <c r="PMH17" s="8"/>
      <c r="PMI17" s="8"/>
      <c r="PMJ17" s="8"/>
      <c r="PMK17" s="8"/>
      <c r="PML17" s="8"/>
      <c r="PMM17" s="8"/>
      <c r="PMN17" s="8"/>
      <c r="PMO17" s="8"/>
      <c r="PMP17" s="8"/>
      <c r="PMQ17" s="8"/>
      <c r="PMR17" s="8"/>
      <c r="PMS17" s="8"/>
      <c r="PMT17" s="8"/>
      <c r="PMU17" s="8"/>
      <c r="PMV17" s="8"/>
      <c r="PMW17" s="8"/>
      <c r="PMX17" s="8"/>
      <c r="PMY17" s="8"/>
      <c r="PMZ17" s="8"/>
      <c r="PNA17" s="8"/>
      <c r="PNB17" s="8"/>
      <c r="PNC17" s="8"/>
      <c r="PND17" s="8"/>
      <c r="PNE17" s="8"/>
      <c r="PNF17" s="8"/>
      <c r="PNG17" s="8"/>
      <c r="PNH17" s="8"/>
      <c r="PNI17" s="8"/>
      <c r="PNJ17" s="8"/>
      <c r="PNK17" s="8"/>
      <c r="PNL17" s="8"/>
      <c r="PNM17" s="8"/>
      <c r="PNN17" s="8"/>
      <c r="PNO17" s="8"/>
      <c r="PNP17" s="8"/>
      <c r="PNQ17" s="8"/>
      <c r="PNR17" s="8"/>
      <c r="PNS17" s="8"/>
      <c r="PNT17" s="8"/>
      <c r="PNU17" s="8"/>
      <c r="PNV17" s="8"/>
      <c r="PNW17" s="8"/>
      <c r="PNX17" s="8"/>
      <c r="PNY17" s="8"/>
      <c r="PNZ17" s="8"/>
      <c r="POA17" s="8"/>
      <c r="POB17" s="8"/>
      <c r="POC17" s="8"/>
      <c r="POD17" s="8"/>
      <c r="POE17" s="8"/>
      <c r="POF17" s="8"/>
      <c r="POG17" s="8"/>
      <c r="POH17" s="8"/>
      <c r="POI17" s="8"/>
      <c r="POJ17" s="8"/>
      <c r="POK17" s="8"/>
      <c r="POL17" s="8"/>
      <c r="POM17" s="8"/>
      <c r="PON17" s="8"/>
      <c r="POO17" s="8"/>
      <c r="POP17" s="8"/>
      <c r="POQ17" s="8"/>
      <c r="POR17" s="8"/>
      <c r="POS17" s="8"/>
      <c r="POT17" s="8"/>
      <c r="POU17" s="8"/>
      <c r="POV17" s="8"/>
      <c r="POW17" s="8"/>
      <c r="POX17" s="8"/>
      <c r="POY17" s="8"/>
      <c r="POZ17" s="8"/>
      <c r="PPA17" s="8"/>
      <c r="PPB17" s="8"/>
      <c r="PPC17" s="8"/>
      <c r="PPD17" s="8"/>
      <c r="PPE17" s="8"/>
      <c r="PPF17" s="8"/>
      <c r="PPG17" s="8"/>
      <c r="PPH17" s="8"/>
      <c r="PPI17" s="8"/>
      <c r="PPJ17" s="8"/>
      <c r="PPK17" s="8"/>
      <c r="PPL17" s="8"/>
      <c r="PPM17" s="8"/>
      <c r="PPN17" s="8"/>
      <c r="PPO17" s="8"/>
      <c r="PPP17" s="8"/>
      <c r="PPQ17" s="8"/>
      <c r="PPR17" s="8"/>
      <c r="PPS17" s="8"/>
      <c r="PPT17" s="8"/>
      <c r="PPU17" s="8"/>
      <c r="PPV17" s="8"/>
      <c r="PPW17" s="8"/>
      <c r="PPX17" s="8"/>
      <c r="PPY17" s="8"/>
      <c r="PPZ17" s="8"/>
      <c r="PQA17" s="8"/>
      <c r="PQB17" s="8"/>
      <c r="PQC17" s="8"/>
      <c r="PQD17" s="8"/>
      <c r="PQE17" s="8"/>
      <c r="PQF17" s="8"/>
      <c r="PQG17" s="8"/>
      <c r="PQH17" s="8"/>
      <c r="PQI17" s="8"/>
      <c r="PQJ17" s="8"/>
      <c r="PQK17" s="8"/>
      <c r="PQL17" s="8"/>
      <c r="PQM17" s="8"/>
      <c r="PQN17" s="8"/>
      <c r="PQO17" s="8"/>
      <c r="PQP17" s="8"/>
      <c r="PQQ17" s="8"/>
      <c r="PQR17" s="8"/>
      <c r="PQS17" s="8"/>
      <c r="PQT17" s="8"/>
      <c r="PQU17" s="8"/>
      <c r="PQV17" s="8"/>
      <c r="PQW17" s="8"/>
      <c r="PQX17" s="8"/>
      <c r="PQY17" s="8"/>
      <c r="PQZ17" s="8"/>
      <c r="PRA17" s="8"/>
      <c r="PRB17" s="8"/>
      <c r="PRC17" s="8"/>
      <c r="PRD17" s="8"/>
      <c r="PRE17" s="8"/>
      <c r="PRF17" s="8"/>
      <c r="PRG17" s="8"/>
      <c r="PRH17" s="8"/>
      <c r="PRI17" s="8"/>
      <c r="PRJ17" s="8"/>
      <c r="PRK17" s="8"/>
      <c r="PRL17" s="8"/>
      <c r="PRM17" s="8"/>
      <c r="PRN17" s="8"/>
      <c r="PRO17" s="8"/>
      <c r="PRP17" s="8"/>
      <c r="PRQ17" s="8"/>
      <c r="PRR17" s="8"/>
      <c r="PRS17" s="8"/>
      <c r="PRT17" s="8"/>
      <c r="PRU17" s="8"/>
      <c r="PRV17" s="8"/>
      <c r="PRW17" s="8"/>
      <c r="PRX17" s="8"/>
      <c r="PRY17" s="8"/>
      <c r="PRZ17" s="8"/>
      <c r="PSA17" s="8"/>
      <c r="PSB17" s="8"/>
      <c r="PSC17" s="8"/>
      <c r="PSD17" s="8"/>
      <c r="PSE17" s="8"/>
      <c r="PSF17" s="8"/>
      <c r="PSG17" s="8"/>
      <c r="PSH17" s="8"/>
      <c r="PSI17" s="8"/>
      <c r="PSJ17" s="8"/>
      <c r="PSK17" s="8"/>
      <c r="PSL17" s="8"/>
      <c r="PSM17" s="8"/>
      <c r="PSN17" s="8"/>
      <c r="PSO17" s="8"/>
      <c r="PSP17" s="8"/>
      <c r="PSQ17" s="8"/>
      <c r="PSR17" s="8"/>
      <c r="PSS17" s="8"/>
      <c r="PST17" s="8"/>
      <c r="PSU17" s="8"/>
      <c r="PSV17" s="8"/>
      <c r="PSW17" s="8"/>
      <c r="PSX17" s="8"/>
      <c r="PSY17" s="8"/>
      <c r="PSZ17" s="8"/>
      <c r="PTA17" s="8"/>
      <c r="PTB17" s="8"/>
      <c r="PTC17" s="8"/>
      <c r="PTD17" s="8"/>
      <c r="PTE17" s="8"/>
      <c r="PTF17" s="8"/>
      <c r="PTG17" s="8"/>
      <c r="PTH17" s="8"/>
      <c r="PTI17" s="8"/>
      <c r="PTJ17" s="8"/>
      <c r="PTK17" s="8"/>
      <c r="PTL17" s="8"/>
      <c r="PTM17" s="8"/>
      <c r="PTN17" s="8"/>
      <c r="PTO17" s="8"/>
      <c r="PTP17" s="8"/>
      <c r="PTQ17" s="8"/>
      <c r="PTR17" s="8"/>
      <c r="PTS17" s="8"/>
      <c r="PTT17" s="8"/>
      <c r="PTU17" s="8"/>
      <c r="PTV17" s="8"/>
      <c r="PTW17" s="8"/>
      <c r="PTX17" s="8"/>
      <c r="PTY17" s="8"/>
      <c r="PTZ17" s="8"/>
      <c r="PUA17" s="8"/>
      <c r="PUB17" s="8"/>
      <c r="PUC17" s="8"/>
      <c r="PUD17" s="8"/>
      <c r="PUE17" s="8"/>
      <c r="PUF17" s="8"/>
      <c r="PUG17" s="8"/>
      <c r="PUH17" s="8"/>
      <c r="PUI17" s="8"/>
      <c r="PUJ17" s="8"/>
      <c r="PUK17" s="8"/>
      <c r="PUL17" s="8"/>
      <c r="PUM17" s="8"/>
      <c r="PUN17" s="8"/>
      <c r="PUO17" s="8"/>
      <c r="PUP17" s="8"/>
      <c r="PUQ17" s="8"/>
      <c r="PUR17" s="8"/>
      <c r="PUS17" s="8"/>
      <c r="PUT17" s="8"/>
      <c r="PUU17" s="8"/>
      <c r="PUV17" s="8"/>
      <c r="PUW17" s="8"/>
      <c r="PUX17" s="8"/>
      <c r="PUY17" s="8"/>
      <c r="PUZ17" s="8"/>
      <c r="PVA17" s="8"/>
      <c r="PVB17" s="8"/>
      <c r="PVC17" s="8"/>
      <c r="PVD17" s="8"/>
      <c r="PVE17" s="8"/>
      <c r="PVF17" s="8"/>
      <c r="PVG17" s="8"/>
      <c r="PVH17" s="8"/>
      <c r="PVI17" s="8"/>
      <c r="PVJ17" s="8"/>
      <c r="PVK17" s="8"/>
      <c r="PVL17" s="8"/>
      <c r="PVM17" s="8"/>
      <c r="PVN17" s="8"/>
      <c r="PVO17" s="8"/>
      <c r="PVP17" s="8"/>
      <c r="PVQ17" s="8"/>
      <c r="PVR17" s="8"/>
      <c r="PVS17" s="8"/>
      <c r="PVT17" s="8"/>
      <c r="PVU17" s="8"/>
      <c r="PVV17" s="8"/>
      <c r="PVW17" s="8"/>
      <c r="PVX17" s="8"/>
      <c r="PVY17" s="8"/>
      <c r="PVZ17" s="8"/>
      <c r="PWA17" s="8"/>
      <c r="PWB17" s="8"/>
      <c r="PWC17" s="8"/>
      <c r="PWD17" s="8"/>
      <c r="PWE17" s="8"/>
      <c r="PWF17" s="8"/>
      <c r="PWG17" s="8"/>
      <c r="PWH17" s="8"/>
      <c r="PWI17" s="8"/>
      <c r="PWJ17" s="8"/>
      <c r="PWK17" s="8"/>
      <c r="PWL17" s="8"/>
      <c r="PWM17" s="8"/>
      <c r="PWN17" s="8"/>
      <c r="PWO17" s="8"/>
      <c r="PWP17" s="8"/>
      <c r="PWQ17" s="8"/>
      <c r="PWR17" s="8"/>
      <c r="PWS17" s="8"/>
      <c r="PWT17" s="8"/>
      <c r="PWU17" s="8"/>
      <c r="PWV17" s="8"/>
      <c r="PWW17" s="8"/>
      <c r="PWX17" s="8"/>
      <c r="PWY17" s="8"/>
      <c r="PWZ17" s="8"/>
      <c r="PXA17" s="8"/>
      <c r="PXB17" s="8"/>
      <c r="PXC17" s="8"/>
      <c r="PXD17" s="8"/>
      <c r="PXE17" s="8"/>
      <c r="PXF17" s="8"/>
      <c r="PXG17" s="8"/>
      <c r="PXH17" s="8"/>
      <c r="PXI17" s="8"/>
      <c r="PXJ17" s="8"/>
      <c r="PXK17" s="8"/>
      <c r="PXL17" s="8"/>
      <c r="PXM17" s="8"/>
      <c r="PXN17" s="8"/>
      <c r="PXO17" s="8"/>
      <c r="PXP17" s="8"/>
      <c r="PXQ17" s="8"/>
      <c r="PXR17" s="8"/>
      <c r="PXS17" s="8"/>
      <c r="PXT17" s="8"/>
      <c r="PXU17" s="8"/>
      <c r="PXV17" s="8"/>
      <c r="PXW17" s="8"/>
      <c r="PXX17" s="8"/>
      <c r="PXY17" s="8"/>
      <c r="PXZ17" s="8"/>
      <c r="PYA17" s="8"/>
      <c r="PYB17" s="8"/>
      <c r="PYC17" s="8"/>
      <c r="PYD17" s="8"/>
      <c r="PYE17" s="8"/>
      <c r="PYF17" s="8"/>
      <c r="PYG17" s="8"/>
      <c r="PYH17" s="8"/>
      <c r="PYI17" s="8"/>
      <c r="PYJ17" s="8"/>
      <c r="PYK17" s="8"/>
      <c r="PYL17" s="8"/>
      <c r="PYM17" s="8"/>
      <c r="PYN17" s="8"/>
      <c r="PYO17" s="8"/>
      <c r="PYP17" s="8"/>
      <c r="PYQ17" s="8"/>
      <c r="PYR17" s="8"/>
      <c r="PYS17" s="8"/>
      <c r="PYT17" s="8"/>
      <c r="PYU17" s="8"/>
      <c r="PYV17" s="8"/>
      <c r="PYW17" s="8"/>
      <c r="PYX17" s="8"/>
      <c r="PYY17" s="8"/>
      <c r="PYZ17" s="8"/>
      <c r="PZA17" s="8"/>
      <c r="PZB17" s="8"/>
      <c r="PZC17" s="8"/>
      <c r="PZD17" s="8"/>
      <c r="PZE17" s="8"/>
      <c r="PZF17" s="8"/>
      <c r="PZG17" s="8"/>
      <c r="PZH17" s="8"/>
      <c r="PZI17" s="8"/>
      <c r="PZJ17" s="8"/>
      <c r="PZK17" s="8"/>
      <c r="PZL17" s="8"/>
      <c r="PZM17" s="8"/>
      <c r="PZN17" s="8"/>
      <c r="PZO17" s="8"/>
      <c r="PZP17" s="8"/>
      <c r="PZQ17" s="8"/>
      <c r="PZR17" s="8"/>
      <c r="PZS17" s="8"/>
      <c r="PZT17" s="8"/>
      <c r="PZU17" s="8"/>
      <c r="PZV17" s="8"/>
      <c r="PZW17" s="8"/>
      <c r="PZX17" s="8"/>
      <c r="PZY17" s="8"/>
      <c r="PZZ17" s="8"/>
      <c r="QAA17" s="8"/>
      <c r="QAB17" s="8"/>
      <c r="QAC17" s="8"/>
      <c r="QAD17" s="8"/>
      <c r="QAE17" s="8"/>
      <c r="QAF17" s="8"/>
      <c r="QAG17" s="8"/>
      <c r="QAH17" s="8"/>
      <c r="QAI17" s="8"/>
      <c r="QAJ17" s="8"/>
      <c r="QAK17" s="8"/>
      <c r="QAL17" s="8"/>
      <c r="QAM17" s="8"/>
      <c r="QAN17" s="8"/>
      <c r="QAO17" s="8"/>
      <c r="QAP17" s="8"/>
      <c r="QAQ17" s="8"/>
      <c r="QAR17" s="8"/>
      <c r="QAS17" s="8"/>
      <c r="QAT17" s="8"/>
      <c r="QAU17" s="8"/>
      <c r="QAV17" s="8"/>
      <c r="QAW17" s="8"/>
      <c r="QAX17" s="8"/>
      <c r="QAY17" s="8"/>
      <c r="QAZ17" s="8"/>
      <c r="QBA17" s="8"/>
      <c r="QBB17" s="8"/>
      <c r="QBC17" s="8"/>
      <c r="QBD17" s="8"/>
      <c r="QBE17" s="8"/>
      <c r="QBF17" s="8"/>
      <c r="QBG17" s="8"/>
      <c r="QBH17" s="8"/>
      <c r="QBI17" s="8"/>
      <c r="QBJ17" s="8"/>
      <c r="QBK17" s="8"/>
      <c r="QBL17" s="8"/>
      <c r="QBM17" s="8"/>
      <c r="QBN17" s="8"/>
      <c r="QBO17" s="8"/>
      <c r="QBP17" s="8"/>
      <c r="QBQ17" s="8"/>
      <c r="QBR17" s="8"/>
      <c r="QBS17" s="8"/>
      <c r="QBT17" s="8"/>
      <c r="QBU17" s="8"/>
      <c r="QBV17" s="8"/>
      <c r="QBW17" s="8"/>
      <c r="QBX17" s="8"/>
      <c r="QBY17" s="8"/>
      <c r="QBZ17" s="8"/>
      <c r="QCA17" s="8"/>
      <c r="QCB17" s="8"/>
      <c r="QCC17" s="8"/>
      <c r="QCD17" s="8"/>
      <c r="QCE17" s="8"/>
      <c r="QCF17" s="8"/>
      <c r="QCG17" s="8"/>
      <c r="QCH17" s="8"/>
      <c r="QCI17" s="8"/>
      <c r="QCJ17" s="8"/>
      <c r="QCK17" s="8"/>
      <c r="QCL17" s="8"/>
      <c r="QCM17" s="8"/>
      <c r="QCN17" s="8"/>
      <c r="QCO17" s="8"/>
      <c r="QCP17" s="8"/>
      <c r="QCQ17" s="8"/>
      <c r="QCR17" s="8"/>
      <c r="QCS17" s="8"/>
      <c r="QCT17" s="8"/>
      <c r="QCU17" s="8"/>
      <c r="QCV17" s="8"/>
      <c r="QCW17" s="8"/>
      <c r="QCX17" s="8"/>
      <c r="QCY17" s="8"/>
      <c r="QCZ17" s="8"/>
      <c r="QDA17" s="8"/>
      <c r="QDB17" s="8"/>
      <c r="QDC17" s="8"/>
      <c r="QDD17" s="8"/>
      <c r="QDE17" s="8"/>
      <c r="QDF17" s="8"/>
      <c r="QDG17" s="8"/>
      <c r="QDH17" s="8"/>
      <c r="QDI17" s="8"/>
      <c r="QDJ17" s="8"/>
      <c r="QDK17" s="8"/>
      <c r="QDL17" s="8"/>
      <c r="QDM17" s="8"/>
      <c r="QDN17" s="8"/>
      <c r="QDO17" s="8"/>
      <c r="QDP17" s="8"/>
      <c r="QDQ17" s="8"/>
      <c r="QDR17" s="8"/>
      <c r="QDS17" s="8"/>
      <c r="QDT17" s="8"/>
      <c r="QDU17" s="8"/>
      <c r="QDV17" s="8"/>
      <c r="QDW17" s="8"/>
      <c r="QDX17" s="8"/>
      <c r="QDY17" s="8"/>
      <c r="QDZ17" s="8"/>
      <c r="QEA17" s="8"/>
      <c r="QEB17" s="8"/>
      <c r="QEC17" s="8"/>
      <c r="QED17" s="8"/>
      <c r="QEE17" s="8"/>
      <c r="QEF17" s="8"/>
      <c r="QEG17" s="8"/>
      <c r="QEH17" s="8"/>
      <c r="QEI17" s="8"/>
      <c r="QEJ17" s="8"/>
      <c r="QEK17" s="8"/>
      <c r="QEL17" s="8"/>
      <c r="QEM17" s="8"/>
      <c r="QEN17" s="8"/>
      <c r="QEO17" s="8"/>
      <c r="QEP17" s="8"/>
      <c r="QEQ17" s="8"/>
      <c r="QER17" s="8"/>
      <c r="QES17" s="8"/>
      <c r="QET17" s="8"/>
      <c r="QEU17" s="8"/>
      <c r="QEV17" s="8"/>
      <c r="QEW17" s="8"/>
      <c r="QEX17" s="8"/>
      <c r="QEY17" s="8"/>
      <c r="QEZ17" s="8"/>
      <c r="QFA17" s="8"/>
      <c r="QFB17" s="8"/>
      <c r="QFC17" s="8"/>
      <c r="QFD17" s="8"/>
      <c r="QFE17" s="8"/>
      <c r="QFF17" s="8"/>
      <c r="QFG17" s="8"/>
      <c r="QFH17" s="8"/>
      <c r="QFI17" s="8"/>
      <c r="QFJ17" s="8"/>
      <c r="QFK17" s="8"/>
      <c r="QFL17" s="8"/>
      <c r="QFM17" s="8"/>
      <c r="QFN17" s="8"/>
      <c r="QFO17" s="8"/>
      <c r="QFP17" s="8"/>
      <c r="QFQ17" s="8"/>
      <c r="QFR17" s="8"/>
      <c r="QFS17" s="8"/>
      <c r="QFT17" s="8"/>
      <c r="QFU17" s="8"/>
      <c r="QFV17" s="8"/>
      <c r="QFW17" s="8"/>
      <c r="QFX17" s="8"/>
      <c r="QFY17" s="8"/>
      <c r="QFZ17" s="8"/>
      <c r="QGA17" s="8"/>
      <c r="QGB17" s="8"/>
      <c r="QGC17" s="8"/>
      <c r="QGD17" s="8"/>
      <c r="QGE17" s="8"/>
      <c r="QGF17" s="8"/>
      <c r="QGG17" s="8"/>
      <c r="QGH17" s="8"/>
      <c r="QGI17" s="8"/>
      <c r="QGJ17" s="8"/>
      <c r="QGK17" s="8"/>
      <c r="QGL17" s="8"/>
      <c r="QGM17" s="8"/>
      <c r="QGN17" s="8"/>
      <c r="QGO17" s="8"/>
      <c r="QGP17" s="8"/>
      <c r="QGQ17" s="8"/>
      <c r="QGR17" s="8"/>
      <c r="QGS17" s="8"/>
      <c r="QGT17" s="8"/>
      <c r="QGU17" s="8"/>
      <c r="QGV17" s="8"/>
      <c r="QGW17" s="8"/>
      <c r="QGX17" s="8"/>
      <c r="QGY17" s="8"/>
      <c r="QGZ17" s="8"/>
      <c r="QHA17" s="8"/>
      <c r="QHB17" s="8"/>
      <c r="QHC17" s="8"/>
      <c r="QHD17" s="8"/>
      <c r="QHE17" s="8"/>
      <c r="QHF17" s="8"/>
      <c r="QHG17" s="8"/>
      <c r="QHH17" s="8"/>
      <c r="QHI17" s="8"/>
      <c r="QHJ17" s="8"/>
      <c r="QHK17" s="8"/>
      <c r="QHL17" s="8"/>
      <c r="QHM17" s="8"/>
      <c r="QHN17" s="8"/>
      <c r="QHO17" s="8"/>
      <c r="QHP17" s="8"/>
      <c r="QHQ17" s="8"/>
      <c r="QHR17" s="8"/>
      <c r="QHS17" s="8"/>
      <c r="QHT17" s="8"/>
      <c r="QHU17" s="8"/>
      <c r="QHV17" s="8"/>
      <c r="QHW17" s="8"/>
      <c r="QHX17" s="8"/>
      <c r="QHY17" s="8"/>
      <c r="QHZ17" s="8"/>
      <c r="QIA17" s="8"/>
      <c r="QIB17" s="8"/>
      <c r="QIC17" s="8"/>
      <c r="QID17" s="8"/>
      <c r="QIE17" s="8"/>
      <c r="QIF17" s="8"/>
      <c r="QIG17" s="8"/>
      <c r="QIH17" s="8"/>
      <c r="QII17" s="8"/>
      <c r="QIJ17" s="8"/>
      <c r="QIK17" s="8"/>
      <c r="QIL17" s="8"/>
      <c r="QIM17" s="8"/>
      <c r="QIN17" s="8"/>
      <c r="QIO17" s="8"/>
      <c r="QIP17" s="8"/>
      <c r="QIQ17" s="8"/>
      <c r="QIR17" s="8"/>
      <c r="QIS17" s="8"/>
      <c r="QIT17" s="8"/>
      <c r="QIU17" s="8"/>
      <c r="QIV17" s="8"/>
      <c r="QIW17" s="8"/>
      <c r="QIX17" s="8"/>
      <c r="QIY17" s="8"/>
      <c r="QIZ17" s="8"/>
      <c r="QJA17" s="8"/>
      <c r="QJB17" s="8"/>
      <c r="QJC17" s="8"/>
      <c r="QJD17" s="8"/>
      <c r="QJE17" s="8"/>
      <c r="QJF17" s="8"/>
      <c r="QJG17" s="8"/>
      <c r="QJH17" s="8"/>
      <c r="QJI17" s="8"/>
      <c r="QJJ17" s="8"/>
      <c r="QJK17" s="8"/>
      <c r="QJL17" s="8"/>
      <c r="QJM17" s="8"/>
      <c r="QJN17" s="8"/>
      <c r="QJO17" s="8"/>
      <c r="QJP17" s="8"/>
      <c r="QJQ17" s="8"/>
      <c r="QJR17" s="8"/>
      <c r="QJS17" s="8"/>
      <c r="QJT17" s="8"/>
      <c r="QJU17" s="8"/>
      <c r="QJV17" s="8"/>
      <c r="QJW17" s="8"/>
      <c r="QJX17" s="8"/>
      <c r="QJY17" s="8"/>
      <c r="QJZ17" s="8"/>
      <c r="QKA17" s="8"/>
      <c r="QKB17" s="8"/>
      <c r="QKC17" s="8"/>
      <c r="QKD17" s="8"/>
      <c r="QKE17" s="8"/>
      <c r="QKF17" s="8"/>
      <c r="QKG17" s="8"/>
      <c r="QKH17" s="8"/>
      <c r="QKI17" s="8"/>
      <c r="QKJ17" s="8"/>
      <c r="QKK17" s="8"/>
      <c r="QKL17" s="8"/>
      <c r="QKM17" s="8"/>
      <c r="QKN17" s="8"/>
      <c r="QKO17" s="8"/>
      <c r="QKP17" s="8"/>
      <c r="QKQ17" s="8"/>
      <c r="QKR17" s="8"/>
      <c r="QKS17" s="8"/>
      <c r="QKT17" s="8"/>
      <c r="QKU17" s="8"/>
      <c r="QKV17" s="8"/>
      <c r="QKW17" s="8"/>
      <c r="QKX17" s="8"/>
      <c r="QKY17" s="8"/>
      <c r="QKZ17" s="8"/>
      <c r="QLA17" s="8"/>
      <c r="QLB17" s="8"/>
      <c r="QLC17" s="8"/>
      <c r="QLD17" s="8"/>
      <c r="QLE17" s="8"/>
      <c r="QLF17" s="8"/>
      <c r="QLG17" s="8"/>
      <c r="QLH17" s="8"/>
      <c r="QLI17" s="8"/>
      <c r="QLJ17" s="8"/>
      <c r="QLK17" s="8"/>
      <c r="QLL17" s="8"/>
      <c r="QLM17" s="8"/>
      <c r="QLN17" s="8"/>
      <c r="QLO17" s="8"/>
      <c r="QLP17" s="8"/>
      <c r="QLQ17" s="8"/>
      <c r="QLR17" s="8"/>
      <c r="QLS17" s="8"/>
      <c r="QLT17" s="8"/>
      <c r="QLU17" s="8"/>
      <c r="QLV17" s="8"/>
      <c r="QLW17" s="8"/>
      <c r="QLX17" s="8"/>
      <c r="QLY17" s="8"/>
      <c r="QLZ17" s="8"/>
      <c r="QMA17" s="8"/>
      <c r="QMB17" s="8"/>
      <c r="QMC17" s="8"/>
      <c r="QMD17" s="8"/>
      <c r="QME17" s="8"/>
      <c r="QMF17" s="8"/>
      <c r="QMG17" s="8"/>
      <c r="QMH17" s="8"/>
      <c r="QMI17" s="8"/>
      <c r="QMJ17" s="8"/>
      <c r="QMK17" s="8"/>
      <c r="QML17" s="8"/>
      <c r="QMM17" s="8"/>
      <c r="QMN17" s="8"/>
      <c r="QMO17" s="8"/>
      <c r="QMP17" s="8"/>
      <c r="QMQ17" s="8"/>
      <c r="QMR17" s="8"/>
      <c r="QMS17" s="8"/>
      <c r="QMT17" s="8"/>
      <c r="QMU17" s="8"/>
      <c r="QMV17" s="8"/>
      <c r="QMW17" s="8"/>
      <c r="QMX17" s="8"/>
      <c r="QMY17" s="8"/>
      <c r="QMZ17" s="8"/>
      <c r="QNA17" s="8"/>
      <c r="QNB17" s="8"/>
      <c r="QNC17" s="8"/>
      <c r="QND17" s="8"/>
      <c r="QNE17" s="8"/>
      <c r="QNF17" s="8"/>
      <c r="QNG17" s="8"/>
      <c r="QNH17" s="8"/>
      <c r="QNI17" s="8"/>
      <c r="QNJ17" s="8"/>
      <c r="QNK17" s="8"/>
      <c r="QNL17" s="8"/>
      <c r="QNM17" s="8"/>
      <c r="QNN17" s="8"/>
      <c r="QNO17" s="8"/>
      <c r="QNP17" s="8"/>
      <c r="QNQ17" s="8"/>
      <c r="QNR17" s="8"/>
      <c r="QNS17" s="8"/>
      <c r="QNT17" s="8"/>
      <c r="QNU17" s="8"/>
      <c r="QNV17" s="8"/>
      <c r="QNW17" s="8"/>
      <c r="QNX17" s="8"/>
      <c r="QNY17" s="8"/>
      <c r="QNZ17" s="8"/>
      <c r="QOA17" s="8"/>
      <c r="QOB17" s="8"/>
      <c r="QOC17" s="8"/>
      <c r="QOD17" s="8"/>
      <c r="QOE17" s="8"/>
      <c r="QOF17" s="8"/>
      <c r="QOG17" s="8"/>
      <c r="QOH17" s="8"/>
      <c r="QOI17" s="8"/>
      <c r="QOJ17" s="8"/>
      <c r="QOK17" s="8"/>
      <c r="QOL17" s="8"/>
      <c r="QOM17" s="8"/>
      <c r="QON17" s="8"/>
      <c r="QOO17" s="8"/>
      <c r="QOP17" s="8"/>
      <c r="QOQ17" s="8"/>
      <c r="QOR17" s="8"/>
      <c r="QOS17" s="8"/>
      <c r="QOT17" s="8"/>
      <c r="QOU17" s="8"/>
      <c r="QOV17" s="8"/>
      <c r="QOW17" s="8"/>
      <c r="QOX17" s="8"/>
      <c r="QOY17" s="8"/>
      <c r="QOZ17" s="8"/>
      <c r="QPA17" s="8"/>
      <c r="QPB17" s="8"/>
      <c r="QPC17" s="8"/>
      <c r="QPD17" s="8"/>
      <c r="QPE17" s="8"/>
      <c r="QPF17" s="8"/>
      <c r="QPG17" s="8"/>
      <c r="QPH17" s="8"/>
      <c r="QPI17" s="8"/>
      <c r="QPJ17" s="8"/>
      <c r="QPK17" s="8"/>
      <c r="QPL17" s="8"/>
      <c r="QPM17" s="8"/>
      <c r="QPN17" s="8"/>
      <c r="QPO17" s="8"/>
      <c r="QPP17" s="8"/>
      <c r="QPQ17" s="8"/>
      <c r="QPR17" s="8"/>
      <c r="QPS17" s="8"/>
      <c r="QPT17" s="8"/>
      <c r="QPU17" s="8"/>
      <c r="QPV17" s="8"/>
      <c r="QPW17" s="8"/>
      <c r="QPX17" s="8"/>
      <c r="QPY17" s="8"/>
      <c r="QPZ17" s="8"/>
      <c r="QQA17" s="8"/>
      <c r="QQB17" s="8"/>
      <c r="QQC17" s="8"/>
      <c r="QQD17" s="8"/>
      <c r="QQE17" s="8"/>
      <c r="QQF17" s="8"/>
      <c r="QQG17" s="8"/>
      <c r="QQH17" s="8"/>
      <c r="QQI17" s="8"/>
      <c r="QQJ17" s="8"/>
      <c r="QQK17" s="8"/>
      <c r="QQL17" s="8"/>
      <c r="QQM17" s="8"/>
      <c r="QQN17" s="8"/>
      <c r="QQO17" s="8"/>
      <c r="QQP17" s="8"/>
      <c r="QQQ17" s="8"/>
      <c r="QQR17" s="8"/>
      <c r="QQS17" s="8"/>
      <c r="QQT17" s="8"/>
      <c r="QQU17" s="8"/>
      <c r="QQV17" s="8"/>
      <c r="QQW17" s="8"/>
      <c r="QQX17" s="8"/>
      <c r="QQY17" s="8"/>
      <c r="QQZ17" s="8"/>
      <c r="QRA17" s="8"/>
      <c r="QRB17" s="8"/>
      <c r="QRC17" s="8"/>
      <c r="QRD17" s="8"/>
      <c r="QRE17" s="8"/>
      <c r="QRF17" s="8"/>
      <c r="QRG17" s="8"/>
      <c r="QRH17" s="8"/>
      <c r="QRI17" s="8"/>
      <c r="QRJ17" s="8"/>
      <c r="QRK17" s="8"/>
      <c r="QRL17" s="8"/>
      <c r="QRM17" s="8"/>
      <c r="QRN17" s="8"/>
      <c r="QRO17" s="8"/>
      <c r="QRP17" s="8"/>
      <c r="QRQ17" s="8"/>
      <c r="QRR17" s="8"/>
      <c r="QRS17" s="8"/>
      <c r="QRT17" s="8"/>
      <c r="QRU17" s="8"/>
      <c r="QRV17" s="8"/>
      <c r="QRW17" s="8"/>
      <c r="QRX17" s="8"/>
      <c r="QRY17" s="8"/>
      <c r="QRZ17" s="8"/>
      <c r="QSA17" s="8"/>
      <c r="QSB17" s="8"/>
      <c r="QSC17" s="8"/>
      <c r="QSD17" s="8"/>
      <c r="QSE17" s="8"/>
      <c r="QSF17" s="8"/>
      <c r="QSG17" s="8"/>
      <c r="QSH17" s="8"/>
      <c r="QSI17" s="8"/>
      <c r="QSJ17" s="8"/>
      <c r="QSK17" s="8"/>
      <c r="QSL17" s="8"/>
      <c r="QSM17" s="8"/>
      <c r="QSN17" s="8"/>
      <c r="QSO17" s="8"/>
      <c r="QSP17" s="8"/>
      <c r="QSQ17" s="8"/>
      <c r="QSR17" s="8"/>
      <c r="QSS17" s="8"/>
      <c r="QST17" s="8"/>
      <c r="QSU17" s="8"/>
      <c r="QSV17" s="8"/>
      <c r="QSW17" s="8"/>
      <c r="QSX17" s="8"/>
      <c r="QSY17" s="8"/>
      <c r="QSZ17" s="8"/>
      <c r="QTA17" s="8"/>
      <c r="QTB17" s="8"/>
      <c r="QTC17" s="8"/>
      <c r="QTD17" s="8"/>
      <c r="QTE17" s="8"/>
      <c r="QTF17" s="8"/>
      <c r="QTG17" s="8"/>
      <c r="QTH17" s="8"/>
      <c r="QTI17" s="8"/>
      <c r="QTJ17" s="8"/>
      <c r="QTK17" s="8"/>
      <c r="QTL17" s="8"/>
      <c r="QTM17" s="8"/>
      <c r="QTN17" s="8"/>
      <c r="QTO17" s="8"/>
      <c r="QTP17" s="8"/>
      <c r="QTQ17" s="8"/>
      <c r="QTR17" s="8"/>
      <c r="QTS17" s="8"/>
      <c r="QTT17" s="8"/>
      <c r="QTU17" s="8"/>
      <c r="QTV17" s="8"/>
      <c r="QTW17" s="8"/>
      <c r="QTX17" s="8"/>
      <c r="QTY17" s="8"/>
      <c r="QTZ17" s="8"/>
      <c r="QUA17" s="8"/>
      <c r="QUB17" s="8"/>
      <c r="QUC17" s="8"/>
      <c r="QUD17" s="8"/>
      <c r="QUE17" s="8"/>
      <c r="QUF17" s="8"/>
      <c r="QUG17" s="8"/>
      <c r="QUH17" s="8"/>
      <c r="QUI17" s="8"/>
      <c r="QUJ17" s="8"/>
      <c r="QUK17" s="8"/>
      <c r="QUL17" s="8"/>
      <c r="QUM17" s="8"/>
      <c r="QUN17" s="8"/>
      <c r="QUO17" s="8"/>
      <c r="QUP17" s="8"/>
      <c r="QUQ17" s="8"/>
      <c r="QUR17" s="8"/>
      <c r="QUS17" s="8"/>
      <c r="QUT17" s="8"/>
      <c r="QUU17" s="8"/>
      <c r="QUV17" s="8"/>
      <c r="QUW17" s="8"/>
      <c r="QUX17" s="8"/>
      <c r="QUY17" s="8"/>
      <c r="QUZ17" s="8"/>
      <c r="QVA17" s="8"/>
      <c r="QVB17" s="8"/>
      <c r="QVC17" s="8"/>
      <c r="QVD17" s="8"/>
      <c r="QVE17" s="8"/>
      <c r="QVF17" s="8"/>
      <c r="QVG17" s="8"/>
      <c r="QVH17" s="8"/>
      <c r="QVI17" s="8"/>
      <c r="QVJ17" s="8"/>
      <c r="QVK17" s="8"/>
      <c r="QVL17" s="8"/>
      <c r="QVM17" s="8"/>
      <c r="QVN17" s="8"/>
      <c r="QVO17" s="8"/>
      <c r="QVP17" s="8"/>
      <c r="QVQ17" s="8"/>
      <c r="QVR17" s="8"/>
      <c r="QVS17" s="8"/>
      <c r="QVT17" s="8"/>
      <c r="QVU17" s="8"/>
      <c r="QVV17" s="8"/>
      <c r="QVW17" s="8"/>
      <c r="QVX17" s="8"/>
      <c r="QVY17" s="8"/>
      <c r="QVZ17" s="8"/>
      <c r="QWA17" s="8"/>
      <c r="QWB17" s="8"/>
      <c r="QWC17" s="8"/>
      <c r="QWD17" s="8"/>
      <c r="QWE17" s="8"/>
      <c r="QWF17" s="8"/>
      <c r="QWG17" s="8"/>
      <c r="QWH17" s="8"/>
      <c r="QWI17" s="8"/>
      <c r="QWJ17" s="8"/>
      <c r="QWK17" s="8"/>
      <c r="QWL17" s="8"/>
      <c r="QWM17" s="8"/>
      <c r="QWN17" s="8"/>
      <c r="QWO17" s="8"/>
      <c r="QWP17" s="8"/>
      <c r="QWQ17" s="8"/>
      <c r="QWR17" s="8"/>
      <c r="QWS17" s="8"/>
      <c r="QWT17" s="8"/>
      <c r="QWU17" s="8"/>
      <c r="QWV17" s="8"/>
      <c r="QWW17" s="8"/>
      <c r="QWX17" s="8"/>
      <c r="QWY17" s="8"/>
      <c r="QWZ17" s="8"/>
      <c r="QXA17" s="8"/>
      <c r="QXB17" s="8"/>
      <c r="QXC17" s="8"/>
      <c r="QXD17" s="8"/>
      <c r="QXE17" s="8"/>
      <c r="QXF17" s="8"/>
      <c r="QXG17" s="8"/>
      <c r="QXH17" s="8"/>
      <c r="QXI17" s="8"/>
      <c r="QXJ17" s="8"/>
      <c r="QXK17" s="8"/>
      <c r="QXL17" s="8"/>
      <c r="QXM17" s="8"/>
      <c r="QXN17" s="8"/>
      <c r="QXO17" s="8"/>
      <c r="QXP17" s="8"/>
      <c r="QXQ17" s="8"/>
      <c r="QXR17" s="8"/>
      <c r="QXS17" s="8"/>
      <c r="QXT17" s="8"/>
      <c r="QXU17" s="8"/>
      <c r="QXV17" s="8"/>
      <c r="QXW17" s="8"/>
      <c r="QXX17" s="8"/>
      <c r="QXY17" s="8"/>
      <c r="QXZ17" s="8"/>
      <c r="QYA17" s="8"/>
      <c r="QYB17" s="8"/>
      <c r="QYC17" s="8"/>
      <c r="QYD17" s="8"/>
      <c r="QYE17" s="8"/>
      <c r="QYF17" s="8"/>
      <c r="QYG17" s="8"/>
      <c r="QYH17" s="8"/>
      <c r="QYI17" s="8"/>
      <c r="QYJ17" s="8"/>
      <c r="QYK17" s="8"/>
      <c r="QYL17" s="8"/>
      <c r="QYM17" s="8"/>
      <c r="QYN17" s="8"/>
      <c r="QYO17" s="8"/>
      <c r="QYP17" s="8"/>
      <c r="QYQ17" s="8"/>
      <c r="QYR17" s="8"/>
      <c r="QYS17" s="8"/>
      <c r="QYT17" s="8"/>
      <c r="QYU17" s="8"/>
      <c r="QYV17" s="8"/>
      <c r="QYW17" s="8"/>
      <c r="QYX17" s="8"/>
      <c r="QYY17" s="8"/>
      <c r="QYZ17" s="8"/>
      <c r="QZA17" s="8"/>
      <c r="QZB17" s="8"/>
      <c r="QZC17" s="8"/>
      <c r="QZD17" s="8"/>
      <c r="QZE17" s="8"/>
      <c r="QZF17" s="8"/>
      <c r="QZG17" s="8"/>
      <c r="QZH17" s="8"/>
      <c r="QZI17" s="8"/>
      <c r="QZJ17" s="8"/>
      <c r="QZK17" s="8"/>
      <c r="QZL17" s="8"/>
      <c r="QZM17" s="8"/>
      <c r="QZN17" s="8"/>
      <c r="QZO17" s="8"/>
      <c r="QZP17" s="8"/>
      <c r="QZQ17" s="8"/>
      <c r="QZR17" s="8"/>
      <c r="QZS17" s="8"/>
      <c r="QZT17" s="8"/>
      <c r="QZU17" s="8"/>
      <c r="QZV17" s="8"/>
      <c r="QZW17" s="8"/>
      <c r="QZX17" s="8"/>
      <c r="QZY17" s="8"/>
      <c r="QZZ17" s="8"/>
      <c r="RAA17" s="8"/>
      <c r="RAB17" s="8"/>
      <c r="RAC17" s="8"/>
      <c r="RAD17" s="8"/>
      <c r="RAE17" s="8"/>
      <c r="RAF17" s="8"/>
      <c r="RAG17" s="8"/>
      <c r="RAH17" s="8"/>
      <c r="RAI17" s="8"/>
      <c r="RAJ17" s="8"/>
      <c r="RAK17" s="8"/>
      <c r="RAL17" s="8"/>
      <c r="RAM17" s="8"/>
      <c r="RAN17" s="8"/>
      <c r="RAO17" s="8"/>
      <c r="RAP17" s="8"/>
      <c r="RAQ17" s="8"/>
      <c r="RAR17" s="8"/>
      <c r="RAS17" s="8"/>
      <c r="RAT17" s="8"/>
      <c r="RAU17" s="8"/>
      <c r="RAV17" s="8"/>
      <c r="RAW17" s="8"/>
      <c r="RAX17" s="8"/>
      <c r="RAY17" s="8"/>
      <c r="RAZ17" s="8"/>
      <c r="RBA17" s="8"/>
      <c r="RBB17" s="8"/>
      <c r="RBC17" s="8"/>
      <c r="RBD17" s="8"/>
      <c r="RBE17" s="8"/>
      <c r="RBF17" s="8"/>
      <c r="RBG17" s="8"/>
      <c r="RBH17" s="8"/>
      <c r="RBI17" s="8"/>
      <c r="RBJ17" s="8"/>
      <c r="RBK17" s="8"/>
      <c r="RBL17" s="8"/>
      <c r="RBM17" s="8"/>
      <c r="RBN17" s="8"/>
      <c r="RBO17" s="8"/>
      <c r="RBP17" s="8"/>
      <c r="RBQ17" s="8"/>
      <c r="RBR17" s="8"/>
      <c r="RBS17" s="8"/>
      <c r="RBT17" s="8"/>
      <c r="RBU17" s="8"/>
      <c r="RBV17" s="8"/>
      <c r="RBW17" s="8"/>
      <c r="RBX17" s="8"/>
      <c r="RBY17" s="8"/>
      <c r="RBZ17" s="8"/>
      <c r="RCA17" s="8"/>
      <c r="RCB17" s="8"/>
      <c r="RCC17" s="8"/>
      <c r="RCD17" s="8"/>
      <c r="RCE17" s="8"/>
      <c r="RCF17" s="8"/>
      <c r="RCG17" s="8"/>
      <c r="RCH17" s="8"/>
      <c r="RCI17" s="8"/>
      <c r="RCJ17" s="8"/>
      <c r="RCK17" s="8"/>
      <c r="RCL17" s="8"/>
      <c r="RCM17" s="8"/>
      <c r="RCN17" s="8"/>
      <c r="RCO17" s="8"/>
      <c r="RCP17" s="8"/>
      <c r="RCQ17" s="8"/>
      <c r="RCR17" s="8"/>
      <c r="RCS17" s="8"/>
      <c r="RCT17" s="8"/>
      <c r="RCU17" s="8"/>
      <c r="RCV17" s="8"/>
      <c r="RCW17" s="8"/>
      <c r="RCX17" s="8"/>
      <c r="RCY17" s="8"/>
      <c r="RCZ17" s="8"/>
      <c r="RDA17" s="8"/>
      <c r="RDB17" s="8"/>
      <c r="RDC17" s="8"/>
      <c r="RDD17" s="8"/>
      <c r="RDE17" s="8"/>
      <c r="RDF17" s="8"/>
      <c r="RDG17" s="8"/>
      <c r="RDH17" s="8"/>
      <c r="RDI17" s="8"/>
      <c r="RDJ17" s="8"/>
      <c r="RDK17" s="8"/>
      <c r="RDL17" s="8"/>
      <c r="RDM17" s="8"/>
      <c r="RDN17" s="8"/>
      <c r="RDO17" s="8"/>
      <c r="RDP17" s="8"/>
      <c r="RDQ17" s="8"/>
      <c r="RDR17" s="8"/>
      <c r="RDS17" s="8"/>
      <c r="RDT17" s="8"/>
      <c r="RDU17" s="8"/>
      <c r="RDV17" s="8"/>
      <c r="RDW17" s="8"/>
      <c r="RDX17" s="8"/>
      <c r="RDY17" s="8"/>
      <c r="RDZ17" s="8"/>
      <c r="REA17" s="8"/>
      <c r="REB17" s="8"/>
      <c r="REC17" s="8"/>
      <c r="RED17" s="8"/>
      <c r="REE17" s="8"/>
      <c r="REF17" s="8"/>
      <c r="REG17" s="8"/>
      <c r="REH17" s="8"/>
      <c r="REI17" s="8"/>
      <c r="REJ17" s="8"/>
      <c r="REK17" s="8"/>
      <c r="REL17" s="8"/>
      <c r="REM17" s="8"/>
      <c r="REN17" s="8"/>
      <c r="REO17" s="8"/>
      <c r="REP17" s="8"/>
      <c r="REQ17" s="8"/>
      <c r="RER17" s="8"/>
      <c r="RES17" s="8"/>
      <c r="RET17" s="8"/>
      <c r="REU17" s="8"/>
      <c r="REV17" s="8"/>
      <c r="REW17" s="8"/>
      <c r="REX17" s="8"/>
      <c r="REY17" s="8"/>
      <c r="REZ17" s="8"/>
      <c r="RFA17" s="8"/>
      <c r="RFB17" s="8"/>
      <c r="RFC17" s="8"/>
      <c r="RFD17" s="8"/>
      <c r="RFE17" s="8"/>
      <c r="RFF17" s="8"/>
      <c r="RFG17" s="8"/>
      <c r="RFH17" s="8"/>
      <c r="RFI17" s="8"/>
      <c r="RFJ17" s="8"/>
      <c r="RFK17" s="8"/>
      <c r="RFL17" s="8"/>
      <c r="RFM17" s="8"/>
      <c r="RFN17" s="8"/>
      <c r="RFO17" s="8"/>
      <c r="RFP17" s="8"/>
      <c r="RFQ17" s="8"/>
      <c r="RFR17" s="8"/>
      <c r="RFS17" s="8"/>
      <c r="RFT17" s="8"/>
      <c r="RFU17" s="8"/>
      <c r="RFV17" s="8"/>
      <c r="RFW17" s="8"/>
      <c r="RFX17" s="8"/>
      <c r="RFY17" s="8"/>
      <c r="RFZ17" s="8"/>
      <c r="RGA17" s="8"/>
      <c r="RGB17" s="8"/>
      <c r="RGC17" s="8"/>
      <c r="RGD17" s="8"/>
      <c r="RGE17" s="8"/>
      <c r="RGF17" s="8"/>
      <c r="RGG17" s="8"/>
      <c r="RGH17" s="8"/>
      <c r="RGI17" s="8"/>
      <c r="RGJ17" s="8"/>
      <c r="RGK17" s="8"/>
      <c r="RGL17" s="8"/>
      <c r="RGM17" s="8"/>
      <c r="RGN17" s="8"/>
      <c r="RGO17" s="8"/>
      <c r="RGP17" s="8"/>
      <c r="RGQ17" s="8"/>
      <c r="RGR17" s="8"/>
      <c r="RGS17" s="8"/>
      <c r="RGT17" s="8"/>
      <c r="RGU17" s="8"/>
      <c r="RGV17" s="8"/>
      <c r="RGW17" s="8"/>
      <c r="RGX17" s="8"/>
      <c r="RGY17" s="8"/>
      <c r="RGZ17" s="8"/>
      <c r="RHA17" s="8"/>
      <c r="RHB17" s="8"/>
      <c r="RHC17" s="8"/>
      <c r="RHD17" s="8"/>
      <c r="RHE17" s="8"/>
      <c r="RHF17" s="8"/>
      <c r="RHG17" s="8"/>
      <c r="RHH17" s="8"/>
      <c r="RHI17" s="8"/>
      <c r="RHJ17" s="8"/>
      <c r="RHK17" s="8"/>
      <c r="RHL17" s="8"/>
      <c r="RHM17" s="8"/>
      <c r="RHN17" s="8"/>
      <c r="RHO17" s="8"/>
      <c r="RHP17" s="8"/>
      <c r="RHQ17" s="8"/>
      <c r="RHR17" s="8"/>
      <c r="RHS17" s="8"/>
      <c r="RHT17" s="8"/>
      <c r="RHU17" s="8"/>
      <c r="RHV17" s="8"/>
      <c r="RHW17" s="8"/>
      <c r="RHX17" s="8"/>
      <c r="RHY17" s="8"/>
      <c r="RHZ17" s="8"/>
      <c r="RIA17" s="8"/>
      <c r="RIB17" s="8"/>
      <c r="RIC17" s="8"/>
      <c r="RID17" s="8"/>
      <c r="RIE17" s="8"/>
      <c r="RIF17" s="8"/>
      <c r="RIG17" s="8"/>
      <c r="RIH17" s="8"/>
      <c r="RII17" s="8"/>
      <c r="RIJ17" s="8"/>
      <c r="RIK17" s="8"/>
      <c r="RIL17" s="8"/>
      <c r="RIM17" s="8"/>
      <c r="RIN17" s="8"/>
      <c r="RIO17" s="8"/>
      <c r="RIP17" s="8"/>
      <c r="RIQ17" s="8"/>
      <c r="RIR17" s="8"/>
      <c r="RIS17" s="8"/>
      <c r="RIT17" s="8"/>
      <c r="RIU17" s="8"/>
      <c r="RIV17" s="8"/>
      <c r="RIW17" s="8"/>
      <c r="RIX17" s="8"/>
      <c r="RIY17" s="8"/>
      <c r="RIZ17" s="8"/>
      <c r="RJA17" s="8"/>
      <c r="RJB17" s="8"/>
      <c r="RJC17" s="8"/>
      <c r="RJD17" s="8"/>
      <c r="RJE17" s="8"/>
      <c r="RJF17" s="8"/>
      <c r="RJG17" s="8"/>
      <c r="RJH17" s="8"/>
      <c r="RJI17" s="8"/>
      <c r="RJJ17" s="8"/>
      <c r="RJK17" s="8"/>
      <c r="RJL17" s="8"/>
      <c r="RJM17" s="8"/>
      <c r="RJN17" s="8"/>
      <c r="RJO17" s="8"/>
      <c r="RJP17" s="8"/>
      <c r="RJQ17" s="8"/>
      <c r="RJR17" s="8"/>
      <c r="RJS17" s="8"/>
      <c r="RJT17" s="8"/>
      <c r="RJU17" s="8"/>
      <c r="RJV17" s="8"/>
      <c r="RJW17" s="8"/>
      <c r="RJX17" s="8"/>
      <c r="RJY17" s="8"/>
      <c r="RJZ17" s="8"/>
      <c r="RKA17" s="8"/>
      <c r="RKB17" s="8"/>
      <c r="RKC17" s="8"/>
      <c r="RKD17" s="8"/>
      <c r="RKE17" s="8"/>
      <c r="RKF17" s="8"/>
      <c r="RKG17" s="8"/>
      <c r="RKH17" s="8"/>
      <c r="RKI17" s="8"/>
      <c r="RKJ17" s="8"/>
      <c r="RKK17" s="8"/>
      <c r="RKL17" s="8"/>
      <c r="RKM17" s="8"/>
      <c r="RKN17" s="8"/>
      <c r="RKO17" s="8"/>
      <c r="RKP17" s="8"/>
      <c r="RKQ17" s="8"/>
      <c r="RKR17" s="8"/>
      <c r="RKS17" s="8"/>
      <c r="RKT17" s="8"/>
      <c r="RKU17" s="8"/>
      <c r="RKV17" s="8"/>
      <c r="RKW17" s="8"/>
      <c r="RKX17" s="8"/>
      <c r="RKY17" s="8"/>
      <c r="RKZ17" s="8"/>
      <c r="RLA17" s="8"/>
      <c r="RLB17" s="8"/>
      <c r="RLC17" s="8"/>
      <c r="RLD17" s="8"/>
      <c r="RLE17" s="8"/>
      <c r="RLF17" s="8"/>
      <c r="RLG17" s="8"/>
      <c r="RLH17" s="8"/>
      <c r="RLI17" s="8"/>
      <c r="RLJ17" s="8"/>
      <c r="RLK17" s="8"/>
      <c r="RLL17" s="8"/>
      <c r="RLM17" s="8"/>
      <c r="RLN17" s="8"/>
      <c r="RLO17" s="8"/>
      <c r="RLP17" s="8"/>
      <c r="RLQ17" s="8"/>
      <c r="RLR17" s="8"/>
      <c r="RLS17" s="8"/>
      <c r="RLT17" s="8"/>
      <c r="RLU17" s="8"/>
      <c r="RLV17" s="8"/>
      <c r="RLW17" s="8"/>
      <c r="RLX17" s="8"/>
      <c r="RLY17" s="8"/>
      <c r="RLZ17" s="8"/>
      <c r="RMA17" s="8"/>
      <c r="RMB17" s="8"/>
      <c r="RMC17" s="8"/>
      <c r="RMD17" s="8"/>
      <c r="RME17" s="8"/>
      <c r="RMF17" s="8"/>
      <c r="RMG17" s="8"/>
      <c r="RMH17" s="8"/>
      <c r="RMI17" s="8"/>
      <c r="RMJ17" s="8"/>
      <c r="RMK17" s="8"/>
      <c r="RML17" s="8"/>
      <c r="RMM17" s="8"/>
      <c r="RMN17" s="8"/>
      <c r="RMO17" s="8"/>
      <c r="RMP17" s="8"/>
      <c r="RMQ17" s="8"/>
      <c r="RMR17" s="8"/>
      <c r="RMS17" s="8"/>
      <c r="RMT17" s="8"/>
      <c r="RMU17" s="8"/>
      <c r="RMV17" s="8"/>
      <c r="RMW17" s="8"/>
      <c r="RMX17" s="8"/>
      <c r="RMY17" s="8"/>
      <c r="RMZ17" s="8"/>
      <c r="RNA17" s="8"/>
      <c r="RNB17" s="8"/>
      <c r="RNC17" s="8"/>
      <c r="RND17" s="8"/>
      <c r="RNE17" s="8"/>
      <c r="RNF17" s="8"/>
      <c r="RNG17" s="8"/>
      <c r="RNH17" s="8"/>
      <c r="RNI17" s="8"/>
      <c r="RNJ17" s="8"/>
      <c r="RNK17" s="8"/>
      <c r="RNL17" s="8"/>
      <c r="RNM17" s="8"/>
      <c r="RNN17" s="8"/>
      <c r="RNO17" s="8"/>
      <c r="RNP17" s="8"/>
      <c r="RNQ17" s="8"/>
      <c r="RNR17" s="8"/>
      <c r="RNS17" s="8"/>
      <c r="RNT17" s="8"/>
      <c r="RNU17" s="8"/>
      <c r="RNV17" s="8"/>
      <c r="RNW17" s="8"/>
      <c r="RNX17" s="8"/>
      <c r="RNY17" s="8"/>
      <c r="RNZ17" s="8"/>
      <c r="ROA17" s="8"/>
      <c r="ROB17" s="8"/>
      <c r="ROC17" s="8"/>
      <c r="ROD17" s="8"/>
      <c r="ROE17" s="8"/>
      <c r="ROF17" s="8"/>
      <c r="ROG17" s="8"/>
      <c r="ROH17" s="8"/>
      <c r="ROI17" s="8"/>
      <c r="ROJ17" s="8"/>
      <c r="ROK17" s="8"/>
      <c r="ROL17" s="8"/>
      <c r="ROM17" s="8"/>
      <c r="RON17" s="8"/>
      <c r="ROO17" s="8"/>
      <c r="ROP17" s="8"/>
      <c r="ROQ17" s="8"/>
      <c r="ROR17" s="8"/>
      <c r="ROS17" s="8"/>
      <c r="ROT17" s="8"/>
      <c r="ROU17" s="8"/>
      <c r="ROV17" s="8"/>
      <c r="ROW17" s="8"/>
      <c r="ROX17" s="8"/>
      <c r="ROY17" s="8"/>
      <c r="ROZ17" s="8"/>
      <c r="RPA17" s="8"/>
      <c r="RPB17" s="8"/>
      <c r="RPC17" s="8"/>
      <c r="RPD17" s="8"/>
      <c r="RPE17" s="8"/>
      <c r="RPF17" s="8"/>
      <c r="RPG17" s="8"/>
      <c r="RPH17" s="8"/>
      <c r="RPI17" s="8"/>
      <c r="RPJ17" s="8"/>
      <c r="RPK17" s="8"/>
      <c r="RPL17" s="8"/>
      <c r="RPM17" s="8"/>
      <c r="RPN17" s="8"/>
      <c r="RPO17" s="8"/>
      <c r="RPP17" s="8"/>
      <c r="RPQ17" s="8"/>
      <c r="RPR17" s="8"/>
      <c r="RPS17" s="8"/>
      <c r="RPT17" s="8"/>
      <c r="RPU17" s="8"/>
      <c r="RPV17" s="8"/>
      <c r="RPW17" s="8"/>
      <c r="RPX17" s="8"/>
      <c r="RPY17" s="8"/>
      <c r="RPZ17" s="8"/>
      <c r="RQA17" s="8"/>
      <c r="RQB17" s="8"/>
      <c r="RQC17" s="8"/>
      <c r="RQD17" s="8"/>
      <c r="RQE17" s="8"/>
      <c r="RQF17" s="8"/>
      <c r="RQG17" s="8"/>
      <c r="RQH17" s="8"/>
      <c r="RQI17" s="8"/>
      <c r="RQJ17" s="8"/>
      <c r="RQK17" s="8"/>
      <c r="RQL17" s="8"/>
      <c r="RQM17" s="8"/>
      <c r="RQN17" s="8"/>
      <c r="RQO17" s="8"/>
      <c r="RQP17" s="8"/>
      <c r="RQQ17" s="8"/>
      <c r="RQR17" s="8"/>
      <c r="RQS17" s="8"/>
      <c r="RQT17" s="8"/>
      <c r="RQU17" s="8"/>
      <c r="RQV17" s="8"/>
      <c r="RQW17" s="8"/>
      <c r="RQX17" s="8"/>
      <c r="RQY17" s="8"/>
      <c r="RQZ17" s="8"/>
      <c r="RRA17" s="8"/>
      <c r="RRB17" s="8"/>
      <c r="RRC17" s="8"/>
      <c r="RRD17" s="8"/>
      <c r="RRE17" s="8"/>
      <c r="RRF17" s="8"/>
      <c r="RRG17" s="8"/>
      <c r="RRH17" s="8"/>
      <c r="RRI17" s="8"/>
      <c r="RRJ17" s="8"/>
      <c r="RRK17" s="8"/>
      <c r="RRL17" s="8"/>
      <c r="RRM17" s="8"/>
      <c r="RRN17" s="8"/>
      <c r="RRO17" s="8"/>
      <c r="RRP17" s="8"/>
      <c r="RRQ17" s="8"/>
      <c r="RRR17" s="8"/>
      <c r="RRS17" s="8"/>
      <c r="RRT17" s="8"/>
      <c r="RRU17" s="8"/>
      <c r="RRV17" s="8"/>
      <c r="RRW17" s="8"/>
      <c r="RRX17" s="8"/>
      <c r="RRY17" s="8"/>
      <c r="RRZ17" s="8"/>
      <c r="RSA17" s="8"/>
      <c r="RSB17" s="8"/>
      <c r="RSC17" s="8"/>
      <c r="RSD17" s="8"/>
      <c r="RSE17" s="8"/>
      <c r="RSF17" s="8"/>
      <c r="RSG17" s="8"/>
      <c r="RSH17" s="8"/>
      <c r="RSI17" s="8"/>
      <c r="RSJ17" s="8"/>
      <c r="RSK17" s="8"/>
      <c r="RSL17" s="8"/>
      <c r="RSM17" s="8"/>
      <c r="RSN17" s="8"/>
      <c r="RSO17" s="8"/>
      <c r="RSP17" s="8"/>
      <c r="RSQ17" s="8"/>
      <c r="RSR17" s="8"/>
      <c r="RSS17" s="8"/>
      <c r="RST17" s="8"/>
      <c r="RSU17" s="8"/>
      <c r="RSV17" s="8"/>
      <c r="RSW17" s="8"/>
      <c r="RSX17" s="8"/>
      <c r="RSY17" s="8"/>
      <c r="RSZ17" s="8"/>
      <c r="RTA17" s="8"/>
      <c r="RTB17" s="8"/>
      <c r="RTC17" s="8"/>
      <c r="RTD17" s="8"/>
      <c r="RTE17" s="8"/>
      <c r="RTF17" s="8"/>
      <c r="RTG17" s="8"/>
      <c r="RTH17" s="8"/>
      <c r="RTI17" s="8"/>
      <c r="RTJ17" s="8"/>
      <c r="RTK17" s="8"/>
      <c r="RTL17" s="8"/>
      <c r="RTM17" s="8"/>
      <c r="RTN17" s="8"/>
      <c r="RTO17" s="8"/>
      <c r="RTP17" s="8"/>
      <c r="RTQ17" s="8"/>
      <c r="RTR17" s="8"/>
      <c r="RTS17" s="8"/>
      <c r="RTT17" s="8"/>
      <c r="RTU17" s="8"/>
      <c r="RTV17" s="8"/>
      <c r="RTW17" s="8"/>
      <c r="RTX17" s="8"/>
      <c r="RTY17" s="8"/>
      <c r="RTZ17" s="8"/>
      <c r="RUA17" s="8"/>
      <c r="RUB17" s="8"/>
      <c r="RUC17" s="8"/>
      <c r="RUD17" s="8"/>
      <c r="RUE17" s="8"/>
      <c r="RUF17" s="8"/>
      <c r="RUG17" s="8"/>
      <c r="RUH17" s="8"/>
      <c r="RUI17" s="8"/>
      <c r="RUJ17" s="8"/>
      <c r="RUK17" s="8"/>
      <c r="RUL17" s="8"/>
      <c r="RUM17" s="8"/>
      <c r="RUN17" s="8"/>
      <c r="RUO17" s="8"/>
      <c r="RUP17" s="8"/>
      <c r="RUQ17" s="8"/>
      <c r="RUR17" s="8"/>
      <c r="RUS17" s="8"/>
      <c r="RUT17" s="8"/>
      <c r="RUU17" s="8"/>
      <c r="RUV17" s="8"/>
      <c r="RUW17" s="8"/>
      <c r="RUX17" s="8"/>
      <c r="RUY17" s="8"/>
      <c r="RUZ17" s="8"/>
      <c r="RVA17" s="8"/>
      <c r="RVB17" s="8"/>
      <c r="RVC17" s="8"/>
      <c r="RVD17" s="8"/>
      <c r="RVE17" s="8"/>
      <c r="RVF17" s="8"/>
      <c r="RVG17" s="8"/>
      <c r="RVH17" s="8"/>
      <c r="RVI17" s="8"/>
      <c r="RVJ17" s="8"/>
      <c r="RVK17" s="8"/>
      <c r="RVL17" s="8"/>
      <c r="RVM17" s="8"/>
      <c r="RVN17" s="8"/>
      <c r="RVO17" s="8"/>
      <c r="RVP17" s="8"/>
      <c r="RVQ17" s="8"/>
      <c r="RVR17" s="8"/>
      <c r="RVS17" s="8"/>
      <c r="RVT17" s="8"/>
      <c r="RVU17" s="8"/>
      <c r="RVV17" s="8"/>
      <c r="RVW17" s="8"/>
      <c r="RVX17" s="8"/>
      <c r="RVY17" s="8"/>
      <c r="RVZ17" s="8"/>
      <c r="RWA17" s="8"/>
      <c r="RWB17" s="8"/>
      <c r="RWC17" s="8"/>
      <c r="RWD17" s="8"/>
      <c r="RWE17" s="8"/>
      <c r="RWF17" s="8"/>
      <c r="RWG17" s="8"/>
      <c r="RWH17" s="8"/>
      <c r="RWI17" s="8"/>
      <c r="RWJ17" s="8"/>
      <c r="RWK17" s="8"/>
      <c r="RWL17" s="8"/>
      <c r="RWM17" s="8"/>
      <c r="RWN17" s="8"/>
      <c r="RWO17" s="8"/>
      <c r="RWP17" s="8"/>
      <c r="RWQ17" s="8"/>
      <c r="RWR17" s="8"/>
      <c r="RWS17" s="8"/>
      <c r="RWT17" s="8"/>
      <c r="RWU17" s="8"/>
      <c r="RWV17" s="8"/>
      <c r="RWW17" s="8"/>
      <c r="RWX17" s="8"/>
      <c r="RWY17" s="8"/>
      <c r="RWZ17" s="8"/>
      <c r="RXA17" s="8"/>
      <c r="RXB17" s="8"/>
      <c r="RXC17" s="8"/>
      <c r="RXD17" s="8"/>
      <c r="RXE17" s="8"/>
      <c r="RXF17" s="8"/>
      <c r="RXG17" s="8"/>
      <c r="RXH17" s="8"/>
      <c r="RXI17" s="8"/>
      <c r="RXJ17" s="8"/>
      <c r="RXK17" s="8"/>
      <c r="RXL17" s="8"/>
      <c r="RXM17" s="8"/>
      <c r="RXN17" s="8"/>
      <c r="RXO17" s="8"/>
      <c r="RXP17" s="8"/>
      <c r="RXQ17" s="8"/>
      <c r="RXR17" s="8"/>
      <c r="RXS17" s="8"/>
      <c r="RXT17" s="8"/>
      <c r="RXU17" s="8"/>
      <c r="RXV17" s="8"/>
      <c r="RXW17" s="8"/>
      <c r="RXX17" s="8"/>
      <c r="RXY17" s="8"/>
      <c r="RXZ17" s="8"/>
      <c r="RYA17" s="8"/>
      <c r="RYB17" s="8"/>
      <c r="RYC17" s="8"/>
      <c r="RYD17" s="8"/>
      <c r="RYE17" s="8"/>
      <c r="RYF17" s="8"/>
      <c r="RYG17" s="8"/>
      <c r="RYH17" s="8"/>
      <c r="RYI17" s="8"/>
      <c r="RYJ17" s="8"/>
      <c r="RYK17" s="8"/>
      <c r="RYL17" s="8"/>
      <c r="RYM17" s="8"/>
      <c r="RYN17" s="8"/>
      <c r="RYO17" s="8"/>
      <c r="RYP17" s="8"/>
      <c r="RYQ17" s="8"/>
      <c r="RYR17" s="8"/>
      <c r="RYS17" s="8"/>
      <c r="RYT17" s="8"/>
      <c r="RYU17" s="8"/>
      <c r="RYV17" s="8"/>
      <c r="RYW17" s="8"/>
      <c r="RYX17" s="8"/>
      <c r="RYY17" s="8"/>
      <c r="RYZ17" s="8"/>
      <c r="RZA17" s="8"/>
      <c r="RZB17" s="8"/>
      <c r="RZC17" s="8"/>
      <c r="RZD17" s="8"/>
      <c r="RZE17" s="8"/>
      <c r="RZF17" s="8"/>
      <c r="RZG17" s="8"/>
      <c r="RZH17" s="8"/>
      <c r="RZI17" s="8"/>
      <c r="RZJ17" s="8"/>
      <c r="RZK17" s="8"/>
      <c r="RZL17" s="8"/>
      <c r="RZM17" s="8"/>
      <c r="RZN17" s="8"/>
      <c r="RZO17" s="8"/>
      <c r="RZP17" s="8"/>
      <c r="RZQ17" s="8"/>
      <c r="RZR17" s="8"/>
      <c r="RZS17" s="8"/>
      <c r="RZT17" s="8"/>
      <c r="RZU17" s="8"/>
      <c r="RZV17" s="8"/>
      <c r="RZW17" s="8"/>
      <c r="RZX17" s="8"/>
      <c r="RZY17" s="8"/>
      <c r="RZZ17" s="8"/>
      <c r="SAA17" s="8"/>
      <c r="SAB17" s="8"/>
      <c r="SAC17" s="8"/>
      <c r="SAD17" s="8"/>
      <c r="SAE17" s="8"/>
      <c r="SAF17" s="8"/>
      <c r="SAG17" s="8"/>
      <c r="SAH17" s="8"/>
      <c r="SAI17" s="8"/>
      <c r="SAJ17" s="8"/>
      <c r="SAK17" s="8"/>
      <c r="SAL17" s="8"/>
      <c r="SAM17" s="8"/>
      <c r="SAN17" s="8"/>
      <c r="SAO17" s="8"/>
      <c r="SAP17" s="8"/>
      <c r="SAQ17" s="8"/>
      <c r="SAR17" s="8"/>
      <c r="SAS17" s="8"/>
      <c r="SAT17" s="8"/>
      <c r="SAU17" s="8"/>
      <c r="SAV17" s="8"/>
      <c r="SAW17" s="8"/>
      <c r="SAX17" s="8"/>
      <c r="SAY17" s="8"/>
      <c r="SAZ17" s="8"/>
      <c r="SBA17" s="8"/>
      <c r="SBB17" s="8"/>
      <c r="SBC17" s="8"/>
      <c r="SBD17" s="8"/>
      <c r="SBE17" s="8"/>
      <c r="SBF17" s="8"/>
      <c r="SBG17" s="8"/>
      <c r="SBH17" s="8"/>
      <c r="SBI17" s="8"/>
      <c r="SBJ17" s="8"/>
      <c r="SBK17" s="8"/>
      <c r="SBL17" s="8"/>
      <c r="SBM17" s="8"/>
      <c r="SBN17" s="8"/>
      <c r="SBO17" s="8"/>
      <c r="SBP17" s="8"/>
      <c r="SBQ17" s="8"/>
      <c r="SBR17" s="8"/>
      <c r="SBS17" s="8"/>
      <c r="SBT17" s="8"/>
      <c r="SBU17" s="8"/>
      <c r="SBV17" s="8"/>
      <c r="SBW17" s="8"/>
      <c r="SBX17" s="8"/>
      <c r="SBY17" s="8"/>
      <c r="SBZ17" s="8"/>
      <c r="SCA17" s="8"/>
      <c r="SCB17" s="8"/>
      <c r="SCC17" s="8"/>
      <c r="SCD17" s="8"/>
      <c r="SCE17" s="8"/>
      <c r="SCF17" s="8"/>
      <c r="SCG17" s="8"/>
      <c r="SCH17" s="8"/>
      <c r="SCI17" s="8"/>
      <c r="SCJ17" s="8"/>
      <c r="SCK17" s="8"/>
      <c r="SCL17" s="8"/>
      <c r="SCM17" s="8"/>
      <c r="SCN17" s="8"/>
      <c r="SCO17" s="8"/>
      <c r="SCP17" s="8"/>
      <c r="SCQ17" s="8"/>
      <c r="SCR17" s="8"/>
      <c r="SCS17" s="8"/>
      <c r="SCT17" s="8"/>
      <c r="SCU17" s="8"/>
      <c r="SCV17" s="8"/>
      <c r="SCW17" s="8"/>
      <c r="SCX17" s="8"/>
      <c r="SCY17" s="8"/>
      <c r="SCZ17" s="8"/>
      <c r="SDA17" s="8"/>
      <c r="SDB17" s="8"/>
      <c r="SDC17" s="8"/>
      <c r="SDD17" s="8"/>
      <c r="SDE17" s="8"/>
      <c r="SDF17" s="8"/>
      <c r="SDG17" s="8"/>
      <c r="SDH17" s="8"/>
      <c r="SDI17" s="8"/>
      <c r="SDJ17" s="8"/>
      <c r="SDK17" s="8"/>
      <c r="SDL17" s="8"/>
      <c r="SDM17" s="8"/>
      <c r="SDN17" s="8"/>
      <c r="SDO17" s="8"/>
      <c r="SDP17" s="8"/>
      <c r="SDQ17" s="8"/>
      <c r="SDR17" s="8"/>
      <c r="SDS17" s="8"/>
      <c r="SDT17" s="8"/>
      <c r="SDU17" s="8"/>
      <c r="SDV17" s="8"/>
      <c r="SDW17" s="8"/>
      <c r="SDX17" s="8"/>
      <c r="SDY17" s="8"/>
      <c r="SDZ17" s="8"/>
      <c r="SEA17" s="8"/>
      <c r="SEB17" s="8"/>
      <c r="SEC17" s="8"/>
      <c r="SED17" s="8"/>
      <c r="SEE17" s="8"/>
      <c r="SEF17" s="8"/>
      <c r="SEG17" s="8"/>
      <c r="SEH17" s="8"/>
      <c r="SEI17" s="8"/>
      <c r="SEJ17" s="8"/>
      <c r="SEK17" s="8"/>
      <c r="SEL17" s="8"/>
      <c r="SEM17" s="8"/>
      <c r="SEN17" s="8"/>
      <c r="SEO17" s="8"/>
      <c r="SEP17" s="8"/>
      <c r="SEQ17" s="8"/>
      <c r="SER17" s="8"/>
      <c r="SES17" s="8"/>
      <c r="SET17" s="8"/>
      <c r="SEU17" s="8"/>
      <c r="SEV17" s="8"/>
      <c r="SEW17" s="8"/>
      <c r="SEX17" s="8"/>
      <c r="SEY17" s="8"/>
      <c r="SEZ17" s="8"/>
      <c r="SFA17" s="8"/>
      <c r="SFB17" s="8"/>
      <c r="SFC17" s="8"/>
      <c r="SFD17" s="8"/>
      <c r="SFE17" s="8"/>
      <c r="SFF17" s="8"/>
      <c r="SFG17" s="8"/>
      <c r="SFH17" s="8"/>
      <c r="SFI17" s="8"/>
      <c r="SFJ17" s="8"/>
      <c r="SFK17" s="8"/>
      <c r="SFL17" s="8"/>
      <c r="SFM17" s="8"/>
      <c r="SFN17" s="8"/>
      <c r="SFO17" s="8"/>
      <c r="SFP17" s="8"/>
      <c r="SFQ17" s="8"/>
      <c r="SFR17" s="8"/>
      <c r="SFS17" s="8"/>
      <c r="SFT17" s="8"/>
      <c r="SFU17" s="8"/>
      <c r="SFV17" s="8"/>
      <c r="SFW17" s="8"/>
      <c r="SFX17" s="8"/>
      <c r="SFY17" s="8"/>
      <c r="SFZ17" s="8"/>
      <c r="SGA17" s="8"/>
      <c r="SGB17" s="8"/>
      <c r="SGC17" s="8"/>
      <c r="SGD17" s="8"/>
      <c r="SGE17" s="8"/>
      <c r="SGF17" s="8"/>
      <c r="SGG17" s="8"/>
      <c r="SGH17" s="8"/>
      <c r="SGI17" s="8"/>
      <c r="SGJ17" s="8"/>
      <c r="SGK17" s="8"/>
      <c r="SGL17" s="8"/>
      <c r="SGM17" s="8"/>
      <c r="SGN17" s="8"/>
      <c r="SGO17" s="8"/>
      <c r="SGP17" s="8"/>
      <c r="SGQ17" s="8"/>
      <c r="SGR17" s="8"/>
      <c r="SGS17" s="8"/>
      <c r="SGT17" s="8"/>
      <c r="SGU17" s="8"/>
      <c r="SGV17" s="8"/>
      <c r="SGW17" s="8"/>
      <c r="SGX17" s="8"/>
      <c r="SGY17" s="8"/>
      <c r="SGZ17" s="8"/>
      <c r="SHA17" s="8"/>
      <c r="SHB17" s="8"/>
      <c r="SHC17" s="8"/>
      <c r="SHD17" s="8"/>
      <c r="SHE17" s="8"/>
      <c r="SHF17" s="8"/>
      <c r="SHG17" s="8"/>
      <c r="SHH17" s="8"/>
      <c r="SHI17" s="8"/>
      <c r="SHJ17" s="8"/>
      <c r="SHK17" s="8"/>
      <c r="SHL17" s="8"/>
      <c r="SHM17" s="8"/>
      <c r="SHN17" s="8"/>
      <c r="SHO17" s="8"/>
      <c r="SHP17" s="8"/>
      <c r="SHQ17" s="8"/>
      <c r="SHR17" s="8"/>
      <c r="SHS17" s="8"/>
      <c r="SHT17" s="8"/>
      <c r="SHU17" s="8"/>
      <c r="SHV17" s="8"/>
      <c r="SHW17" s="8"/>
      <c r="SHX17" s="8"/>
      <c r="SHY17" s="8"/>
      <c r="SHZ17" s="8"/>
      <c r="SIA17" s="8"/>
      <c r="SIB17" s="8"/>
      <c r="SIC17" s="8"/>
      <c r="SID17" s="8"/>
      <c r="SIE17" s="8"/>
      <c r="SIF17" s="8"/>
      <c r="SIG17" s="8"/>
      <c r="SIH17" s="8"/>
      <c r="SII17" s="8"/>
      <c r="SIJ17" s="8"/>
      <c r="SIK17" s="8"/>
      <c r="SIL17" s="8"/>
      <c r="SIM17" s="8"/>
      <c r="SIN17" s="8"/>
      <c r="SIO17" s="8"/>
      <c r="SIP17" s="8"/>
      <c r="SIQ17" s="8"/>
      <c r="SIR17" s="8"/>
      <c r="SIS17" s="8"/>
      <c r="SIT17" s="8"/>
      <c r="SIU17" s="8"/>
      <c r="SIV17" s="8"/>
      <c r="SIW17" s="8"/>
      <c r="SIX17" s="8"/>
      <c r="SIY17" s="8"/>
      <c r="SIZ17" s="8"/>
      <c r="SJA17" s="8"/>
      <c r="SJB17" s="8"/>
      <c r="SJC17" s="8"/>
      <c r="SJD17" s="8"/>
      <c r="SJE17" s="8"/>
      <c r="SJF17" s="8"/>
      <c r="SJG17" s="8"/>
      <c r="SJH17" s="8"/>
      <c r="SJI17" s="8"/>
      <c r="SJJ17" s="8"/>
      <c r="SJK17" s="8"/>
      <c r="SJL17" s="8"/>
      <c r="SJM17" s="8"/>
      <c r="SJN17" s="8"/>
      <c r="SJO17" s="8"/>
      <c r="SJP17" s="8"/>
      <c r="SJQ17" s="8"/>
      <c r="SJR17" s="8"/>
      <c r="SJS17" s="8"/>
      <c r="SJT17" s="8"/>
      <c r="SJU17" s="8"/>
      <c r="SJV17" s="8"/>
      <c r="SJW17" s="8"/>
      <c r="SJX17" s="8"/>
      <c r="SJY17" s="8"/>
      <c r="SJZ17" s="8"/>
      <c r="SKA17" s="8"/>
      <c r="SKB17" s="8"/>
      <c r="SKC17" s="8"/>
      <c r="SKD17" s="8"/>
      <c r="SKE17" s="8"/>
      <c r="SKF17" s="8"/>
      <c r="SKG17" s="8"/>
      <c r="SKH17" s="8"/>
      <c r="SKI17" s="8"/>
      <c r="SKJ17" s="8"/>
      <c r="SKK17" s="8"/>
      <c r="SKL17" s="8"/>
      <c r="SKM17" s="8"/>
      <c r="SKN17" s="8"/>
      <c r="SKO17" s="8"/>
      <c r="SKP17" s="8"/>
      <c r="SKQ17" s="8"/>
      <c r="SKR17" s="8"/>
      <c r="SKS17" s="8"/>
      <c r="SKT17" s="8"/>
      <c r="SKU17" s="8"/>
      <c r="SKV17" s="8"/>
      <c r="SKW17" s="8"/>
      <c r="SKX17" s="8"/>
      <c r="SKY17" s="8"/>
      <c r="SKZ17" s="8"/>
      <c r="SLA17" s="8"/>
      <c r="SLB17" s="8"/>
      <c r="SLC17" s="8"/>
      <c r="SLD17" s="8"/>
      <c r="SLE17" s="8"/>
      <c r="SLF17" s="8"/>
      <c r="SLG17" s="8"/>
      <c r="SLH17" s="8"/>
      <c r="SLI17" s="8"/>
      <c r="SLJ17" s="8"/>
      <c r="SLK17" s="8"/>
      <c r="SLL17" s="8"/>
      <c r="SLM17" s="8"/>
      <c r="SLN17" s="8"/>
      <c r="SLO17" s="8"/>
      <c r="SLP17" s="8"/>
      <c r="SLQ17" s="8"/>
      <c r="SLR17" s="8"/>
      <c r="SLS17" s="8"/>
      <c r="SLT17" s="8"/>
      <c r="SLU17" s="8"/>
      <c r="SLV17" s="8"/>
      <c r="SLW17" s="8"/>
      <c r="SLX17" s="8"/>
      <c r="SLY17" s="8"/>
      <c r="SLZ17" s="8"/>
      <c r="SMA17" s="8"/>
      <c r="SMB17" s="8"/>
      <c r="SMC17" s="8"/>
      <c r="SMD17" s="8"/>
      <c r="SME17" s="8"/>
      <c r="SMF17" s="8"/>
      <c r="SMG17" s="8"/>
      <c r="SMH17" s="8"/>
      <c r="SMI17" s="8"/>
      <c r="SMJ17" s="8"/>
      <c r="SMK17" s="8"/>
      <c r="SML17" s="8"/>
      <c r="SMM17" s="8"/>
      <c r="SMN17" s="8"/>
      <c r="SMO17" s="8"/>
      <c r="SMP17" s="8"/>
      <c r="SMQ17" s="8"/>
      <c r="SMR17" s="8"/>
      <c r="SMS17" s="8"/>
      <c r="SMT17" s="8"/>
      <c r="SMU17" s="8"/>
      <c r="SMV17" s="8"/>
      <c r="SMW17" s="8"/>
      <c r="SMX17" s="8"/>
      <c r="SMY17" s="8"/>
      <c r="SMZ17" s="8"/>
      <c r="SNA17" s="8"/>
      <c r="SNB17" s="8"/>
      <c r="SNC17" s="8"/>
      <c r="SND17" s="8"/>
      <c r="SNE17" s="8"/>
      <c r="SNF17" s="8"/>
      <c r="SNG17" s="8"/>
      <c r="SNH17" s="8"/>
      <c r="SNI17" s="8"/>
      <c r="SNJ17" s="8"/>
      <c r="SNK17" s="8"/>
      <c r="SNL17" s="8"/>
      <c r="SNM17" s="8"/>
      <c r="SNN17" s="8"/>
      <c r="SNO17" s="8"/>
      <c r="SNP17" s="8"/>
      <c r="SNQ17" s="8"/>
      <c r="SNR17" s="8"/>
      <c r="SNS17" s="8"/>
      <c r="SNT17" s="8"/>
      <c r="SNU17" s="8"/>
      <c r="SNV17" s="8"/>
      <c r="SNW17" s="8"/>
      <c r="SNX17" s="8"/>
      <c r="SNY17" s="8"/>
      <c r="SNZ17" s="8"/>
      <c r="SOA17" s="8"/>
      <c r="SOB17" s="8"/>
      <c r="SOC17" s="8"/>
      <c r="SOD17" s="8"/>
      <c r="SOE17" s="8"/>
      <c r="SOF17" s="8"/>
      <c r="SOG17" s="8"/>
      <c r="SOH17" s="8"/>
      <c r="SOI17" s="8"/>
      <c r="SOJ17" s="8"/>
      <c r="SOK17" s="8"/>
      <c r="SOL17" s="8"/>
      <c r="SOM17" s="8"/>
      <c r="SON17" s="8"/>
      <c r="SOO17" s="8"/>
      <c r="SOP17" s="8"/>
      <c r="SOQ17" s="8"/>
      <c r="SOR17" s="8"/>
      <c r="SOS17" s="8"/>
      <c r="SOT17" s="8"/>
      <c r="SOU17" s="8"/>
      <c r="SOV17" s="8"/>
      <c r="SOW17" s="8"/>
      <c r="SOX17" s="8"/>
      <c r="SOY17" s="8"/>
      <c r="SOZ17" s="8"/>
      <c r="SPA17" s="8"/>
      <c r="SPB17" s="8"/>
      <c r="SPC17" s="8"/>
      <c r="SPD17" s="8"/>
      <c r="SPE17" s="8"/>
      <c r="SPF17" s="8"/>
      <c r="SPG17" s="8"/>
      <c r="SPH17" s="8"/>
      <c r="SPI17" s="8"/>
      <c r="SPJ17" s="8"/>
      <c r="SPK17" s="8"/>
      <c r="SPL17" s="8"/>
      <c r="SPM17" s="8"/>
      <c r="SPN17" s="8"/>
      <c r="SPO17" s="8"/>
      <c r="SPP17" s="8"/>
      <c r="SPQ17" s="8"/>
      <c r="SPR17" s="8"/>
      <c r="SPS17" s="8"/>
      <c r="SPT17" s="8"/>
      <c r="SPU17" s="8"/>
      <c r="SPV17" s="8"/>
      <c r="SPW17" s="8"/>
      <c r="SPX17" s="8"/>
      <c r="SPY17" s="8"/>
      <c r="SPZ17" s="8"/>
      <c r="SQA17" s="8"/>
      <c r="SQB17" s="8"/>
      <c r="SQC17" s="8"/>
      <c r="SQD17" s="8"/>
      <c r="SQE17" s="8"/>
      <c r="SQF17" s="8"/>
      <c r="SQG17" s="8"/>
      <c r="SQH17" s="8"/>
      <c r="SQI17" s="8"/>
      <c r="SQJ17" s="8"/>
      <c r="SQK17" s="8"/>
      <c r="SQL17" s="8"/>
      <c r="SQM17" s="8"/>
      <c r="SQN17" s="8"/>
      <c r="SQO17" s="8"/>
      <c r="SQP17" s="8"/>
      <c r="SQQ17" s="8"/>
      <c r="SQR17" s="8"/>
      <c r="SQS17" s="8"/>
      <c r="SQT17" s="8"/>
      <c r="SQU17" s="8"/>
      <c r="SQV17" s="8"/>
      <c r="SQW17" s="8"/>
      <c r="SQX17" s="8"/>
      <c r="SQY17" s="8"/>
      <c r="SQZ17" s="8"/>
      <c r="SRA17" s="8"/>
      <c r="SRB17" s="8"/>
      <c r="SRC17" s="8"/>
      <c r="SRD17" s="8"/>
      <c r="SRE17" s="8"/>
      <c r="SRF17" s="8"/>
      <c r="SRG17" s="8"/>
      <c r="SRH17" s="8"/>
      <c r="SRI17" s="8"/>
      <c r="SRJ17" s="8"/>
      <c r="SRK17" s="8"/>
      <c r="SRL17" s="8"/>
      <c r="SRM17" s="8"/>
      <c r="SRN17" s="8"/>
      <c r="SRO17" s="8"/>
      <c r="SRP17" s="8"/>
      <c r="SRQ17" s="8"/>
      <c r="SRR17" s="8"/>
      <c r="SRS17" s="8"/>
      <c r="SRT17" s="8"/>
      <c r="SRU17" s="8"/>
      <c r="SRV17" s="8"/>
      <c r="SRW17" s="8"/>
      <c r="SRX17" s="8"/>
      <c r="SRY17" s="8"/>
      <c r="SRZ17" s="8"/>
      <c r="SSA17" s="8"/>
      <c r="SSB17" s="8"/>
      <c r="SSC17" s="8"/>
      <c r="SSD17" s="8"/>
      <c r="SSE17" s="8"/>
      <c r="SSF17" s="8"/>
      <c r="SSG17" s="8"/>
      <c r="SSH17" s="8"/>
      <c r="SSI17" s="8"/>
      <c r="SSJ17" s="8"/>
      <c r="SSK17" s="8"/>
      <c r="SSL17" s="8"/>
      <c r="SSM17" s="8"/>
      <c r="SSN17" s="8"/>
      <c r="SSO17" s="8"/>
      <c r="SSP17" s="8"/>
      <c r="SSQ17" s="8"/>
      <c r="SSR17" s="8"/>
      <c r="SSS17" s="8"/>
      <c r="SST17" s="8"/>
      <c r="SSU17" s="8"/>
      <c r="SSV17" s="8"/>
      <c r="SSW17" s="8"/>
      <c r="SSX17" s="8"/>
      <c r="SSY17" s="8"/>
      <c r="SSZ17" s="8"/>
      <c r="STA17" s="8"/>
      <c r="STB17" s="8"/>
      <c r="STC17" s="8"/>
      <c r="STD17" s="8"/>
      <c r="STE17" s="8"/>
      <c r="STF17" s="8"/>
      <c r="STG17" s="8"/>
      <c r="STH17" s="8"/>
      <c r="STI17" s="8"/>
      <c r="STJ17" s="8"/>
      <c r="STK17" s="8"/>
      <c r="STL17" s="8"/>
      <c r="STM17" s="8"/>
      <c r="STN17" s="8"/>
      <c r="STO17" s="8"/>
      <c r="STP17" s="8"/>
      <c r="STQ17" s="8"/>
      <c r="STR17" s="8"/>
      <c r="STS17" s="8"/>
      <c r="STT17" s="8"/>
      <c r="STU17" s="8"/>
      <c r="STV17" s="8"/>
      <c r="STW17" s="8"/>
      <c r="STX17" s="8"/>
      <c r="STY17" s="8"/>
      <c r="STZ17" s="8"/>
      <c r="SUA17" s="8"/>
      <c r="SUB17" s="8"/>
      <c r="SUC17" s="8"/>
      <c r="SUD17" s="8"/>
      <c r="SUE17" s="8"/>
      <c r="SUF17" s="8"/>
      <c r="SUG17" s="8"/>
      <c r="SUH17" s="8"/>
      <c r="SUI17" s="8"/>
      <c r="SUJ17" s="8"/>
      <c r="SUK17" s="8"/>
      <c r="SUL17" s="8"/>
      <c r="SUM17" s="8"/>
      <c r="SUN17" s="8"/>
      <c r="SUO17" s="8"/>
      <c r="SUP17" s="8"/>
      <c r="SUQ17" s="8"/>
      <c r="SUR17" s="8"/>
      <c r="SUS17" s="8"/>
      <c r="SUT17" s="8"/>
      <c r="SUU17" s="8"/>
      <c r="SUV17" s="8"/>
      <c r="SUW17" s="8"/>
      <c r="SUX17" s="8"/>
      <c r="SUY17" s="8"/>
      <c r="SUZ17" s="8"/>
      <c r="SVA17" s="8"/>
      <c r="SVB17" s="8"/>
      <c r="SVC17" s="8"/>
      <c r="SVD17" s="8"/>
      <c r="SVE17" s="8"/>
      <c r="SVF17" s="8"/>
      <c r="SVG17" s="8"/>
      <c r="SVH17" s="8"/>
      <c r="SVI17" s="8"/>
      <c r="SVJ17" s="8"/>
      <c r="SVK17" s="8"/>
      <c r="SVL17" s="8"/>
      <c r="SVM17" s="8"/>
      <c r="SVN17" s="8"/>
      <c r="SVO17" s="8"/>
      <c r="SVP17" s="8"/>
      <c r="SVQ17" s="8"/>
      <c r="SVR17" s="8"/>
      <c r="SVS17" s="8"/>
      <c r="SVT17" s="8"/>
      <c r="SVU17" s="8"/>
      <c r="SVV17" s="8"/>
      <c r="SVW17" s="8"/>
      <c r="SVX17" s="8"/>
      <c r="SVY17" s="8"/>
      <c r="SVZ17" s="8"/>
      <c r="SWA17" s="8"/>
      <c r="SWB17" s="8"/>
      <c r="SWC17" s="8"/>
      <c r="SWD17" s="8"/>
      <c r="SWE17" s="8"/>
      <c r="SWF17" s="8"/>
      <c r="SWG17" s="8"/>
      <c r="SWH17" s="8"/>
      <c r="SWI17" s="8"/>
      <c r="SWJ17" s="8"/>
      <c r="SWK17" s="8"/>
      <c r="SWL17" s="8"/>
      <c r="SWM17" s="8"/>
      <c r="SWN17" s="8"/>
      <c r="SWO17" s="8"/>
      <c r="SWP17" s="8"/>
      <c r="SWQ17" s="8"/>
      <c r="SWR17" s="8"/>
      <c r="SWS17" s="8"/>
      <c r="SWT17" s="8"/>
      <c r="SWU17" s="8"/>
      <c r="SWV17" s="8"/>
      <c r="SWW17" s="8"/>
      <c r="SWX17" s="8"/>
      <c r="SWY17" s="8"/>
      <c r="SWZ17" s="8"/>
      <c r="SXA17" s="8"/>
      <c r="SXB17" s="8"/>
      <c r="SXC17" s="8"/>
      <c r="SXD17" s="8"/>
      <c r="SXE17" s="8"/>
      <c r="SXF17" s="8"/>
      <c r="SXG17" s="8"/>
      <c r="SXH17" s="8"/>
      <c r="SXI17" s="8"/>
      <c r="SXJ17" s="8"/>
      <c r="SXK17" s="8"/>
      <c r="SXL17" s="8"/>
      <c r="SXM17" s="8"/>
      <c r="SXN17" s="8"/>
      <c r="SXO17" s="8"/>
      <c r="SXP17" s="8"/>
      <c r="SXQ17" s="8"/>
      <c r="SXR17" s="8"/>
      <c r="SXS17" s="8"/>
      <c r="SXT17" s="8"/>
      <c r="SXU17" s="8"/>
      <c r="SXV17" s="8"/>
      <c r="SXW17" s="8"/>
      <c r="SXX17" s="8"/>
      <c r="SXY17" s="8"/>
      <c r="SXZ17" s="8"/>
      <c r="SYA17" s="8"/>
      <c r="SYB17" s="8"/>
      <c r="SYC17" s="8"/>
      <c r="SYD17" s="8"/>
      <c r="SYE17" s="8"/>
      <c r="SYF17" s="8"/>
      <c r="SYG17" s="8"/>
      <c r="SYH17" s="8"/>
      <c r="SYI17" s="8"/>
      <c r="SYJ17" s="8"/>
      <c r="SYK17" s="8"/>
      <c r="SYL17" s="8"/>
      <c r="SYM17" s="8"/>
      <c r="SYN17" s="8"/>
      <c r="SYO17" s="8"/>
      <c r="SYP17" s="8"/>
      <c r="SYQ17" s="8"/>
      <c r="SYR17" s="8"/>
      <c r="SYS17" s="8"/>
      <c r="SYT17" s="8"/>
      <c r="SYU17" s="8"/>
      <c r="SYV17" s="8"/>
      <c r="SYW17" s="8"/>
      <c r="SYX17" s="8"/>
      <c r="SYY17" s="8"/>
      <c r="SYZ17" s="8"/>
      <c r="SZA17" s="8"/>
      <c r="SZB17" s="8"/>
      <c r="SZC17" s="8"/>
      <c r="SZD17" s="8"/>
      <c r="SZE17" s="8"/>
      <c r="SZF17" s="8"/>
      <c r="SZG17" s="8"/>
      <c r="SZH17" s="8"/>
      <c r="SZI17" s="8"/>
      <c r="SZJ17" s="8"/>
      <c r="SZK17" s="8"/>
      <c r="SZL17" s="8"/>
      <c r="SZM17" s="8"/>
      <c r="SZN17" s="8"/>
      <c r="SZO17" s="8"/>
      <c r="SZP17" s="8"/>
      <c r="SZQ17" s="8"/>
      <c r="SZR17" s="8"/>
      <c r="SZS17" s="8"/>
      <c r="SZT17" s="8"/>
      <c r="SZU17" s="8"/>
      <c r="SZV17" s="8"/>
      <c r="SZW17" s="8"/>
      <c r="SZX17" s="8"/>
      <c r="SZY17" s="8"/>
      <c r="SZZ17" s="8"/>
      <c r="TAA17" s="8"/>
      <c r="TAB17" s="8"/>
      <c r="TAC17" s="8"/>
      <c r="TAD17" s="8"/>
      <c r="TAE17" s="8"/>
      <c r="TAF17" s="8"/>
      <c r="TAG17" s="8"/>
      <c r="TAH17" s="8"/>
      <c r="TAI17" s="8"/>
      <c r="TAJ17" s="8"/>
      <c r="TAK17" s="8"/>
      <c r="TAL17" s="8"/>
      <c r="TAM17" s="8"/>
      <c r="TAN17" s="8"/>
      <c r="TAO17" s="8"/>
      <c r="TAP17" s="8"/>
      <c r="TAQ17" s="8"/>
      <c r="TAR17" s="8"/>
      <c r="TAS17" s="8"/>
      <c r="TAT17" s="8"/>
      <c r="TAU17" s="8"/>
      <c r="TAV17" s="8"/>
      <c r="TAW17" s="8"/>
      <c r="TAX17" s="8"/>
      <c r="TAY17" s="8"/>
      <c r="TAZ17" s="8"/>
      <c r="TBA17" s="8"/>
      <c r="TBB17" s="8"/>
      <c r="TBC17" s="8"/>
      <c r="TBD17" s="8"/>
      <c r="TBE17" s="8"/>
      <c r="TBF17" s="8"/>
      <c r="TBG17" s="8"/>
      <c r="TBH17" s="8"/>
      <c r="TBI17" s="8"/>
      <c r="TBJ17" s="8"/>
      <c r="TBK17" s="8"/>
      <c r="TBL17" s="8"/>
      <c r="TBM17" s="8"/>
      <c r="TBN17" s="8"/>
      <c r="TBO17" s="8"/>
      <c r="TBP17" s="8"/>
      <c r="TBQ17" s="8"/>
      <c r="TBR17" s="8"/>
      <c r="TBS17" s="8"/>
      <c r="TBT17" s="8"/>
      <c r="TBU17" s="8"/>
      <c r="TBV17" s="8"/>
      <c r="TBW17" s="8"/>
      <c r="TBX17" s="8"/>
      <c r="TBY17" s="8"/>
      <c r="TBZ17" s="8"/>
      <c r="TCA17" s="8"/>
      <c r="TCB17" s="8"/>
      <c r="TCC17" s="8"/>
      <c r="TCD17" s="8"/>
      <c r="TCE17" s="8"/>
      <c r="TCF17" s="8"/>
      <c r="TCG17" s="8"/>
      <c r="TCH17" s="8"/>
      <c r="TCI17" s="8"/>
      <c r="TCJ17" s="8"/>
      <c r="TCK17" s="8"/>
      <c r="TCL17" s="8"/>
      <c r="TCM17" s="8"/>
      <c r="TCN17" s="8"/>
      <c r="TCO17" s="8"/>
      <c r="TCP17" s="8"/>
      <c r="TCQ17" s="8"/>
      <c r="TCR17" s="8"/>
      <c r="TCS17" s="8"/>
      <c r="TCT17" s="8"/>
      <c r="TCU17" s="8"/>
      <c r="TCV17" s="8"/>
      <c r="TCW17" s="8"/>
      <c r="TCX17" s="8"/>
      <c r="TCY17" s="8"/>
      <c r="TCZ17" s="8"/>
      <c r="TDA17" s="8"/>
      <c r="TDB17" s="8"/>
      <c r="TDC17" s="8"/>
      <c r="TDD17" s="8"/>
      <c r="TDE17" s="8"/>
      <c r="TDF17" s="8"/>
      <c r="TDG17" s="8"/>
      <c r="TDH17" s="8"/>
      <c r="TDI17" s="8"/>
      <c r="TDJ17" s="8"/>
      <c r="TDK17" s="8"/>
      <c r="TDL17" s="8"/>
      <c r="TDM17" s="8"/>
      <c r="TDN17" s="8"/>
      <c r="TDO17" s="8"/>
      <c r="TDP17" s="8"/>
      <c r="TDQ17" s="8"/>
      <c r="TDR17" s="8"/>
      <c r="TDS17" s="8"/>
      <c r="TDT17" s="8"/>
      <c r="TDU17" s="8"/>
      <c r="TDV17" s="8"/>
      <c r="TDW17" s="8"/>
      <c r="TDX17" s="8"/>
      <c r="TDY17" s="8"/>
      <c r="TDZ17" s="8"/>
      <c r="TEA17" s="8"/>
      <c r="TEB17" s="8"/>
      <c r="TEC17" s="8"/>
      <c r="TED17" s="8"/>
      <c r="TEE17" s="8"/>
      <c r="TEF17" s="8"/>
      <c r="TEG17" s="8"/>
      <c r="TEH17" s="8"/>
      <c r="TEI17" s="8"/>
      <c r="TEJ17" s="8"/>
      <c r="TEK17" s="8"/>
      <c r="TEL17" s="8"/>
      <c r="TEM17" s="8"/>
      <c r="TEN17" s="8"/>
      <c r="TEO17" s="8"/>
      <c r="TEP17" s="8"/>
      <c r="TEQ17" s="8"/>
      <c r="TER17" s="8"/>
      <c r="TES17" s="8"/>
      <c r="TET17" s="8"/>
      <c r="TEU17" s="8"/>
      <c r="TEV17" s="8"/>
      <c r="TEW17" s="8"/>
      <c r="TEX17" s="8"/>
      <c r="TEY17" s="8"/>
      <c r="TEZ17" s="8"/>
      <c r="TFA17" s="8"/>
      <c r="TFB17" s="8"/>
      <c r="TFC17" s="8"/>
      <c r="TFD17" s="8"/>
      <c r="TFE17" s="8"/>
      <c r="TFF17" s="8"/>
      <c r="TFG17" s="8"/>
      <c r="TFH17" s="8"/>
      <c r="TFI17" s="8"/>
      <c r="TFJ17" s="8"/>
      <c r="TFK17" s="8"/>
      <c r="TFL17" s="8"/>
      <c r="TFM17" s="8"/>
      <c r="TFN17" s="8"/>
      <c r="TFO17" s="8"/>
      <c r="TFP17" s="8"/>
      <c r="TFQ17" s="8"/>
      <c r="TFR17" s="8"/>
      <c r="TFS17" s="8"/>
      <c r="TFT17" s="8"/>
      <c r="TFU17" s="8"/>
      <c r="TFV17" s="8"/>
      <c r="TFW17" s="8"/>
      <c r="TFX17" s="8"/>
      <c r="TFY17" s="8"/>
      <c r="TFZ17" s="8"/>
      <c r="TGA17" s="8"/>
      <c r="TGB17" s="8"/>
      <c r="TGC17" s="8"/>
      <c r="TGD17" s="8"/>
      <c r="TGE17" s="8"/>
      <c r="TGF17" s="8"/>
      <c r="TGG17" s="8"/>
      <c r="TGH17" s="8"/>
      <c r="TGI17" s="8"/>
      <c r="TGJ17" s="8"/>
      <c r="TGK17" s="8"/>
      <c r="TGL17" s="8"/>
      <c r="TGM17" s="8"/>
      <c r="TGN17" s="8"/>
      <c r="TGO17" s="8"/>
      <c r="TGP17" s="8"/>
      <c r="TGQ17" s="8"/>
      <c r="TGR17" s="8"/>
      <c r="TGS17" s="8"/>
      <c r="TGT17" s="8"/>
      <c r="TGU17" s="8"/>
      <c r="TGV17" s="8"/>
      <c r="TGW17" s="8"/>
      <c r="TGX17" s="8"/>
      <c r="TGY17" s="8"/>
      <c r="TGZ17" s="8"/>
      <c r="THA17" s="8"/>
      <c r="THB17" s="8"/>
      <c r="THC17" s="8"/>
      <c r="THD17" s="8"/>
      <c r="THE17" s="8"/>
      <c r="THF17" s="8"/>
      <c r="THG17" s="8"/>
      <c r="THH17" s="8"/>
      <c r="THI17" s="8"/>
      <c r="THJ17" s="8"/>
      <c r="THK17" s="8"/>
      <c r="THL17" s="8"/>
      <c r="THM17" s="8"/>
      <c r="THN17" s="8"/>
      <c r="THO17" s="8"/>
      <c r="THP17" s="8"/>
      <c r="THQ17" s="8"/>
      <c r="THR17" s="8"/>
      <c r="THS17" s="8"/>
      <c r="THT17" s="8"/>
      <c r="THU17" s="8"/>
      <c r="THV17" s="8"/>
      <c r="THW17" s="8"/>
      <c r="THX17" s="8"/>
      <c r="THY17" s="8"/>
      <c r="THZ17" s="8"/>
      <c r="TIA17" s="8"/>
      <c r="TIB17" s="8"/>
      <c r="TIC17" s="8"/>
      <c r="TID17" s="8"/>
      <c r="TIE17" s="8"/>
      <c r="TIF17" s="8"/>
      <c r="TIG17" s="8"/>
      <c r="TIH17" s="8"/>
      <c r="TII17" s="8"/>
      <c r="TIJ17" s="8"/>
      <c r="TIK17" s="8"/>
      <c r="TIL17" s="8"/>
      <c r="TIM17" s="8"/>
      <c r="TIN17" s="8"/>
      <c r="TIO17" s="8"/>
      <c r="TIP17" s="8"/>
      <c r="TIQ17" s="8"/>
      <c r="TIR17" s="8"/>
      <c r="TIS17" s="8"/>
      <c r="TIT17" s="8"/>
      <c r="TIU17" s="8"/>
      <c r="TIV17" s="8"/>
      <c r="TIW17" s="8"/>
      <c r="TIX17" s="8"/>
      <c r="TIY17" s="8"/>
      <c r="TIZ17" s="8"/>
      <c r="TJA17" s="8"/>
      <c r="TJB17" s="8"/>
      <c r="TJC17" s="8"/>
      <c r="TJD17" s="8"/>
      <c r="TJE17" s="8"/>
      <c r="TJF17" s="8"/>
      <c r="TJG17" s="8"/>
      <c r="TJH17" s="8"/>
      <c r="TJI17" s="8"/>
      <c r="TJJ17" s="8"/>
      <c r="TJK17" s="8"/>
      <c r="TJL17" s="8"/>
      <c r="TJM17" s="8"/>
      <c r="TJN17" s="8"/>
      <c r="TJO17" s="8"/>
      <c r="TJP17" s="8"/>
      <c r="TJQ17" s="8"/>
      <c r="TJR17" s="8"/>
      <c r="TJS17" s="8"/>
      <c r="TJT17" s="8"/>
      <c r="TJU17" s="8"/>
      <c r="TJV17" s="8"/>
      <c r="TJW17" s="8"/>
      <c r="TJX17" s="8"/>
      <c r="TJY17" s="8"/>
      <c r="TJZ17" s="8"/>
      <c r="TKA17" s="8"/>
      <c r="TKB17" s="8"/>
      <c r="TKC17" s="8"/>
      <c r="TKD17" s="8"/>
      <c r="TKE17" s="8"/>
      <c r="TKF17" s="8"/>
      <c r="TKG17" s="8"/>
      <c r="TKH17" s="8"/>
      <c r="TKI17" s="8"/>
      <c r="TKJ17" s="8"/>
      <c r="TKK17" s="8"/>
      <c r="TKL17" s="8"/>
      <c r="TKM17" s="8"/>
      <c r="TKN17" s="8"/>
      <c r="TKO17" s="8"/>
      <c r="TKP17" s="8"/>
      <c r="TKQ17" s="8"/>
      <c r="TKR17" s="8"/>
      <c r="TKS17" s="8"/>
      <c r="TKT17" s="8"/>
      <c r="TKU17" s="8"/>
      <c r="TKV17" s="8"/>
      <c r="TKW17" s="8"/>
      <c r="TKX17" s="8"/>
      <c r="TKY17" s="8"/>
      <c r="TKZ17" s="8"/>
      <c r="TLA17" s="8"/>
      <c r="TLB17" s="8"/>
      <c r="TLC17" s="8"/>
      <c r="TLD17" s="8"/>
      <c r="TLE17" s="8"/>
      <c r="TLF17" s="8"/>
      <c r="TLG17" s="8"/>
      <c r="TLH17" s="8"/>
      <c r="TLI17" s="8"/>
      <c r="TLJ17" s="8"/>
      <c r="TLK17" s="8"/>
      <c r="TLL17" s="8"/>
      <c r="TLM17" s="8"/>
      <c r="TLN17" s="8"/>
      <c r="TLO17" s="8"/>
      <c r="TLP17" s="8"/>
      <c r="TLQ17" s="8"/>
      <c r="TLR17" s="8"/>
      <c r="TLS17" s="8"/>
      <c r="TLT17" s="8"/>
      <c r="TLU17" s="8"/>
      <c r="TLV17" s="8"/>
      <c r="TLW17" s="8"/>
      <c r="TLX17" s="8"/>
      <c r="TLY17" s="8"/>
      <c r="TLZ17" s="8"/>
      <c r="TMA17" s="8"/>
      <c r="TMB17" s="8"/>
      <c r="TMC17" s="8"/>
      <c r="TMD17" s="8"/>
      <c r="TME17" s="8"/>
      <c r="TMF17" s="8"/>
      <c r="TMG17" s="8"/>
      <c r="TMH17" s="8"/>
      <c r="TMI17" s="8"/>
      <c r="TMJ17" s="8"/>
      <c r="TMK17" s="8"/>
      <c r="TML17" s="8"/>
      <c r="TMM17" s="8"/>
      <c r="TMN17" s="8"/>
      <c r="TMO17" s="8"/>
      <c r="TMP17" s="8"/>
      <c r="TMQ17" s="8"/>
      <c r="TMR17" s="8"/>
      <c r="TMS17" s="8"/>
      <c r="TMT17" s="8"/>
      <c r="TMU17" s="8"/>
      <c r="TMV17" s="8"/>
      <c r="TMW17" s="8"/>
      <c r="TMX17" s="8"/>
      <c r="TMY17" s="8"/>
      <c r="TMZ17" s="8"/>
      <c r="TNA17" s="8"/>
      <c r="TNB17" s="8"/>
      <c r="TNC17" s="8"/>
      <c r="TND17" s="8"/>
      <c r="TNE17" s="8"/>
      <c r="TNF17" s="8"/>
      <c r="TNG17" s="8"/>
      <c r="TNH17" s="8"/>
      <c r="TNI17" s="8"/>
      <c r="TNJ17" s="8"/>
      <c r="TNK17" s="8"/>
      <c r="TNL17" s="8"/>
      <c r="TNM17" s="8"/>
      <c r="TNN17" s="8"/>
      <c r="TNO17" s="8"/>
      <c r="TNP17" s="8"/>
      <c r="TNQ17" s="8"/>
      <c r="TNR17" s="8"/>
      <c r="TNS17" s="8"/>
      <c r="TNT17" s="8"/>
      <c r="TNU17" s="8"/>
      <c r="TNV17" s="8"/>
      <c r="TNW17" s="8"/>
      <c r="TNX17" s="8"/>
      <c r="TNY17" s="8"/>
      <c r="TNZ17" s="8"/>
      <c r="TOA17" s="8"/>
      <c r="TOB17" s="8"/>
      <c r="TOC17" s="8"/>
      <c r="TOD17" s="8"/>
      <c r="TOE17" s="8"/>
      <c r="TOF17" s="8"/>
      <c r="TOG17" s="8"/>
      <c r="TOH17" s="8"/>
      <c r="TOI17" s="8"/>
      <c r="TOJ17" s="8"/>
      <c r="TOK17" s="8"/>
      <c r="TOL17" s="8"/>
      <c r="TOM17" s="8"/>
      <c r="TON17" s="8"/>
      <c r="TOO17" s="8"/>
      <c r="TOP17" s="8"/>
      <c r="TOQ17" s="8"/>
      <c r="TOR17" s="8"/>
      <c r="TOS17" s="8"/>
      <c r="TOT17" s="8"/>
      <c r="TOU17" s="8"/>
      <c r="TOV17" s="8"/>
      <c r="TOW17" s="8"/>
      <c r="TOX17" s="8"/>
      <c r="TOY17" s="8"/>
      <c r="TOZ17" s="8"/>
      <c r="TPA17" s="8"/>
      <c r="TPB17" s="8"/>
      <c r="TPC17" s="8"/>
      <c r="TPD17" s="8"/>
      <c r="TPE17" s="8"/>
      <c r="TPF17" s="8"/>
      <c r="TPG17" s="8"/>
      <c r="TPH17" s="8"/>
      <c r="TPI17" s="8"/>
      <c r="TPJ17" s="8"/>
      <c r="TPK17" s="8"/>
      <c r="TPL17" s="8"/>
      <c r="TPM17" s="8"/>
      <c r="TPN17" s="8"/>
      <c r="TPO17" s="8"/>
      <c r="TPP17" s="8"/>
      <c r="TPQ17" s="8"/>
      <c r="TPR17" s="8"/>
      <c r="TPS17" s="8"/>
      <c r="TPT17" s="8"/>
      <c r="TPU17" s="8"/>
      <c r="TPV17" s="8"/>
      <c r="TPW17" s="8"/>
      <c r="TPX17" s="8"/>
      <c r="TPY17" s="8"/>
      <c r="TPZ17" s="8"/>
      <c r="TQA17" s="8"/>
      <c r="TQB17" s="8"/>
      <c r="TQC17" s="8"/>
      <c r="TQD17" s="8"/>
      <c r="TQE17" s="8"/>
      <c r="TQF17" s="8"/>
      <c r="TQG17" s="8"/>
      <c r="TQH17" s="8"/>
      <c r="TQI17" s="8"/>
      <c r="TQJ17" s="8"/>
      <c r="TQK17" s="8"/>
      <c r="TQL17" s="8"/>
      <c r="TQM17" s="8"/>
      <c r="TQN17" s="8"/>
      <c r="TQO17" s="8"/>
      <c r="TQP17" s="8"/>
      <c r="TQQ17" s="8"/>
      <c r="TQR17" s="8"/>
      <c r="TQS17" s="8"/>
      <c r="TQT17" s="8"/>
      <c r="TQU17" s="8"/>
      <c r="TQV17" s="8"/>
      <c r="TQW17" s="8"/>
      <c r="TQX17" s="8"/>
      <c r="TQY17" s="8"/>
      <c r="TQZ17" s="8"/>
      <c r="TRA17" s="8"/>
      <c r="TRB17" s="8"/>
      <c r="TRC17" s="8"/>
      <c r="TRD17" s="8"/>
      <c r="TRE17" s="8"/>
      <c r="TRF17" s="8"/>
      <c r="TRG17" s="8"/>
      <c r="TRH17" s="8"/>
      <c r="TRI17" s="8"/>
      <c r="TRJ17" s="8"/>
      <c r="TRK17" s="8"/>
      <c r="TRL17" s="8"/>
      <c r="TRM17" s="8"/>
      <c r="TRN17" s="8"/>
      <c r="TRO17" s="8"/>
      <c r="TRP17" s="8"/>
      <c r="TRQ17" s="8"/>
      <c r="TRR17" s="8"/>
      <c r="TRS17" s="8"/>
      <c r="TRT17" s="8"/>
      <c r="TRU17" s="8"/>
      <c r="TRV17" s="8"/>
      <c r="TRW17" s="8"/>
      <c r="TRX17" s="8"/>
      <c r="TRY17" s="8"/>
      <c r="TRZ17" s="8"/>
      <c r="TSA17" s="8"/>
      <c r="TSB17" s="8"/>
      <c r="TSC17" s="8"/>
      <c r="TSD17" s="8"/>
      <c r="TSE17" s="8"/>
      <c r="TSF17" s="8"/>
      <c r="TSG17" s="8"/>
      <c r="TSH17" s="8"/>
      <c r="TSI17" s="8"/>
      <c r="TSJ17" s="8"/>
      <c r="TSK17" s="8"/>
      <c r="TSL17" s="8"/>
      <c r="TSM17" s="8"/>
      <c r="TSN17" s="8"/>
      <c r="TSO17" s="8"/>
      <c r="TSP17" s="8"/>
      <c r="TSQ17" s="8"/>
      <c r="TSR17" s="8"/>
      <c r="TSS17" s="8"/>
      <c r="TST17" s="8"/>
      <c r="TSU17" s="8"/>
      <c r="TSV17" s="8"/>
      <c r="TSW17" s="8"/>
      <c r="TSX17" s="8"/>
      <c r="TSY17" s="8"/>
      <c r="TSZ17" s="8"/>
      <c r="TTA17" s="8"/>
      <c r="TTB17" s="8"/>
      <c r="TTC17" s="8"/>
      <c r="TTD17" s="8"/>
      <c r="TTE17" s="8"/>
      <c r="TTF17" s="8"/>
      <c r="TTG17" s="8"/>
      <c r="TTH17" s="8"/>
      <c r="TTI17" s="8"/>
      <c r="TTJ17" s="8"/>
      <c r="TTK17" s="8"/>
      <c r="TTL17" s="8"/>
      <c r="TTM17" s="8"/>
      <c r="TTN17" s="8"/>
      <c r="TTO17" s="8"/>
      <c r="TTP17" s="8"/>
      <c r="TTQ17" s="8"/>
      <c r="TTR17" s="8"/>
      <c r="TTS17" s="8"/>
      <c r="TTT17" s="8"/>
      <c r="TTU17" s="8"/>
      <c r="TTV17" s="8"/>
      <c r="TTW17" s="8"/>
      <c r="TTX17" s="8"/>
      <c r="TTY17" s="8"/>
      <c r="TTZ17" s="8"/>
      <c r="TUA17" s="8"/>
      <c r="TUB17" s="8"/>
      <c r="TUC17" s="8"/>
      <c r="TUD17" s="8"/>
      <c r="TUE17" s="8"/>
      <c r="TUF17" s="8"/>
      <c r="TUG17" s="8"/>
      <c r="TUH17" s="8"/>
      <c r="TUI17" s="8"/>
      <c r="TUJ17" s="8"/>
      <c r="TUK17" s="8"/>
      <c r="TUL17" s="8"/>
      <c r="TUM17" s="8"/>
      <c r="TUN17" s="8"/>
      <c r="TUO17" s="8"/>
      <c r="TUP17" s="8"/>
      <c r="TUQ17" s="8"/>
      <c r="TUR17" s="8"/>
      <c r="TUS17" s="8"/>
      <c r="TUT17" s="8"/>
      <c r="TUU17" s="8"/>
      <c r="TUV17" s="8"/>
      <c r="TUW17" s="8"/>
      <c r="TUX17" s="8"/>
      <c r="TUY17" s="8"/>
      <c r="TUZ17" s="8"/>
      <c r="TVA17" s="8"/>
      <c r="TVB17" s="8"/>
      <c r="TVC17" s="8"/>
      <c r="TVD17" s="8"/>
      <c r="TVE17" s="8"/>
      <c r="TVF17" s="8"/>
      <c r="TVG17" s="8"/>
      <c r="TVH17" s="8"/>
      <c r="TVI17" s="8"/>
      <c r="TVJ17" s="8"/>
      <c r="TVK17" s="8"/>
      <c r="TVL17" s="8"/>
      <c r="TVM17" s="8"/>
      <c r="TVN17" s="8"/>
      <c r="TVO17" s="8"/>
      <c r="TVP17" s="8"/>
      <c r="TVQ17" s="8"/>
      <c r="TVR17" s="8"/>
      <c r="TVS17" s="8"/>
      <c r="TVT17" s="8"/>
      <c r="TVU17" s="8"/>
      <c r="TVV17" s="8"/>
      <c r="TVW17" s="8"/>
      <c r="TVX17" s="8"/>
      <c r="TVY17" s="8"/>
      <c r="TVZ17" s="8"/>
      <c r="TWA17" s="8"/>
      <c r="TWB17" s="8"/>
      <c r="TWC17" s="8"/>
      <c r="TWD17" s="8"/>
      <c r="TWE17" s="8"/>
      <c r="TWF17" s="8"/>
      <c r="TWG17" s="8"/>
      <c r="TWH17" s="8"/>
      <c r="TWI17" s="8"/>
      <c r="TWJ17" s="8"/>
      <c r="TWK17" s="8"/>
      <c r="TWL17" s="8"/>
      <c r="TWM17" s="8"/>
      <c r="TWN17" s="8"/>
      <c r="TWO17" s="8"/>
      <c r="TWP17" s="8"/>
      <c r="TWQ17" s="8"/>
      <c r="TWR17" s="8"/>
      <c r="TWS17" s="8"/>
      <c r="TWT17" s="8"/>
      <c r="TWU17" s="8"/>
      <c r="TWV17" s="8"/>
      <c r="TWW17" s="8"/>
      <c r="TWX17" s="8"/>
      <c r="TWY17" s="8"/>
      <c r="TWZ17" s="8"/>
      <c r="TXA17" s="8"/>
      <c r="TXB17" s="8"/>
      <c r="TXC17" s="8"/>
      <c r="TXD17" s="8"/>
      <c r="TXE17" s="8"/>
      <c r="TXF17" s="8"/>
      <c r="TXG17" s="8"/>
      <c r="TXH17" s="8"/>
      <c r="TXI17" s="8"/>
      <c r="TXJ17" s="8"/>
      <c r="TXK17" s="8"/>
      <c r="TXL17" s="8"/>
      <c r="TXM17" s="8"/>
      <c r="TXN17" s="8"/>
      <c r="TXO17" s="8"/>
      <c r="TXP17" s="8"/>
      <c r="TXQ17" s="8"/>
      <c r="TXR17" s="8"/>
      <c r="TXS17" s="8"/>
      <c r="TXT17" s="8"/>
      <c r="TXU17" s="8"/>
      <c r="TXV17" s="8"/>
      <c r="TXW17" s="8"/>
      <c r="TXX17" s="8"/>
      <c r="TXY17" s="8"/>
      <c r="TXZ17" s="8"/>
      <c r="TYA17" s="8"/>
      <c r="TYB17" s="8"/>
      <c r="TYC17" s="8"/>
      <c r="TYD17" s="8"/>
      <c r="TYE17" s="8"/>
      <c r="TYF17" s="8"/>
      <c r="TYG17" s="8"/>
      <c r="TYH17" s="8"/>
      <c r="TYI17" s="8"/>
      <c r="TYJ17" s="8"/>
      <c r="TYK17" s="8"/>
      <c r="TYL17" s="8"/>
      <c r="TYM17" s="8"/>
      <c r="TYN17" s="8"/>
      <c r="TYO17" s="8"/>
      <c r="TYP17" s="8"/>
      <c r="TYQ17" s="8"/>
      <c r="TYR17" s="8"/>
      <c r="TYS17" s="8"/>
      <c r="TYT17" s="8"/>
      <c r="TYU17" s="8"/>
      <c r="TYV17" s="8"/>
      <c r="TYW17" s="8"/>
      <c r="TYX17" s="8"/>
      <c r="TYY17" s="8"/>
      <c r="TYZ17" s="8"/>
      <c r="TZA17" s="8"/>
      <c r="TZB17" s="8"/>
      <c r="TZC17" s="8"/>
      <c r="TZD17" s="8"/>
      <c r="TZE17" s="8"/>
      <c r="TZF17" s="8"/>
      <c r="TZG17" s="8"/>
      <c r="TZH17" s="8"/>
      <c r="TZI17" s="8"/>
      <c r="TZJ17" s="8"/>
      <c r="TZK17" s="8"/>
      <c r="TZL17" s="8"/>
      <c r="TZM17" s="8"/>
      <c r="TZN17" s="8"/>
      <c r="TZO17" s="8"/>
      <c r="TZP17" s="8"/>
      <c r="TZQ17" s="8"/>
      <c r="TZR17" s="8"/>
      <c r="TZS17" s="8"/>
      <c r="TZT17" s="8"/>
      <c r="TZU17" s="8"/>
      <c r="TZV17" s="8"/>
      <c r="TZW17" s="8"/>
      <c r="TZX17" s="8"/>
      <c r="TZY17" s="8"/>
      <c r="TZZ17" s="8"/>
      <c r="UAA17" s="8"/>
      <c r="UAB17" s="8"/>
      <c r="UAC17" s="8"/>
      <c r="UAD17" s="8"/>
      <c r="UAE17" s="8"/>
      <c r="UAF17" s="8"/>
      <c r="UAG17" s="8"/>
      <c r="UAH17" s="8"/>
      <c r="UAI17" s="8"/>
      <c r="UAJ17" s="8"/>
      <c r="UAK17" s="8"/>
      <c r="UAL17" s="8"/>
      <c r="UAM17" s="8"/>
      <c r="UAN17" s="8"/>
      <c r="UAO17" s="8"/>
      <c r="UAP17" s="8"/>
      <c r="UAQ17" s="8"/>
      <c r="UAR17" s="8"/>
      <c r="UAS17" s="8"/>
      <c r="UAT17" s="8"/>
      <c r="UAU17" s="8"/>
      <c r="UAV17" s="8"/>
      <c r="UAW17" s="8"/>
      <c r="UAX17" s="8"/>
      <c r="UAY17" s="8"/>
      <c r="UAZ17" s="8"/>
      <c r="UBA17" s="8"/>
      <c r="UBB17" s="8"/>
      <c r="UBC17" s="8"/>
      <c r="UBD17" s="8"/>
      <c r="UBE17" s="8"/>
      <c r="UBF17" s="8"/>
      <c r="UBG17" s="8"/>
      <c r="UBH17" s="8"/>
      <c r="UBI17" s="8"/>
      <c r="UBJ17" s="8"/>
      <c r="UBK17" s="8"/>
      <c r="UBL17" s="8"/>
      <c r="UBM17" s="8"/>
      <c r="UBN17" s="8"/>
      <c r="UBO17" s="8"/>
      <c r="UBP17" s="8"/>
      <c r="UBQ17" s="8"/>
      <c r="UBR17" s="8"/>
      <c r="UBS17" s="8"/>
      <c r="UBT17" s="8"/>
      <c r="UBU17" s="8"/>
      <c r="UBV17" s="8"/>
      <c r="UBW17" s="8"/>
      <c r="UBX17" s="8"/>
      <c r="UBY17" s="8"/>
      <c r="UBZ17" s="8"/>
      <c r="UCA17" s="8"/>
      <c r="UCB17" s="8"/>
      <c r="UCC17" s="8"/>
      <c r="UCD17" s="8"/>
      <c r="UCE17" s="8"/>
      <c r="UCF17" s="8"/>
      <c r="UCG17" s="8"/>
      <c r="UCH17" s="8"/>
      <c r="UCI17" s="8"/>
      <c r="UCJ17" s="8"/>
      <c r="UCK17" s="8"/>
      <c r="UCL17" s="8"/>
      <c r="UCM17" s="8"/>
      <c r="UCN17" s="8"/>
      <c r="UCO17" s="8"/>
      <c r="UCP17" s="8"/>
      <c r="UCQ17" s="8"/>
      <c r="UCR17" s="8"/>
      <c r="UCS17" s="8"/>
      <c r="UCT17" s="8"/>
      <c r="UCU17" s="8"/>
      <c r="UCV17" s="8"/>
      <c r="UCW17" s="8"/>
      <c r="UCX17" s="8"/>
      <c r="UCY17" s="8"/>
      <c r="UCZ17" s="8"/>
      <c r="UDA17" s="8"/>
      <c r="UDB17" s="8"/>
      <c r="UDC17" s="8"/>
      <c r="UDD17" s="8"/>
      <c r="UDE17" s="8"/>
      <c r="UDF17" s="8"/>
      <c r="UDG17" s="8"/>
      <c r="UDH17" s="8"/>
      <c r="UDI17" s="8"/>
      <c r="UDJ17" s="8"/>
      <c r="UDK17" s="8"/>
      <c r="UDL17" s="8"/>
      <c r="UDM17" s="8"/>
      <c r="UDN17" s="8"/>
      <c r="UDO17" s="8"/>
      <c r="UDP17" s="8"/>
      <c r="UDQ17" s="8"/>
      <c r="UDR17" s="8"/>
      <c r="UDS17" s="8"/>
      <c r="UDT17" s="8"/>
      <c r="UDU17" s="8"/>
      <c r="UDV17" s="8"/>
      <c r="UDW17" s="8"/>
      <c r="UDX17" s="8"/>
      <c r="UDY17" s="8"/>
      <c r="UDZ17" s="8"/>
      <c r="UEA17" s="8"/>
      <c r="UEB17" s="8"/>
      <c r="UEC17" s="8"/>
      <c r="UED17" s="8"/>
      <c r="UEE17" s="8"/>
      <c r="UEF17" s="8"/>
      <c r="UEG17" s="8"/>
      <c r="UEH17" s="8"/>
      <c r="UEI17" s="8"/>
      <c r="UEJ17" s="8"/>
      <c r="UEK17" s="8"/>
      <c r="UEL17" s="8"/>
      <c r="UEM17" s="8"/>
      <c r="UEN17" s="8"/>
      <c r="UEO17" s="8"/>
      <c r="UEP17" s="8"/>
      <c r="UEQ17" s="8"/>
      <c r="UER17" s="8"/>
      <c r="UES17" s="8"/>
      <c r="UET17" s="8"/>
      <c r="UEU17" s="8"/>
      <c r="UEV17" s="8"/>
      <c r="UEW17" s="8"/>
      <c r="UEX17" s="8"/>
      <c r="UEY17" s="8"/>
      <c r="UEZ17" s="8"/>
      <c r="UFA17" s="8"/>
      <c r="UFB17" s="8"/>
      <c r="UFC17" s="8"/>
      <c r="UFD17" s="8"/>
      <c r="UFE17" s="8"/>
      <c r="UFF17" s="8"/>
      <c r="UFG17" s="8"/>
      <c r="UFH17" s="8"/>
      <c r="UFI17" s="8"/>
      <c r="UFJ17" s="8"/>
      <c r="UFK17" s="8"/>
      <c r="UFL17" s="8"/>
      <c r="UFM17" s="8"/>
      <c r="UFN17" s="8"/>
      <c r="UFO17" s="8"/>
      <c r="UFP17" s="8"/>
      <c r="UFQ17" s="8"/>
      <c r="UFR17" s="8"/>
      <c r="UFS17" s="8"/>
      <c r="UFT17" s="8"/>
      <c r="UFU17" s="8"/>
      <c r="UFV17" s="8"/>
      <c r="UFW17" s="8"/>
      <c r="UFX17" s="8"/>
      <c r="UFY17" s="8"/>
      <c r="UFZ17" s="8"/>
      <c r="UGA17" s="8"/>
      <c r="UGB17" s="8"/>
      <c r="UGC17" s="8"/>
      <c r="UGD17" s="8"/>
      <c r="UGE17" s="8"/>
      <c r="UGF17" s="8"/>
      <c r="UGG17" s="8"/>
      <c r="UGH17" s="8"/>
      <c r="UGI17" s="8"/>
      <c r="UGJ17" s="8"/>
      <c r="UGK17" s="8"/>
      <c r="UGL17" s="8"/>
      <c r="UGM17" s="8"/>
      <c r="UGN17" s="8"/>
      <c r="UGO17" s="8"/>
      <c r="UGP17" s="8"/>
      <c r="UGQ17" s="8"/>
      <c r="UGR17" s="8"/>
      <c r="UGS17" s="8"/>
      <c r="UGT17" s="8"/>
      <c r="UGU17" s="8"/>
      <c r="UGV17" s="8"/>
      <c r="UGW17" s="8"/>
      <c r="UGX17" s="8"/>
      <c r="UGY17" s="8"/>
      <c r="UGZ17" s="8"/>
      <c r="UHA17" s="8"/>
      <c r="UHB17" s="8"/>
      <c r="UHC17" s="8"/>
      <c r="UHD17" s="8"/>
      <c r="UHE17" s="8"/>
      <c r="UHF17" s="8"/>
      <c r="UHG17" s="8"/>
      <c r="UHH17" s="8"/>
      <c r="UHI17" s="8"/>
      <c r="UHJ17" s="8"/>
      <c r="UHK17" s="8"/>
      <c r="UHL17" s="8"/>
      <c r="UHM17" s="8"/>
      <c r="UHN17" s="8"/>
      <c r="UHO17" s="8"/>
      <c r="UHP17" s="8"/>
      <c r="UHQ17" s="8"/>
      <c r="UHR17" s="8"/>
      <c r="UHS17" s="8"/>
      <c r="UHT17" s="8"/>
      <c r="UHU17" s="8"/>
      <c r="UHV17" s="8"/>
      <c r="UHW17" s="8"/>
      <c r="UHX17" s="8"/>
      <c r="UHY17" s="8"/>
      <c r="UHZ17" s="8"/>
      <c r="UIA17" s="8"/>
      <c r="UIB17" s="8"/>
      <c r="UIC17" s="8"/>
      <c r="UID17" s="8"/>
      <c r="UIE17" s="8"/>
      <c r="UIF17" s="8"/>
      <c r="UIG17" s="8"/>
      <c r="UIH17" s="8"/>
      <c r="UII17" s="8"/>
      <c r="UIJ17" s="8"/>
      <c r="UIK17" s="8"/>
      <c r="UIL17" s="8"/>
      <c r="UIM17" s="8"/>
      <c r="UIN17" s="8"/>
      <c r="UIO17" s="8"/>
      <c r="UIP17" s="8"/>
      <c r="UIQ17" s="8"/>
      <c r="UIR17" s="8"/>
      <c r="UIS17" s="8"/>
      <c r="UIT17" s="8"/>
      <c r="UIU17" s="8"/>
      <c r="UIV17" s="8"/>
      <c r="UIW17" s="8"/>
      <c r="UIX17" s="8"/>
      <c r="UIY17" s="8"/>
      <c r="UIZ17" s="8"/>
      <c r="UJA17" s="8"/>
      <c r="UJB17" s="8"/>
      <c r="UJC17" s="8"/>
      <c r="UJD17" s="8"/>
      <c r="UJE17" s="8"/>
      <c r="UJF17" s="8"/>
      <c r="UJG17" s="8"/>
      <c r="UJH17" s="8"/>
      <c r="UJI17" s="8"/>
      <c r="UJJ17" s="8"/>
      <c r="UJK17" s="8"/>
      <c r="UJL17" s="8"/>
      <c r="UJM17" s="8"/>
      <c r="UJN17" s="8"/>
      <c r="UJO17" s="8"/>
      <c r="UJP17" s="8"/>
      <c r="UJQ17" s="8"/>
      <c r="UJR17" s="8"/>
      <c r="UJS17" s="8"/>
      <c r="UJT17" s="8"/>
      <c r="UJU17" s="8"/>
      <c r="UJV17" s="8"/>
      <c r="UJW17" s="8"/>
      <c r="UJX17" s="8"/>
      <c r="UJY17" s="8"/>
      <c r="UJZ17" s="8"/>
      <c r="UKA17" s="8"/>
      <c r="UKB17" s="8"/>
      <c r="UKC17" s="8"/>
      <c r="UKD17" s="8"/>
      <c r="UKE17" s="8"/>
      <c r="UKF17" s="8"/>
      <c r="UKG17" s="8"/>
      <c r="UKH17" s="8"/>
      <c r="UKI17" s="8"/>
      <c r="UKJ17" s="8"/>
      <c r="UKK17" s="8"/>
      <c r="UKL17" s="8"/>
      <c r="UKM17" s="8"/>
      <c r="UKN17" s="8"/>
      <c r="UKO17" s="8"/>
      <c r="UKP17" s="8"/>
      <c r="UKQ17" s="8"/>
      <c r="UKR17" s="8"/>
      <c r="UKS17" s="8"/>
      <c r="UKT17" s="8"/>
      <c r="UKU17" s="8"/>
      <c r="UKV17" s="8"/>
      <c r="UKW17" s="8"/>
      <c r="UKX17" s="8"/>
      <c r="UKY17" s="8"/>
      <c r="UKZ17" s="8"/>
      <c r="ULA17" s="8"/>
      <c r="ULB17" s="8"/>
      <c r="ULC17" s="8"/>
      <c r="ULD17" s="8"/>
      <c r="ULE17" s="8"/>
      <c r="ULF17" s="8"/>
      <c r="ULG17" s="8"/>
      <c r="ULH17" s="8"/>
      <c r="ULI17" s="8"/>
      <c r="ULJ17" s="8"/>
      <c r="ULK17" s="8"/>
      <c r="ULL17" s="8"/>
      <c r="ULM17" s="8"/>
      <c r="ULN17" s="8"/>
      <c r="ULO17" s="8"/>
      <c r="ULP17" s="8"/>
      <c r="ULQ17" s="8"/>
      <c r="ULR17" s="8"/>
      <c r="ULS17" s="8"/>
      <c r="ULT17" s="8"/>
      <c r="ULU17" s="8"/>
      <c r="ULV17" s="8"/>
      <c r="ULW17" s="8"/>
      <c r="ULX17" s="8"/>
      <c r="ULY17" s="8"/>
      <c r="ULZ17" s="8"/>
      <c r="UMA17" s="8"/>
      <c r="UMB17" s="8"/>
      <c r="UMC17" s="8"/>
      <c r="UMD17" s="8"/>
      <c r="UME17" s="8"/>
      <c r="UMF17" s="8"/>
      <c r="UMG17" s="8"/>
      <c r="UMH17" s="8"/>
      <c r="UMI17" s="8"/>
      <c r="UMJ17" s="8"/>
      <c r="UMK17" s="8"/>
      <c r="UML17" s="8"/>
      <c r="UMM17" s="8"/>
      <c r="UMN17" s="8"/>
      <c r="UMO17" s="8"/>
      <c r="UMP17" s="8"/>
      <c r="UMQ17" s="8"/>
      <c r="UMR17" s="8"/>
      <c r="UMS17" s="8"/>
      <c r="UMT17" s="8"/>
      <c r="UMU17" s="8"/>
      <c r="UMV17" s="8"/>
      <c r="UMW17" s="8"/>
      <c r="UMX17" s="8"/>
      <c r="UMY17" s="8"/>
      <c r="UMZ17" s="8"/>
      <c r="UNA17" s="8"/>
      <c r="UNB17" s="8"/>
      <c r="UNC17" s="8"/>
      <c r="UND17" s="8"/>
      <c r="UNE17" s="8"/>
      <c r="UNF17" s="8"/>
      <c r="UNG17" s="8"/>
      <c r="UNH17" s="8"/>
      <c r="UNI17" s="8"/>
      <c r="UNJ17" s="8"/>
      <c r="UNK17" s="8"/>
      <c r="UNL17" s="8"/>
      <c r="UNM17" s="8"/>
      <c r="UNN17" s="8"/>
      <c r="UNO17" s="8"/>
      <c r="UNP17" s="8"/>
      <c r="UNQ17" s="8"/>
      <c r="UNR17" s="8"/>
      <c r="UNS17" s="8"/>
      <c r="UNT17" s="8"/>
      <c r="UNU17" s="8"/>
      <c r="UNV17" s="8"/>
      <c r="UNW17" s="8"/>
      <c r="UNX17" s="8"/>
      <c r="UNY17" s="8"/>
      <c r="UNZ17" s="8"/>
      <c r="UOA17" s="8"/>
      <c r="UOB17" s="8"/>
      <c r="UOC17" s="8"/>
      <c r="UOD17" s="8"/>
      <c r="UOE17" s="8"/>
      <c r="UOF17" s="8"/>
      <c r="UOG17" s="8"/>
      <c r="UOH17" s="8"/>
      <c r="UOI17" s="8"/>
      <c r="UOJ17" s="8"/>
      <c r="UOK17" s="8"/>
      <c r="UOL17" s="8"/>
      <c r="UOM17" s="8"/>
      <c r="UON17" s="8"/>
      <c r="UOO17" s="8"/>
      <c r="UOP17" s="8"/>
      <c r="UOQ17" s="8"/>
      <c r="UOR17" s="8"/>
      <c r="UOS17" s="8"/>
      <c r="UOT17" s="8"/>
      <c r="UOU17" s="8"/>
      <c r="UOV17" s="8"/>
      <c r="UOW17" s="8"/>
      <c r="UOX17" s="8"/>
      <c r="UOY17" s="8"/>
      <c r="UOZ17" s="8"/>
      <c r="UPA17" s="8"/>
      <c r="UPB17" s="8"/>
      <c r="UPC17" s="8"/>
      <c r="UPD17" s="8"/>
      <c r="UPE17" s="8"/>
      <c r="UPF17" s="8"/>
      <c r="UPG17" s="8"/>
      <c r="UPH17" s="8"/>
      <c r="UPI17" s="8"/>
      <c r="UPJ17" s="8"/>
      <c r="UPK17" s="8"/>
      <c r="UPL17" s="8"/>
      <c r="UPM17" s="8"/>
      <c r="UPN17" s="8"/>
      <c r="UPO17" s="8"/>
      <c r="UPP17" s="8"/>
      <c r="UPQ17" s="8"/>
      <c r="UPR17" s="8"/>
      <c r="UPS17" s="8"/>
      <c r="UPT17" s="8"/>
      <c r="UPU17" s="8"/>
      <c r="UPV17" s="8"/>
      <c r="UPW17" s="8"/>
      <c r="UPX17" s="8"/>
      <c r="UPY17" s="8"/>
      <c r="UPZ17" s="8"/>
      <c r="UQA17" s="8"/>
      <c r="UQB17" s="8"/>
      <c r="UQC17" s="8"/>
      <c r="UQD17" s="8"/>
      <c r="UQE17" s="8"/>
      <c r="UQF17" s="8"/>
      <c r="UQG17" s="8"/>
      <c r="UQH17" s="8"/>
      <c r="UQI17" s="8"/>
      <c r="UQJ17" s="8"/>
      <c r="UQK17" s="8"/>
      <c r="UQL17" s="8"/>
      <c r="UQM17" s="8"/>
      <c r="UQN17" s="8"/>
      <c r="UQO17" s="8"/>
      <c r="UQP17" s="8"/>
      <c r="UQQ17" s="8"/>
      <c r="UQR17" s="8"/>
      <c r="UQS17" s="8"/>
      <c r="UQT17" s="8"/>
      <c r="UQU17" s="8"/>
      <c r="UQV17" s="8"/>
      <c r="UQW17" s="8"/>
      <c r="UQX17" s="8"/>
      <c r="UQY17" s="8"/>
      <c r="UQZ17" s="8"/>
      <c r="URA17" s="8"/>
      <c r="URB17" s="8"/>
      <c r="URC17" s="8"/>
      <c r="URD17" s="8"/>
      <c r="URE17" s="8"/>
      <c r="URF17" s="8"/>
      <c r="URG17" s="8"/>
      <c r="URH17" s="8"/>
      <c r="URI17" s="8"/>
      <c r="URJ17" s="8"/>
      <c r="URK17" s="8"/>
      <c r="URL17" s="8"/>
      <c r="URM17" s="8"/>
      <c r="URN17" s="8"/>
      <c r="URO17" s="8"/>
      <c r="URP17" s="8"/>
      <c r="URQ17" s="8"/>
      <c r="URR17" s="8"/>
      <c r="URS17" s="8"/>
      <c r="URT17" s="8"/>
      <c r="URU17" s="8"/>
      <c r="URV17" s="8"/>
      <c r="URW17" s="8"/>
      <c r="URX17" s="8"/>
      <c r="URY17" s="8"/>
      <c r="URZ17" s="8"/>
      <c r="USA17" s="8"/>
      <c r="USB17" s="8"/>
      <c r="USC17" s="8"/>
      <c r="USD17" s="8"/>
      <c r="USE17" s="8"/>
      <c r="USF17" s="8"/>
      <c r="USG17" s="8"/>
      <c r="USH17" s="8"/>
      <c r="USI17" s="8"/>
      <c r="USJ17" s="8"/>
      <c r="USK17" s="8"/>
      <c r="USL17" s="8"/>
      <c r="USM17" s="8"/>
      <c r="USN17" s="8"/>
      <c r="USO17" s="8"/>
      <c r="USP17" s="8"/>
      <c r="USQ17" s="8"/>
      <c r="USR17" s="8"/>
      <c r="USS17" s="8"/>
      <c r="UST17" s="8"/>
      <c r="USU17" s="8"/>
      <c r="USV17" s="8"/>
      <c r="USW17" s="8"/>
      <c r="USX17" s="8"/>
      <c r="USY17" s="8"/>
      <c r="USZ17" s="8"/>
      <c r="UTA17" s="8"/>
      <c r="UTB17" s="8"/>
      <c r="UTC17" s="8"/>
      <c r="UTD17" s="8"/>
      <c r="UTE17" s="8"/>
      <c r="UTF17" s="8"/>
      <c r="UTG17" s="8"/>
      <c r="UTH17" s="8"/>
      <c r="UTI17" s="8"/>
      <c r="UTJ17" s="8"/>
      <c r="UTK17" s="8"/>
      <c r="UTL17" s="8"/>
      <c r="UTM17" s="8"/>
      <c r="UTN17" s="8"/>
      <c r="UTO17" s="8"/>
      <c r="UTP17" s="8"/>
      <c r="UTQ17" s="8"/>
      <c r="UTR17" s="8"/>
      <c r="UTS17" s="8"/>
      <c r="UTT17" s="8"/>
      <c r="UTU17" s="8"/>
      <c r="UTV17" s="8"/>
      <c r="UTW17" s="8"/>
      <c r="UTX17" s="8"/>
      <c r="UTY17" s="8"/>
      <c r="UTZ17" s="8"/>
      <c r="UUA17" s="8"/>
      <c r="UUB17" s="8"/>
      <c r="UUC17" s="8"/>
      <c r="UUD17" s="8"/>
      <c r="UUE17" s="8"/>
      <c r="UUF17" s="8"/>
      <c r="UUG17" s="8"/>
      <c r="UUH17" s="8"/>
      <c r="UUI17" s="8"/>
      <c r="UUJ17" s="8"/>
      <c r="UUK17" s="8"/>
      <c r="UUL17" s="8"/>
      <c r="UUM17" s="8"/>
      <c r="UUN17" s="8"/>
      <c r="UUO17" s="8"/>
      <c r="UUP17" s="8"/>
      <c r="UUQ17" s="8"/>
      <c r="UUR17" s="8"/>
      <c r="UUS17" s="8"/>
      <c r="UUT17" s="8"/>
      <c r="UUU17" s="8"/>
      <c r="UUV17" s="8"/>
      <c r="UUW17" s="8"/>
      <c r="UUX17" s="8"/>
      <c r="UUY17" s="8"/>
      <c r="UUZ17" s="8"/>
      <c r="UVA17" s="8"/>
      <c r="UVB17" s="8"/>
      <c r="UVC17" s="8"/>
      <c r="UVD17" s="8"/>
      <c r="UVE17" s="8"/>
      <c r="UVF17" s="8"/>
      <c r="UVG17" s="8"/>
      <c r="UVH17" s="8"/>
      <c r="UVI17" s="8"/>
      <c r="UVJ17" s="8"/>
      <c r="UVK17" s="8"/>
      <c r="UVL17" s="8"/>
      <c r="UVM17" s="8"/>
      <c r="UVN17" s="8"/>
      <c r="UVO17" s="8"/>
      <c r="UVP17" s="8"/>
      <c r="UVQ17" s="8"/>
      <c r="UVR17" s="8"/>
      <c r="UVS17" s="8"/>
      <c r="UVT17" s="8"/>
      <c r="UVU17" s="8"/>
      <c r="UVV17" s="8"/>
      <c r="UVW17" s="8"/>
      <c r="UVX17" s="8"/>
      <c r="UVY17" s="8"/>
      <c r="UVZ17" s="8"/>
      <c r="UWA17" s="8"/>
      <c r="UWB17" s="8"/>
      <c r="UWC17" s="8"/>
      <c r="UWD17" s="8"/>
      <c r="UWE17" s="8"/>
      <c r="UWF17" s="8"/>
      <c r="UWG17" s="8"/>
      <c r="UWH17" s="8"/>
      <c r="UWI17" s="8"/>
      <c r="UWJ17" s="8"/>
      <c r="UWK17" s="8"/>
      <c r="UWL17" s="8"/>
      <c r="UWM17" s="8"/>
      <c r="UWN17" s="8"/>
      <c r="UWO17" s="8"/>
      <c r="UWP17" s="8"/>
      <c r="UWQ17" s="8"/>
      <c r="UWR17" s="8"/>
      <c r="UWS17" s="8"/>
      <c r="UWT17" s="8"/>
      <c r="UWU17" s="8"/>
      <c r="UWV17" s="8"/>
      <c r="UWW17" s="8"/>
      <c r="UWX17" s="8"/>
      <c r="UWY17" s="8"/>
      <c r="UWZ17" s="8"/>
      <c r="UXA17" s="8"/>
      <c r="UXB17" s="8"/>
      <c r="UXC17" s="8"/>
      <c r="UXD17" s="8"/>
      <c r="UXE17" s="8"/>
      <c r="UXF17" s="8"/>
      <c r="UXG17" s="8"/>
      <c r="UXH17" s="8"/>
      <c r="UXI17" s="8"/>
      <c r="UXJ17" s="8"/>
      <c r="UXK17" s="8"/>
      <c r="UXL17" s="8"/>
      <c r="UXM17" s="8"/>
      <c r="UXN17" s="8"/>
      <c r="UXO17" s="8"/>
      <c r="UXP17" s="8"/>
      <c r="UXQ17" s="8"/>
      <c r="UXR17" s="8"/>
      <c r="UXS17" s="8"/>
      <c r="UXT17" s="8"/>
      <c r="UXU17" s="8"/>
      <c r="UXV17" s="8"/>
      <c r="UXW17" s="8"/>
      <c r="UXX17" s="8"/>
      <c r="UXY17" s="8"/>
      <c r="UXZ17" s="8"/>
      <c r="UYA17" s="8"/>
      <c r="UYB17" s="8"/>
      <c r="UYC17" s="8"/>
      <c r="UYD17" s="8"/>
      <c r="UYE17" s="8"/>
      <c r="UYF17" s="8"/>
      <c r="UYG17" s="8"/>
      <c r="UYH17" s="8"/>
      <c r="UYI17" s="8"/>
      <c r="UYJ17" s="8"/>
      <c r="UYK17" s="8"/>
      <c r="UYL17" s="8"/>
      <c r="UYM17" s="8"/>
      <c r="UYN17" s="8"/>
      <c r="UYO17" s="8"/>
      <c r="UYP17" s="8"/>
      <c r="UYQ17" s="8"/>
      <c r="UYR17" s="8"/>
      <c r="UYS17" s="8"/>
      <c r="UYT17" s="8"/>
      <c r="UYU17" s="8"/>
      <c r="UYV17" s="8"/>
      <c r="UYW17" s="8"/>
      <c r="UYX17" s="8"/>
      <c r="UYY17" s="8"/>
      <c r="UYZ17" s="8"/>
      <c r="UZA17" s="8"/>
      <c r="UZB17" s="8"/>
      <c r="UZC17" s="8"/>
      <c r="UZD17" s="8"/>
      <c r="UZE17" s="8"/>
      <c r="UZF17" s="8"/>
      <c r="UZG17" s="8"/>
      <c r="UZH17" s="8"/>
      <c r="UZI17" s="8"/>
      <c r="UZJ17" s="8"/>
      <c r="UZK17" s="8"/>
      <c r="UZL17" s="8"/>
      <c r="UZM17" s="8"/>
      <c r="UZN17" s="8"/>
      <c r="UZO17" s="8"/>
      <c r="UZP17" s="8"/>
      <c r="UZQ17" s="8"/>
      <c r="UZR17" s="8"/>
      <c r="UZS17" s="8"/>
      <c r="UZT17" s="8"/>
      <c r="UZU17" s="8"/>
      <c r="UZV17" s="8"/>
      <c r="UZW17" s="8"/>
      <c r="UZX17" s="8"/>
      <c r="UZY17" s="8"/>
      <c r="UZZ17" s="8"/>
      <c r="VAA17" s="8"/>
      <c r="VAB17" s="8"/>
      <c r="VAC17" s="8"/>
      <c r="VAD17" s="8"/>
      <c r="VAE17" s="8"/>
      <c r="VAF17" s="8"/>
      <c r="VAG17" s="8"/>
      <c r="VAH17" s="8"/>
      <c r="VAI17" s="8"/>
      <c r="VAJ17" s="8"/>
      <c r="VAK17" s="8"/>
      <c r="VAL17" s="8"/>
      <c r="VAM17" s="8"/>
      <c r="VAN17" s="8"/>
      <c r="VAO17" s="8"/>
      <c r="VAP17" s="8"/>
      <c r="VAQ17" s="8"/>
      <c r="VAR17" s="8"/>
      <c r="VAS17" s="8"/>
      <c r="VAT17" s="8"/>
      <c r="VAU17" s="8"/>
      <c r="VAV17" s="8"/>
      <c r="VAW17" s="8"/>
      <c r="VAX17" s="8"/>
      <c r="VAY17" s="8"/>
      <c r="VAZ17" s="8"/>
      <c r="VBA17" s="8"/>
      <c r="VBB17" s="8"/>
      <c r="VBC17" s="8"/>
      <c r="VBD17" s="8"/>
      <c r="VBE17" s="8"/>
      <c r="VBF17" s="8"/>
      <c r="VBG17" s="8"/>
      <c r="VBH17" s="8"/>
      <c r="VBI17" s="8"/>
      <c r="VBJ17" s="8"/>
      <c r="VBK17" s="8"/>
      <c r="VBL17" s="8"/>
      <c r="VBM17" s="8"/>
      <c r="VBN17" s="8"/>
      <c r="VBO17" s="8"/>
      <c r="VBP17" s="8"/>
      <c r="VBQ17" s="8"/>
      <c r="VBR17" s="8"/>
      <c r="VBS17" s="8"/>
      <c r="VBT17" s="8"/>
      <c r="VBU17" s="8"/>
      <c r="VBV17" s="8"/>
      <c r="VBW17" s="8"/>
      <c r="VBX17" s="8"/>
      <c r="VBY17" s="8"/>
      <c r="VBZ17" s="8"/>
      <c r="VCA17" s="8"/>
      <c r="VCB17" s="8"/>
      <c r="VCC17" s="8"/>
      <c r="VCD17" s="8"/>
      <c r="VCE17" s="8"/>
      <c r="VCF17" s="8"/>
      <c r="VCG17" s="8"/>
      <c r="VCH17" s="8"/>
      <c r="VCI17" s="8"/>
      <c r="VCJ17" s="8"/>
      <c r="VCK17" s="8"/>
      <c r="VCL17" s="8"/>
      <c r="VCM17" s="8"/>
      <c r="VCN17" s="8"/>
      <c r="VCO17" s="8"/>
      <c r="VCP17" s="8"/>
      <c r="VCQ17" s="8"/>
      <c r="VCR17" s="8"/>
      <c r="VCS17" s="8"/>
      <c r="VCT17" s="8"/>
      <c r="VCU17" s="8"/>
      <c r="VCV17" s="8"/>
      <c r="VCW17" s="8"/>
      <c r="VCX17" s="8"/>
      <c r="VCY17" s="8"/>
      <c r="VCZ17" s="8"/>
      <c r="VDA17" s="8"/>
      <c r="VDB17" s="8"/>
      <c r="VDC17" s="8"/>
      <c r="VDD17" s="8"/>
      <c r="VDE17" s="8"/>
      <c r="VDF17" s="8"/>
      <c r="VDG17" s="8"/>
      <c r="VDH17" s="8"/>
      <c r="VDI17" s="8"/>
      <c r="VDJ17" s="8"/>
      <c r="VDK17" s="8"/>
      <c r="VDL17" s="8"/>
      <c r="VDM17" s="8"/>
      <c r="VDN17" s="8"/>
      <c r="VDO17" s="8"/>
      <c r="VDP17" s="8"/>
      <c r="VDQ17" s="8"/>
      <c r="VDR17" s="8"/>
      <c r="VDS17" s="8"/>
      <c r="VDT17" s="8"/>
      <c r="VDU17" s="8"/>
      <c r="VDV17" s="8"/>
      <c r="VDW17" s="8"/>
      <c r="VDX17" s="8"/>
      <c r="VDY17" s="8"/>
      <c r="VDZ17" s="8"/>
      <c r="VEA17" s="8"/>
      <c r="VEB17" s="8"/>
      <c r="VEC17" s="8"/>
      <c r="VED17" s="8"/>
      <c r="VEE17" s="8"/>
      <c r="VEF17" s="8"/>
      <c r="VEG17" s="8"/>
      <c r="VEH17" s="8"/>
      <c r="VEI17" s="8"/>
      <c r="VEJ17" s="8"/>
      <c r="VEK17" s="8"/>
      <c r="VEL17" s="8"/>
      <c r="VEM17" s="8"/>
      <c r="VEN17" s="8"/>
      <c r="VEO17" s="8"/>
      <c r="VEP17" s="8"/>
      <c r="VEQ17" s="8"/>
      <c r="VER17" s="8"/>
      <c r="VES17" s="8"/>
      <c r="VET17" s="8"/>
      <c r="VEU17" s="8"/>
      <c r="VEV17" s="8"/>
      <c r="VEW17" s="8"/>
      <c r="VEX17" s="8"/>
      <c r="VEY17" s="8"/>
      <c r="VEZ17" s="8"/>
      <c r="VFA17" s="8"/>
      <c r="VFB17" s="8"/>
      <c r="VFC17" s="8"/>
      <c r="VFD17" s="8"/>
      <c r="VFE17" s="8"/>
      <c r="VFF17" s="8"/>
      <c r="VFG17" s="8"/>
      <c r="VFH17" s="8"/>
      <c r="VFI17" s="8"/>
      <c r="VFJ17" s="8"/>
      <c r="VFK17" s="8"/>
      <c r="VFL17" s="8"/>
      <c r="VFM17" s="8"/>
      <c r="VFN17" s="8"/>
      <c r="VFO17" s="8"/>
      <c r="VFP17" s="8"/>
      <c r="VFQ17" s="8"/>
      <c r="VFR17" s="8"/>
      <c r="VFS17" s="8"/>
      <c r="VFT17" s="8"/>
      <c r="VFU17" s="8"/>
      <c r="VFV17" s="8"/>
      <c r="VFW17" s="8"/>
      <c r="VFX17" s="8"/>
      <c r="VFY17" s="8"/>
      <c r="VFZ17" s="8"/>
      <c r="VGA17" s="8"/>
      <c r="VGB17" s="8"/>
      <c r="VGC17" s="8"/>
      <c r="VGD17" s="8"/>
      <c r="VGE17" s="8"/>
      <c r="VGF17" s="8"/>
      <c r="VGG17" s="8"/>
      <c r="VGH17" s="8"/>
      <c r="VGI17" s="8"/>
      <c r="VGJ17" s="8"/>
      <c r="VGK17" s="8"/>
      <c r="VGL17" s="8"/>
      <c r="VGM17" s="8"/>
      <c r="VGN17" s="8"/>
      <c r="VGO17" s="8"/>
      <c r="VGP17" s="8"/>
      <c r="VGQ17" s="8"/>
      <c r="VGR17" s="8"/>
      <c r="VGS17" s="8"/>
      <c r="VGT17" s="8"/>
      <c r="VGU17" s="8"/>
      <c r="VGV17" s="8"/>
      <c r="VGW17" s="8"/>
      <c r="VGX17" s="8"/>
      <c r="VGY17" s="8"/>
      <c r="VGZ17" s="8"/>
      <c r="VHA17" s="8"/>
      <c r="VHB17" s="8"/>
      <c r="VHC17" s="8"/>
      <c r="VHD17" s="8"/>
      <c r="VHE17" s="8"/>
      <c r="VHF17" s="8"/>
      <c r="VHG17" s="8"/>
      <c r="VHH17" s="8"/>
      <c r="VHI17" s="8"/>
      <c r="VHJ17" s="8"/>
      <c r="VHK17" s="8"/>
      <c r="VHL17" s="8"/>
      <c r="VHM17" s="8"/>
      <c r="VHN17" s="8"/>
      <c r="VHO17" s="8"/>
      <c r="VHP17" s="8"/>
      <c r="VHQ17" s="8"/>
      <c r="VHR17" s="8"/>
      <c r="VHS17" s="8"/>
      <c r="VHT17" s="8"/>
      <c r="VHU17" s="8"/>
      <c r="VHV17" s="8"/>
      <c r="VHW17" s="8"/>
      <c r="VHX17" s="8"/>
      <c r="VHY17" s="8"/>
      <c r="VHZ17" s="8"/>
      <c r="VIA17" s="8"/>
      <c r="VIB17" s="8"/>
      <c r="VIC17" s="8"/>
      <c r="VID17" s="8"/>
      <c r="VIE17" s="8"/>
      <c r="VIF17" s="8"/>
      <c r="VIG17" s="8"/>
      <c r="VIH17" s="8"/>
      <c r="VII17" s="8"/>
      <c r="VIJ17" s="8"/>
      <c r="VIK17" s="8"/>
      <c r="VIL17" s="8"/>
      <c r="VIM17" s="8"/>
      <c r="VIN17" s="8"/>
      <c r="VIO17" s="8"/>
      <c r="VIP17" s="8"/>
      <c r="VIQ17" s="8"/>
      <c r="VIR17" s="8"/>
      <c r="VIS17" s="8"/>
      <c r="VIT17" s="8"/>
      <c r="VIU17" s="8"/>
      <c r="VIV17" s="8"/>
      <c r="VIW17" s="8"/>
      <c r="VIX17" s="8"/>
      <c r="VIY17" s="8"/>
      <c r="VIZ17" s="8"/>
      <c r="VJA17" s="8"/>
      <c r="VJB17" s="8"/>
      <c r="VJC17" s="8"/>
      <c r="VJD17" s="8"/>
      <c r="VJE17" s="8"/>
      <c r="VJF17" s="8"/>
      <c r="VJG17" s="8"/>
      <c r="VJH17" s="8"/>
      <c r="VJI17" s="8"/>
      <c r="VJJ17" s="8"/>
      <c r="VJK17" s="8"/>
      <c r="VJL17" s="8"/>
      <c r="VJM17" s="8"/>
      <c r="VJN17" s="8"/>
      <c r="VJO17" s="8"/>
      <c r="VJP17" s="8"/>
      <c r="VJQ17" s="8"/>
      <c r="VJR17" s="8"/>
      <c r="VJS17" s="8"/>
      <c r="VJT17" s="8"/>
      <c r="VJU17" s="8"/>
      <c r="VJV17" s="8"/>
      <c r="VJW17" s="8"/>
      <c r="VJX17" s="8"/>
      <c r="VJY17" s="8"/>
      <c r="VJZ17" s="8"/>
      <c r="VKA17" s="8"/>
      <c r="VKB17" s="8"/>
      <c r="VKC17" s="8"/>
      <c r="VKD17" s="8"/>
      <c r="VKE17" s="8"/>
      <c r="VKF17" s="8"/>
      <c r="VKG17" s="8"/>
      <c r="VKH17" s="8"/>
      <c r="VKI17" s="8"/>
      <c r="VKJ17" s="8"/>
      <c r="VKK17" s="8"/>
      <c r="VKL17" s="8"/>
      <c r="VKM17" s="8"/>
      <c r="VKN17" s="8"/>
      <c r="VKO17" s="8"/>
      <c r="VKP17" s="8"/>
      <c r="VKQ17" s="8"/>
      <c r="VKR17" s="8"/>
      <c r="VKS17" s="8"/>
      <c r="VKT17" s="8"/>
      <c r="VKU17" s="8"/>
      <c r="VKV17" s="8"/>
      <c r="VKW17" s="8"/>
      <c r="VKX17" s="8"/>
      <c r="VKY17" s="8"/>
      <c r="VKZ17" s="8"/>
      <c r="VLA17" s="8"/>
      <c r="VLB17" s="8"/>
      <c r="VLC17" s="8"/>
      <c r="VLD17" s="8"/>
      <c r="VLE17" s="8"/>
      <c r="VLF17" s="8"/>
      <c r="VLG17" s="8"/>
      <c r="VLH17" s="8"/>
      <c r="VLI17" s="8"/>
      <c r="VLJ17" s="8"/>
      <c r="VLK17" s="8"/>
      <c r="VLL17" s="8"/>
      <c r="VLM17" s="8"/>
      <c r="VLN17" s="8"/>
      <c r="VLO17" s="8"/>
      <c r="VLP17" s="8"/>
      <c r="VLQ17" s="8"/>
      <c r="VLR17" s="8"/>
      <c r="VLS17" s="8"/>
      <c r="VLT17" s="8"/>
      <c r="VLU17" s="8"/>
      <c r="VLV17" s="8"/>
      <c r="VLW17" s="8"/>
      <c r="VLX17" s="8"/>
      <c r="VLY17" s="8"/>
      <c r="VLZ17" s="8"/>
      <c r="VMA17" s="8"/>
      <c r="VMB17" s="8"/>
      <c r="VMC17" s="8"/>
      <c r="VMD17" s="8"/>
      <c r="VME17" s="8"/>
      <c r="VMF17" s="8"/>
      <c r="VMG17" s="8"/>
      <c r="VMH17" s="8"/>
      <c r="VMI17" s="8"/>
      <c r="VMJ17" s="8"/>
      <c r="VMK17" s="8"/>
      <c r="VML17" s="8"/>
      <c r="VMM17" s="8"/>
      <c r="VMN17" s="8"/>
      <c r="VMO17" s="8"/>
      <c r="VMP17" s="8"/>
      <c r="VMQ17" s="8"/>
      <c r="VMR17" s="8"/>
      <c r="VMS17" s="8"/>
      <c r="VMT17" s="8"/>
      <c r="VMU17" s="8"/>
      <c r="VMV17" s="8"/>
      <c r="VMW17" s="8"/>
      <c r="VMX17" s="8"/>
      <c r="VMY17" s="8"/>
      <c r="VMZ17" s="8"/>
      <c r="VNA17" s="8"/>
      <c r="VNB17" s="8"/>
      <c r="VNC17" s="8"/>
      <c r="VND17" s="8"/>
      <c r="VNE17" s="8"/>
      <c r="VNF17" s="8"/>
      <c r="VNG17" s="8"/>
      <c r="VNH17" s="8"/>
      <c r="VNI17" s="8"/>
      <c r="VNJ17" s="8"/>
      <c r="VNK17" s="8"/>
      <c r="VNL17" s="8"/>
      <c r="VNM17" s="8"/>
      <c r="VNN17" s="8"/>
      <c r="VNO17" s="8"/>
      <c r="VNP17" s="8"/>
      <c r="VNQ17" s="8"/>
      <c r="VNR17" s="8"/>
      <c r="VNS17" s="8"/>
      <c r="VNT17" s="8"/>
      <c r="VNU17" s="8"/>
      <c r="VNV17" s="8"/>
      <c r="VNW17" s="8"/>
      <c r="VNX17" s="8"/>
      <c r="VNY17" s="8"/>
      <c r="VNZ17" s="8"/>
      <c r="VOA17" s="8"/>
      <c r="VOB17" s="8"/>
      <c r="VOC17" s="8"/>
      <c r="VOD17" s="8"/>
      <c r="VOE17" s="8"/>
      <c r="VOF17" s="8"/>
      <c r="VOG17" s="8"/>
      <c r="VOH17" s="8"/>
      <c r="VOI17" s="8"/>
      <c r="VOJ17" s="8"/>
      <c r="VOK17" s="8"/>
      <c r="VOL17" s="8"/>
      <c r="VOM17" s="8"/>
      <c r="VON17" s="8"/>
      <c r="VOO17" s="8"/>
      <c r="VOP17" s="8"/>
      <c r="VOQ17" s="8"/>
      <c r="VOR17" s="8"/>
      <c r="VOS17" s="8"/>
      <c r="VOT17" s="8"/>
      <c r="VOU17" s="8"/>
      <c r="VOV17" s="8"/>
      <c r="VOW17" s="8"/>
      <c r="VOX17" s="8"/>
      <c r="VOY17" s="8"/>
      <c r="VOZ17" s="8"/>
      <c r="VPA17" s="8"/>
      <c r="VPB17" s="8"/>
      <c r="VPC17" s="8"/>
      <c r="VPD17" s="8"/>
      <c r="VPE17" s="8"/>
      <c r="VPF17" s="8"/>
      <c r="VPG17" s="8"/>
      <c r="VPH17" s="8"/>
      <c r="VPI17" s="8"/>
      <c r="VPJ17" s="8"/>
      <c r="VPK17" s="8"/>
      <c r="VPL17" s="8"/>
      <c r="VPM17" s="8"/>
      <c r="VPN17" s="8"/>
      <c r="VPO17" s="8"/>
      <c r="VPP17" s="8"/>
      <c r="VPQ17" s="8"/>
      <c r="VPR17" s="8"/>
      <c r="VPS17" s="8"/>
      <c r="VPT17" s="8"/>
      <c r="VPU17" s="8"/>
      <c r="VPV17" s="8"/>
      <c r="VPW17" s="8"/>
      <c r="VPX17" s="8"/>
      <c r="VPY17" s="8"/>
      <c r="VPZ17" s="8"/>
      <c r="VQA17" s="8"/>
      <c r="VQB17" s="8"/>
      <c r="VQC17" s="8"/>
      <c r="VQD17" s="8"/>
      <c r="VQE17" s="8"/>
      <c r="VQF17" s="8"/>
      <c r="VQG17" s="8"/>
      <c r="VQH17" s="8"/>
      <c r="VQI17" s="8"/>
      <c r="VQJ17" s="8"/>
      <c r="VQK17" s="8"/>
      <c r="VQL17" s="8"/>
      <c r="VQM17" s="8"/>
      <c r="VQN17" s="8"/>
      <c r="VQO17" s="8"/>
      <c r="VQP17" s="8"/>
      <c r="VQQ17" s="8"/>
      <c r="VQR17" s="8"/>
      <c r="VQS17" s="8"/>
      <c r="VQT17" s="8"/>
      <c r="VQU17" s="8"/>
      <c r="VQV17" s="8"/>
      <c r="VQW17" s="8"/>
      <c r="VQX17" s="8"/>
      <c r="VQY17" s="8"/>
      <c r="VQZ17" s="8"/>
      <c r="VRA17" s="8"/>
      <c r="VRB17" s="8"/>
      <c r="VRC17" s="8"/>
      <c r="VRD17" s="8"/>
      <c r="VRE17" s="8"/>
      <c r="VRF17" s="8"/>
      <c r="VRG17" s="8"/>
      <c r="VRH17" s="8"/>
      <c r="VRI17" s="8"/>
      <c r="VRJ17" s="8"/>
      <c r="VRK17" s="8"/>
      <c r="VRL17" s="8"/>
      <c r="VRM17" s="8"/>
      <c r="VRN17" s="8"/>
      <c r="VRO17" s="8"/>
      <c r="VRP17" s="8"/>
      <c r="VRQ17" s="8"/>
      <c r="VRR17" s="8"/>
      <c r="VRS17" s="8"/>
      <c r="VRT17" s="8"/>
      <c r="VRU17" s="8"/>
      <c r="VRV17" s="8"/>
      <c r="VRW17" s="8"/>
      <c r="VRX17" s="8"/>
      <c r="VRY17" s="8"/>
      <c r="VRZ17" s="8"/>
      <c r="VSA17" s="8"/>
      <c r="VSB17" s="8"/>
      <c r="VSC17" s="8"/>
      <c r="VSD17" s="8"/>
      <c r="VSE17" s="8"/>
      <c r="VSF17" s="8"/>
      <c r="VSG17" s="8"/>
      <c r="VSH17" s="8"/>
      <c r="VSI17" s="8"/>
      <c r="VSJ17" s="8"/>
      <c r="VSK17" s="8"/>
      <c r="VSL17" s="8"/>
      <c r="VSM17" s="8"/>
      <c r="VSN17" s="8"/>
      <c r="VSO17" s="8"/>
      <c r="VSP17" s="8"/>
      <c r="VSQ17" s="8"/>
      <c r="VSR17" s="8"/>
      <c r="VSS17" s="8"/>
      <c r="VST17" s="8"/>
      <c r="VSU17" s="8"/>
      <c r="VSV17" s="8"/>
      <c r="VSW17" s="8"/>
      <c r="VSX17" s="8"/>
      <c r="VSY17" s="8"/>
      <c r="VSZ17" s="8"/>
      <c r="VTA17" s="8"/>
      <c r="VTB17" s="8"/>
      <c r="VTC17" s="8"/>
      <c r="VTD17" s="8"/>
      <c r="VTE17" s="8"/>
      <c r="VTF17" s="8"/>
      <c r="VTG17" s="8"/>
      <c r="VTH17" s="8"/>
      <c r="VTI17" s="8"/>
      <c r="VTJ17" s="8"/>
      <c r="VTK17" s="8"/>
      <c r="VTL17" s="8"/>
      <c r="VTM17" s="8"/>
      <c r="VTN17" s="8"/>
      <c r="VTO17" s="8"/>
      <c r="VTP17" s="8"/>
      <c r="VTQ17" s="8"/>
      <c r="VTR17" s="8"/>
      <c r="VTS17" s="8"/>
      <c r="VTT17" s="8"/>
      <c r="VTU17" s="8"/>
      <c r="VTV17" s="8"/>
      <c r="VTW17" s="8"/>
      <c r="VTX17" s="8"/>
      <c r="VTY17" s="8"/>
      <c r="VTZ17" s="8"/>
      <c r="VUA17" s="8"/>
      <c r="VUB17" s="8"/>
      <c r="VUC17" s="8"/>
      <c r="VUD17" s="8"/>
      <c r="VUE17" s="8"/>
      <c r="VUF17" s="8"/>
      <c r="VUG17" s="8"/>
      <c r="VUH17" s="8"/>
      <c r="VUI17" s="8"/>
      <c r="VUJ17" s="8"/>
      <c r="VUK17" s="8"/>
      <c r="VUL17" s="8"/>
      <c r="VUM17" s="8"/>
      <c r="VUN17" s="8"/>
      <c r="VUO17" s="8"/>
      <c r="VUP17" s="8"/>
      <c r="VUQ17" s="8"/>
      <c r="VUR17" s="8"/>
      <c r="VUS17" s="8"/>
      <c r="VUT17" s="8"/>
      <c r="VUU17" s="8"/>
      <c r="VUV17" s="8"/>
      <c r="VUW17" s="8"/>
      <c r="VUX17" s="8"/>
      <c r="VUY17" s="8"/>
      <c r="VUZ17" s="8"/>
      <c r="VVA17" s="8"/>
      <c r="VVB17" s="8"/>
      <c r="VVC17" s="8"/>
      <c r="VVD17" s="8"/>
      <c r="VVE17" s="8"/>
      <c r="VVF17" s="8"/>
      <c r="VVG17" s="8"/>
      <c r="VVH17" s="8"/>
      <c r="VVI17" s="8"/>
      <c r="VVJ17" s="8"/>
      <c r="VVK17" s="8"/>
      <c r="VVL17" s="8"/>
      <c r="VVM17" s="8"/>
      <c r="VVN17" s="8"/>
      <c r="VVO17" s="8"/>
      <c r="VVP17" s="8"/>
      <c r="VVQ17" s="8"/>
      <c r="VVR17" s="8"/>
      <c r="VVS17" s="8"/>
      <c r="VVT17" s="8"/>
      <c r="VVU17" s="8"/>
      <c r="VVV17" s="8"/>
      <c r="VVW17" s="8"/>
      <c r="VVX17" s="8"/>
      <c r="VVY17" s="8"/>
      <c r="VVZ17" s="8"/>
      <c r="VWA17" s="8"/>
      <c r="VWB17" s="8"/>
      <c r="VWC17" s="8"/>
      <c r="VWD17" s="8"/>
      <c r="VWE17" s="8"/>
      <c r="VWF17" s="8"/>
      <c r="VWG17" s="8"/>
      <c r="VWH17" s="8"/>
      <c r="VWI17" s="8"/>
      <c r="VWJ17" s="8"/>
      <c r="VWK17" s="8"/>
      <c r="VWL17" s="8"/>
      <c r="VWM17" s="8"/>
      <c r="VWN17" s="8"/>
      <c r="VWO17" s="8"/>
      <c r="VWP17" s="8"/>
      <c r="VWQ17" s="8"/>
      <c r="VWR17" s="8"/>
      <c r="VWS17" s="8"/>
      <c r="VWT17" s="8"/>
      <c r="VWU17" s="8"/>
      <c r="VWV17" s="8"/>
      <c r="VWW17" s="8"/>
      <c r="VWX17" s="8"/>
      <c r="VWY17" s="8"/>
      <c r="VWZ17" s="8"/>
      <c r="VXA17" s="8"/>
      <c r="VXB17" s="8"/>
      <c r="VXC17" s="8"/>
      <c r="VXD17" s="8"/>
      <c r="VXE17" s="8"/>
      <c r="VXF17" s="8"/>
      <c r="VXG17" s="8"/>
      <c r="VXH17" s="8"/>
      <c r="VXI17" s="8"/>
      <c r="VXJ17" s="8"/>
      <c r="VXK17" s="8"/>
      <c r="VXL17" s="8"/>
      <c r="VXM17" s="8"/>
      <c r="VXN17" s="8"/>
      <c r="VXO17" s="8"/>
      <c r="VXP17" s="8"/>
      <c r="VXQ17" s="8"/>
      <c r="VXR17" s="8"/>
      <c r="VXS17" s="8"/>
      <c r="VXT17" s="8"/>
      <c r="VXU17" s="8"/>
      <c r="VXV17" s="8"/>
      <c r="VXW17" s="8"/>
      <c r="VXX17" s="8"/>
      <c r="VXY17" s="8"/>
      <c r="VXZ17" s="8"/>
      <c r="VYA17" s="8"/>
      <c r="VYB17" s="8"/>
      <c r="VYC17" s="8"/>
      <c r="VYD17" s="8"/>
      <c r="VYE17" s="8"/>
      <c r="VYF17" s="8"/>
      <c r="VYG17" s="8"/>
      <c r="VYH17" s="8"/>
      <c r="VYI17" s="8"/>
      <c r="VYJ17" s="8"/>
      <c r="VYK17" s="8"/>
      <c r="VYL17" s="8"/>
      <c r="VYM17" s="8"/>
      <c r="VYN17" s="8"/>
      <c r="VYO17" s="8"/>
      <c r="VYP17" s="8"/>
      <c r="VYQ17" s="8"/>
      <c r="VYR17" s="8"/>
      <c r="VYS17" s="8"/>
      <c r="VYT17" s="8"/>
      <c r="VYU17" s="8"/>
      <c r="VYV17" s="8"/>
      <c r="VYW17" s="8"/>
      <c r="VYX17" s="8"/>
      <c r="VYY17" s="8"/>
      <c r="VYZ17" s="8"/>
      <c r="VZA17" s="8"/>
      <c r="VZB17" s="8"/>
      <c r="VZC17" s="8"/>
      <c r="VZD17" s="8"/>
      <c r="VZE17" s="8"/>
      <c r="VZF17" s="8"/>
      <c r="VZG17" s="8"/>
      <c r="VZH17" s="8"/>
      <c r="VZI17" s="8"/>
      <c r="VZJ17" s="8"/>
      <c r="VZK17" s="8"/>
      <c r="VZL17" s="8"/>
      <c r="VZM17" s="8"/>
      <c r="VZN17" s="8"/>
      <c r="VZO17" s="8"/>
      <c r="VZP17" s="8"/>
      <c r="VZQ17" s="8"/>
      <c r="VZR17" s="8"/>
      <c r="VZS17" s="8"/>
      <c r="VZT17" s="8"/>
      <c r="VZU17" s="8"/>
      <c r="VZV17" s="8"/>
      <c r="VZW17" s="8"/>
      <c r="VZX17" s="8"/>
      <c r="VZY17" s="8"/>
      <c r="VZZ17" s="8"/>
      <c r="WAA17" s="8"/>
      <c r="WAB17" s="8"/>
      <c r="WAC17" s="8"/>
      <c r="WAD17" s="8"/>
      <c r="WAE17" s="8"/>
      <c r="WAF17" s="8"/>
      <c r="WAG17" s="8"/>
      <c r="WAH17" s="8"/>
      <c r="WAI17" s="8"/>
      <c r="WAJ17" s="8"/>
      <c r="WAK17" s="8"/>
      <c r="WAL17" s="8"/>
      <c r="WAM17" s="8"/>
      <c r="WAN17" s="8"/>
      <c r="WAO17" s="8"/>
      <c r="WAP17" s="8"/>
      <c r="WAQ17" s="8"/>
      <c r="WAR17" s="8"/>
      <c r="WAS17" s="8"/>
      <c r="WAT17" s="8"/>
      <c r="WAU17" s="8"/>
      <c r="WAV17" s="8"/>
      <c r="WAW17" s="8"/>
      <c r="WAX17" s="8"/>
      <c r="WAY17" s="8"/>
      <c r="WAZ17" s="8"/>
      <c r="WBA17" s="8"/>
      <c r="WBB17" s="8"/>
      <c r="WBC17" s="8"/>
      <c r="WBD17" s="8"/>
      <c r="WBE17" s="8"/>
      <c r="WBF17" s="8"/>
      <c r="WBG17" s="8"/>
      <c r="WBH17" s="8"/>
      <c r="WBI17" s="8"/>
      <c r="WBJ17" s="8"/>
      <c r="WBK17" s="8"/>
      <c r="WBL17" s="8"/>
      <c r="WBM17" s="8"/>
      <c r="WBN17" s="8"/>
      <c r="WBO17" s="8"/>
      <c r="WBP17" s="8"/>
      <c r="WBQ17" s="8"/>
      <c r="WBR17" s="8"/>
      <c r="WBS17" s="8"/>
      <c r="WBT17" s="8"/>
      <c r="WBU17" s="8"/>
      <c r="WBV17" s="8"/>
      <c r="WBW17" s="8"/>
      <c r="WBX17" s="8"/>
      <c r="WBY17" s="8"/>
      <c r="WBZ17" s="8"/>
      <c r="WCA17" s="8"/>
      <c r="WCB17" s="8"/>
      <c r="WCC17" s="8"/>
      <c r="WCD17" s="8"/>
      <c r="WCE17" s="8"/>
      <c r="WCF17" s="8"/>
      <c r="WCG17" s="8"/>
      <c r="WCH17" s="8"/>
      <c r="WCI17" s="8"/>
      <c r="WCJ17" s="8"/>
      <c r="WCK17" s="8"/>
      <c r="WCL17" s="8"/>
      <c r="WCM17" s="8"/>
      <c r="WCN17" s="8"/>
      <c r="WCO17" s="8"/>
      <c r="WCP17" s="8"/>
      <c r="WCQ17" s="8"/>
      <c r="WCR17" s="8"/>
      <c r="WCS17" s="8"/>
      <c r="WCT17" s="8"/>
      <c r="WCU17" s="8"/>
      <c r="WCV17" s="8"/>
      <c r="WCW17" s="8"/>
      <c r="WCX17" s="8"/>
      <c r="WCY17" s="8"/>
      <c r="WCZ17" s="8"/>
      <c r="WDA17" s="8"/>
      <c r="WDB17" s="8"/>
      <c r="WDC17" s="8"/>
      <c r="WDD17" s="8"/>
      <c r="WDE17" s="8"/>
      <c r="WDF17" s="8"/>
      <c r="WDG17" s="8"/>
      <c r="WDH17" s="8"/>
      <c r="WDI17" s="8"/>
      <c r="WDJ17" s="8"/>
      <c r="WDK17" s="8"/>
      <c r="WDL17" s="8"/>
      <c r="WDM17" s="8"/>
      <c r="WDN17" s="8"/>
      <c r="WDO17" s="8"/>
      <c r="WDP17" s="8"/>
      <c r="WDQ17" s="8"/>
      <c r="WDR17" s="8"/>
      <c r="WDS17" s="8"/>
      <c r="WDT17" s="8"/>
      <c r="WDU17" s="8"/>
      <c r="WDV17" s="8"/>
      <c r="WDW17" s="8"/>
      <c r="WDX17" s="8"/>
      <c r="WDY17" s="8"/>
      <c r="WDZ17" s="8"/>
      <c r="WEA17" s="8"/>
      <c r="WEB17" s="8"/>
      <c r="WEC17" s="8"/>
      <c r="WED17" s="8"/>
      <c r="WEE17" s="8"/>
      <c r="WEF17" s="8"/>
      <c r="WEG17" s="8"/>
      <c r="WEH17" s="8"/>
      <c r="WEI17" s="8"/>
      <c r="WEJ17" s="8"/>
      <c r="WEK17" s="8"/>
      <c r="WEL17" s="8"/>
      <c r="WEM17" s="8"/>
      <c r="WEN17" s="8"/>
      <c r="WEO17" s="8"/>
      <c r="WEP17" s="8"/>
      <c r="WEQ17" s="8"/>
      <c r="WER17" s="8"/>
      <c r="WES17" s="8"/>
      <c r="WET17" s="8"/>
      <c r="WEU17" s="8"/>
      <c r="WEV17" s="8"/>
      <c r="WEW17" s="8"/>
      <c r="WEX17" s="8"/>
      <c r="WEY17" s="8"/>
      <c r="WEZ17" s="8"/>
      <c r="WFA17" s="8"/>
      <c r="WFB17" s="8"/>
      <c r="WFC17" s="8"/>
      <c r="WFD17" s="8"/>
      <c r="WFE17" s="8"/>
      <c r="WFF17" s="8"/>
      <c r="WFG17" s="8"/>
      <c r="WFH17" s="8"/>
      <c r="WFI17" s="8"/>
      <c r="WFJ17" s="8"/>
      <c r="WFK17" s="8"/>
      <c r="WFL17" s="8"/>
      <c r="WFM17" s="8"/>
      <c r="WFN17" s="8"/>
      <c r="WFO17" s="8"/>
      <c r="WFP17" s="8"/>
      <c r="WFQ17" s="8"/>
      <c r="WFR17" s="8"/>
      <c r="WFS17" s="8"/>
      <c r="WFT17" s="8"/>
      <c r="WFU17" s="8"/>
      <c r="WFV17" s="8"/>
      <c r="WFW17" s="8"/>
      <c r="WFX17" s="8"/>
      <c r="WFY17" s="8"/>
      <c r="WFZ17" s="8"/>
      <c r="WGA17" s="8"/>
      <c r="WGB17" s="8"/>
      <c r="WGC17" s="8"/>
      <c r="WGD17" s="8"/>
      <c r="WGE17" s="8"/>
      <c r="WGF17" s="8"/>
      <c r="WGG17" s="8"/>
      <c r="WGH17" s="8"/>
      <c r="WGI17" s="8"/>
      <c r="WGJ17" s="8"/>
      <c r="WGK17" s="8"/>
      <c r="WGL17" s="8"/>
      <c r="WGM17" s="8"/>
      <c r="WGN17" s="8"/>
      <c r="WGO17" s="8"/>
      <c r="WGP17" s="8"/>
      <c r="WGQ17" s="8"/>
      <c r="WGR17" s="8"/>
      <c r="WGS17" s="8"/>
      <c r="WGT17" s="8"/>
      <c r="WGU17" s="8"/>
      <c r="WGV17" s="8"/>
      <c r="WGW17" s="8"/>
      <c r="WGX17" s="8"/>
      <c r="WGY17" s="8"/>
      <c r="WGZ17" s="8"/>
      <c r="WHA17" s="8"/>
      <c r="WHB17" s="8"/>
      <c r="WHC17" s="8"/>
      <c r="WHD17" s="8"/>
      <c r="WHE17" s="8"/>
      <c r="WHF17" s="8"/>
      <c r="WHG17" s="8"/>
      <c r="WHH17" s="8"/>
      <c r="WHI17" s="8"/>
      <c r="WHJ17" s="8"/>
      <c r="WHK17" s="8"/>
      <c r="WHL17" s="8"/>
      <c r="WHM17" s="8"/>
      <c r="WHN17" s="8"/>
      <c r="WHO17" s="8"/>
      <c r="WHP17" s="8"/>
      <c r="WHQ17" s="8"/>
      <c r="WHR17" s="8"/>
      <c r="WHS17" s="8"/>
      <c r="WHT17" s="8"/>
      <c r="WHU17" s="8"/>
      <c r="WHV17" s="8"/>
      <c r="WHW17" s="8"/>
      <c r="WHX17" s="8"/>
      <c r="WHY17" s="8"/>
      <c r="WHZ17" s="8"/>
      <c r="WIA17" s="8"/>
      <c r="WIB17" s="8"/>
      <c r="WIC17" s="8"/>
      <c r="WID17" s="8"/>
      <c r="WIE17" s="8"/>
      <c r="WIF17" s="8"/>
      <c r="WIG17" s="8"/>
      <c r="WIH17" s="8"/>
      <c r="WII17" s="8"/>
      <c r="WIJ17" s="8"/>
      <c r="WIK17" s="8"/>
      <c r="WIL17" s="8"/>
      <c r="WIM17" s="8"/>
      <c r="WIN17" s="8"/>
      <c r="WIO17" s="8"/>
      <c r="WIP17" s="8"/>
      <c r="WIQ17" s="8"/>
      <c r="WIR17" s="8"/>
      <c r="WIS17" s="8"/>
      <c r="WIT17" s="8"/>
      <c r="WIU17" s="8"/>
      <c r="WIV17" s="8"/>
      <c r="WIW17" s="8"/>
      <c r="WIX17" s="8"/>
      <c r="WIY17" s="8"/>
      <c r="WIZ17" s="8"/>
      <c r="WJA17" s="8"/>
      <c r="WJB17" s="8"/>
      <c r="WJC17" s="8"/>
      <c r="WJD17" s="8"/>
      <c r="WJE17" s="8"/>
      <c r="WJF17" s="8"/>
      <c r="WJG17" s="8"/>
      <c r="WJH17" s="8"/>
      <c r="WJI17" s="8"/>
      <c r="WJJ17" s="8"/>
      <c r="WJK17" s="8"/>
      <c r="WJL17" s="8"/>
      <c r="WJM17" s="8"/>
      <c r="WJN17" s="8"/>
      <c r="WJO17" s="8"/>
      <c r="WJP17" s="8"/>
      <c r="WJQ17" s="8"/>
      <c r="WJR17" s="8"/>
      <c r="WJS17" s="8"/>
      <c r="WJT17" s="8"/>
      <c r="WJU17" s="8"/>
      <c r="WJV17" s="8"/>
      <c r="WJW17" s="8"/>
      <c r="WJX17" s="8"/>
      <c r="WJY17" s="8"/>
      <c r="WJZ17" s="8"/>
      <c r="WKA17" s="8"/>
      <c r="WKB17" s="8"/>
      <c r="WKC17" s="8"/>
      <c r="WKD17" s="8"/>
      <c r="WKE17" s="8"/>
      <c r="WKF17" s="8"/>
      <c r="WKG17" s="8"/>
      <c r="WKH17" s="8"/>
      <c r="WKI17" s="8"/>
      <c r="WKJ17" s="8"/>
      <c r="WKK17" s="8"/>
      <c r="WKL17" s="8"/>
      <c r="WKM17" s="8"/>
      <c r="WKN17" s="8"/>
      <c r="WKO17" s="8"/>
      <c r="WKP17" s="8"/>
      <c r="WKQ17" s="8"/>
      <c r="WKR17" s="8"/>
      <c r="WKS17" s="8"/>
      <c r="WKT17" s="8"/>
      <c r="WKU17" s="8"/>
      <c r="WKV17" s="8"/>
      <c r="WKW17" s="8"/>
      <c r="WKX17" s="8"/>
      <c r="WKY17" s="8"/>
      <c r="WKZ17" s="8"/>
      <c r="WLA17" s="8"/>
      <c r="WLB17" s="8"/>
      <c r="WLC17" s="8"/>
      <c r="WLD17" s="8"/>
      <c r="WLE17" s="8"/>
      <c r="WLF17" s="8"/>
      <c r="WLG17" s="8"/>
      <c r="WLH17" s="8"/>
      <c r="WLI17" s="8"/>
      <c r="WLJ17" s="8"/>
      <c r="WLK17" s="8"/>
      <c r="WLL17" s="8"/>
      <c r="WLM17" s="8"/>
      <c r="WLN17" s="8"/>
      <c r="WLO17" s="8"/>
      <c r="WLP17" s="8"/>
      <c r="WLQ17" s="8"/>
      <c r="WLR17" s="8"/>
      <c r="WLS17" s="8"/>
      <c r="WLT17" s="8"/>
      <c r="WLU17" s="8"/>
      <c r="WLV17" s="8"/>
      <c r="WLW17" s="8"/>
      <c r="WLX17" s="8"/>
      <c r="WLY17" s="8"/>
      <c r="WLZ17" s="8"/>
      <c r="WMA17" s="8"/>
      <c r="WMB17" s="8"/>
      <c r="WMC17" s="8"/>
      <c r="WMD17" s="8"/>
      <c r="WME17" s="8"/>
      <c r="WMF17" s="8"/>
      <c r="WMG17" s="8"/>
      <c r="WMH17" s="8"/>
      <c r="WMI17" s="8"/>
      <c r="WMJ17" s="8"/>
      <c r="WMK17" s="8"/>
      <c r="WML17" s="8"/>
      <c r="WMM17" s="8"/>
      <c r="WMN17" s="8"/>
      <c r="WMO17" s="8"/>
      <c r="WMP17" s="8"/>
      <c r="WMQ17" s="8"/>
      <c r="WMR17" s="8"/>
      <c r="WMS17" s="8"/>
      <c r="WMT17" s="8"/>
      <c r="WMU17" s="8"/>
      <c r="WMV17" s="8"/>
      <c r="WMW17" s="8"/>
      <c r="WMX17" s="8"/>
      <c r="WMY17" s="8"/>
      <c r="WMZ17" s="8"/>
      <c r="WNA17" s="8"/>
      <c r="WNB17" s="8"/>
      <c r="WNC17" s="8"/>
      <c r="WND17" s="8"/>
      <c r="WNE17" s="8"/>
      <c r="WNF17" s="8"/>
      <c r="WNG17" s="8"/>
      <c r="WNH17" s="8"/>
      <c r="WNI17" s="8"/>
      <c r="WNJ17" s="8"/>
      <c r="WNK17" s="8"/>
      <c r="WNL17" s="8"/>
      <c r="WNM17" s="8"/>
      <c r="WNN17" s="8"/>
      <c r="WNO17" s="8"/>
      <c r="WNP17" s="8"/>
      <c r="WNQ17" s="8"/>
      <c r="WNR17" s="8"/>
      <c r="WNS17" s="8"/>
      <c r="WNT17" s="8"/>
      <c r="WNU17" s="8"/>
      <c r="WNV17" s="8"/>
      <c r="WNW17" s="8"/>
      <c r="WNX17" s="8"/>
      <c r="WNY17" s="8"/>
      <c r="WNZ17" s="8"/>
      <c r="WOA17" s="8"/>
      <c r="WOB17" s="8"/>
      <c r="WOC17" s="8"/>
      <c r="WOD17" s="8"/>
      <c r="WOE17" s="8"/>
      <c r="WOF17" s="8"/>
      <c r="WOG17" s="8"/>
      <c r="WOH17" s="8"/>
      <c r="WOI17" s="8"/>
      <c r="WOJ17" s="8"/>
      <c r="WOK17" s="8"/>
      <c r="WOL17" s="8"/>
      <c r="WOM17" s="8"/>
      <c r="WON17" s="8"/>
      <c r="WOO17" s="8"/>
      <c r="WOP17" s="8"/>
      <c r="WOQ17" s="8"/>
      <c r="WOR17" s="8"/>
      <c r="WOS17" s="8"/>
      <c r="WOT17" s="8"/>
      <c r="WOU17" s="8"/>
      <c r="WOV17" s="8"/>
      <c r="WOW17" s="8"/>
      <c r="WOX17" s="8"/>
      <c r="WOY17" s="8"/>
      <c r="WOZ17" s="8"/>
      <c r="WPA17" s="8"/>
      <c r="WPB17" s="8"/>
      <c r="WPC17" s="8"/>
      <c r="WPD17" s="8"/>
      <c r="WPE17" s="8"/>
      <c r="WPF17" s="8"/>
      <c r="WPG17" s="8"/>
      <c r="WPH17" s="8"/>
      <c r="WPI17" s="8"/>
      <c r="WPJ17" s="8"/>
      <c r="WPK17" s="8"/>
      <c r="WPL17" s="8"/>
      <c r="WPM17" s="8"/>
      <c r="WPN17" s="8"/>
      <c r="WPO17" s="8"/>
      <c r="WPP17" s="8"/>
      <c r="WPQ17" s="8"/>
      <c r="WPR17" s="8"/>
      <c r="WPS17" s="8"/>
      <c r="WPT17" s="8"/>
      <c r="WPU17" s="8"/>
      <c r="WPV17" s="8"/>
      <c r="WPW17" s="8"/>
      <c r="WPX17" s="8"/>
      <c r="WPY17" s="8"/>
      <c r="WPZ17" s="8"/>
      <c r="WQA17" s="8"/>
      <c r="WQB17" s="8"/>
      <c r="WQC17" s="8"/>
      <c r="WQD17" s="8"/>
      <c r="WQE17" s="8"/>
      <c r="WQF17" s="8"/>
      <c r="WQG17" s="8"/>
      <c r="WQH17" s="8"/>
      <c r="WQI17" s="8"/>
      <c r="WQJ17" s="8"/>
      <c r="WQK17" s="8"/>
      <c r="WQL17" s="8"/>
      <c r="WQM17" s="8"/>
      <c r="WQN17" s="8"/>
      <c r="WQO17" s="8"/>
      <c r="WQP17" s="8"/>
      <c r="WQQ17" s="8"/>
      <c r="WQR17" s="8"/>
      <c r="WQS17" s="8"/>
      <c r="WQT17" s="8"/>
      <c r="WQU17" s="8"/>
      <c r="WQV17" s="8"/>
      <c r="WQW17" s="8"/>
      <c r="WQX17" s="8"/>
      <c r="WQY17" s="8"/>
      <c r="WQZ17" s="8"/>
      <c r="WRA17" s="8"/>
      <c r="WRB17" s="8"/>
      <c r="WRC17" s="8"/>
      <c r="WRD17" s="8"/>
      <c r="WRE17" s="8"/>
      <c r="WRF17" s="8"/>
      <c r="WRG17" s="8"/>
      <c r="WRH17" s="8"/>
      <c r="WRI17" s="8"/>
      <c r="WRJ17" s="8"/>
      <c r="WRK17" s="8"/>
      <c r="WRL17" s="8"/>
      <c r="WRM17" s="8"/>
      <c r="WRN17" s="8"/>
      <c r="WRO17" s="8"/>
      <c r="WRP17" s="8"/>
      <c r="WRQ17" s="8"/>
      <c r="WRR17" s="8"/>
      <c r="WRS17" s="8"/>
      <c r="WRT17" s="8"/>
      <c r="WRU17" s="8"/>
      <c r="WRV17" s="8"/>
      <c r="WRW17" s="8"/>
      <c r="WRX17" s="8"/>
      <c r="WRY17" s="8"/>
      <c r="WRZ17" s="8"/>
      <c r="WSA17" s="8"/>
      <c r="WSB17" s="8"/>
      <c r="WSC17" s="8"/>
      <c r="WSD17" s="8"/>
      <c r="WSE17" s="8"/>
      <c r="WSF17" s="8"/>
      <c r="WSG17" s="8"/>
      <c r="WSH17" s="8"/>
      <c r="WSI17" s="8"/>
      <c r="WSJ17" s="8"/>
      <c r="WSK17" s="8"/>
      <c r="WSL17" s="8"/>
      <c r="WSM17" s="8"/>
      <c r="WSN17" s="8"/>
      <c r="WSO17" s="8"/>
      <c r="WSP17" s="8"/>
      <c r="WSQ17" s="8"/>
      <c r="WSR17" s="8"/>
      <c r="WSS17" s="8"/>
      <c r="WST17" s="8"/>
      <c r="WSU17" s="8"/>
      <c r="WSV17" s="8"/>
      <c r="WSW17" s="8"/>
      <c r="WSX17" s="8"/>
      <c r="WSY17" s="8"/>
      <c r="WSZ17" s="8"/>
      <c r="WTA17" s="8"/>
      <c r="WTB17" s="8"/>
      <c r="WTC17" s="8"/>
      <c r="WTD17" s="8"/>
      <c r="WTE17" s="8"/>
      <c r="WTF17" s="8"/>
      <c r="WTG17" s="8"/>
      <c r="WTH17" s="8"/>
      <c r="WTI17" s="8"/>
      <c r="WTJ17" s="8"/>
      <c r="WTK17" s="8"/>
      <c r="WTL17" s="8"/>
      <c r="WTM17" s="8"/>
      <c r="WTN17" s="8"/>
      <c r="WTO17" s="8"/>
      <c r="WTP17" s="8"/>
      <c r="WTQ17" s="8"/>
      <c r="WTR17" s="8"/>
      <c r="WTS17" s="8"/>
      <c r="WTT17" s="8"/>
      <c r="WTU17" s="8"/>
      <c r="WTV17" s="8"/>
      <c r="WTW17" s="8"/>
      <c r="WTX17" s="8"/>
      <c r="WTY17" s="8"/>
      <c r="WTZ17" s="8"/>
      <c r="WUA17" s="8"/>
      <c r="WUB17" s="8"/>
      <c r="WUC17" s="8"/>
      <c r="WUD17" s="8"/>
      <c r="WUE17" s="8"/>
      <c r="WUF17" s="8"/>
      <c r="WUG17" s="8"/>
      <c r="WUH17" s="8"/>
      <c r="WUI17" s="8"/>
      <c r="WUJ17" s="8"/>
      <c r="WUK17" s="8"/>
      <c r="WUL17" s="8"/>
      <c r="WUM17" s="8"/>
      <c r="WUN17" s="8"/>
      <c r="WUO17" s="8"/>
      <c r="WUP17" s="8"/>
      <c r="WUQ17" s="8"/>
      <c r="WUR17" s="8"/>
      <c r="WUS17" s="8"/>
      <c r="WUT17" s="8"/>
      <c r="WUU17" s="8"/>
      <c r="WUV17" s="8"/>
      <c r="WUW17" s="8"/>
      <c r="WUX17" s="8"/>
      <c r="WUY17" s="8"/>
      <c r="WUZ17" s="8"/>
      <c r="WVA17" s="8"/>
      <c r="WVB17" s="8"/>
      <c r="WVC17" s="8"/>
      <c r="WVD17" s="8"/>
      <c r="WVE17" s="8"/>
      <c r="WVF17" s="8"/>
      <c r="WVG17" s="8"/>
      <c r="WVH17" s="8"/>
      <c r="WVI17" s="8"/>
      <c r="WVJ17" s="8"/>
      <c r="WVK17" s="8"/>
      <c r="WVL17" s="8"/>
      <c r="WVM17" s="8"/>
      <c r="WVN17" s="8"/>
      <c r="WVO17" s="8"/>
      <c r="WVP17" s="8"/>
      <c r="WVQ17" s="8"/>
      <c r="WVR17" s="8"/>
      <c r="WVS17" s="8"/>
      <c r="WVT17" s="8"/>
      <c r="WVU17" s="8"/>
      <c r="WVV17" s="8"/>
      <c r="WVW17" s="8"/>
      <c r="WVX17" s="8"/>
      <c r="WVY17" s="8"/>
      <c r="WVZ17" s="8"/>
      <c r="WWA17" s="8"/>
      <c r="WWB17" s="8"/>
      <c r="WWC17" s="8"/>
      <c r="WWD17" s="8"/>
      <c r="WWE17" s="8"/>
      <c r="WWF17" s="8"/>
      <c r="WWG17" s="8"/>
      <c r="WWH17" s="8"/>
      <c r="WWI17" s="8"/>
      <c r="WWJ17" s="8"/>
      <c r="WWK17" s="8"/>
      <c r="WWL17" s="8"/>
      <c r="WWM17" s="8"/>
      <c r="WWN17" s="8"/>
      <c r="WWO17" s="8"/>
      <c r="WWP17" s="8"/>
      <c r="WWQ17" s="8"/>
      <c r="WWR17" s="8"/>
      <c r="WWS17" s="8"/>
      <c r="WWT17" s="8"/>
      <c r="WWU17" s="8"/>
      <c r="WWV17" s="8"/>
      <c r="WWW17" s="8"/>
      <c r="WWX17" s="8"/>
      <c r="WWY17" s="8"/>
      <c r="WWZ17" s="8"/>
      <c r="WXA17" s="8"/>
      <c r="WXB17" s="8"/>
      <c r="WXC17" s="8"/>
      <c r="WXD17" s="8"/>
      <c r="WXE17" s="8"/>
      <c r="WXF17" s="8"/>
      <c r="WXG17" s="8"/>
      <c r="WXH17" s="8"/>
      <c r="WXI17" s="8"/>
      <c r="WXJ17" s="8"/>
      <c r="WXK17" s="8"/>
      <c r="WXL17" s="8"/>
      <c r="WXM17" s="8"/>
      <c r="WXN17" s="8"/>
      <c r="WXO17" s="8"/>
      <c r="WXP17" s="8"/>
      <c r="WXQ17" s="8"/>
      <c r="WXR17" s="8"/>
      <c r="WXS17" s="8"/>
      <c r="WXT17" s="8"/>
      <c r="WXU17" s="8"/>
      <c r="WXV17" s="8"/>
      <c r="WXW17" s="8"/>
      <c r="WXX17" s="8"/>
      <c r="WXY17" s="8"/>
      <c r="WXZ17" s="8"/>
      <c r="WYA17" s="8"/>
      <c r="WYB17" s="8"/>
      <c r="WYC17" s="8"/>
      <c r="WYD17" s="8"/>
      <c r="WYE17" s="8"/>
      <c r="WYF17" s="8"/>
      <c r="WYG17" s="8"/>
      <c r="WYH17" s="8"/>
      <c r="WYI17" s="8"/>
      <c r="WYJ17" s="8"/>
      <c r="WYK17" s="8"/>
      <c r="WYL17" s="8"/>
      <c r="WYM17" s="8"/>
      <c r="WYN17" s="8"/>
      <c r="WYO17" s="8"/>
      <c r="WYP17" s="8"/>
      <c r="WYQ17" s="8"/>
      <c r="WYR17" s="8"/>
      <c r="WYS17" s="8"/>
      <c r="WYT17" s="8"/>
      <c r="WYU17" s="8"/>
      <c r="WYV17" s="8"/>
      <c r="WYW17" s="8"/>
      <c r="WYX17" s="8"/>
      <c r="WYY17" s="8"/>
      <c r="WYZ17" s="8"/>
      <c r="WZA17" s="8"/>
      <c r="WZB17" s="8"/>
      <c r="WZC17" s="8"/>
      <c r="WZD17" s="8"/>
      <c r="WZE17" s="8"/>
      <c r="WZF17" s="8"/>
      <c r="WZG17" s="8"/>
      <c r="WZH17" s="8"/>
      <c r="WZI17" s="8"/>
      <c r="WZJ17" s="8"/>
      <c r="WZK17" s="8"/>
      <c r="WZL17" s="8"/>
      <c r="WZM17" s="8"/>
      <c r="WZN17" s="8"/>
      <c r="WZO17" s="8"/>
      <c r="WZP17" s="8"/>
      <c r="WZQ17" s="8"/>
      <c r="WZR17" s="8"/>
      <c r="WZS17" s="8"/>
      <c r="WZT17" s="8"/>
      <c r="WZU17" s="8"/>
      <c r="WZV17" s="8"/>
      <c r="WZW17" s="8"/>
      <c r="WZX17" s="8"/>
      <c r="WZY17" s="8"/>
      <c r="WZZ17" s="8"/>
      <c r="XAA17" s="8"/>
      <c r="XAB17" s="8"/>
      <c r="XAC17" s="8"/>
      <c r="XAD17" s="8"/>
      <c r="XAE17" s="8"/>
      <c r="XAF17" s="8"/>
      <c r="XAG17" s="8"/>
      <c r="XAH17" s="8"/>
      <c r="XAI17" s="8"/>
      <c r="XAJ17" s="8"/>
      <c r="XAK17" s="8"/>
      <c r="XAL17" s="8"/>
      <c r="XAM17" s="8"/>
      <c r="XAN17" s="8"/>
      <c r="XAO17" s="8"/>
      <c r="XAP17" s="8"/>
      <c r="XAQ17" s="8"/>
      <c r="XAR17" s="8"/>
      <c r="XAS17" s="8"/>
      <c r="XAT17" s="8"/>
      <c r="XAU17" s="8"/>
      <c r="XAV17" s="8"/>
      <c r="XAW17" s="8"/>
      <c r="XAX17" s="8"/>
      <c r="XAY17" s="8"/>
      <c r="XAZ17" s="8"/>
      <c r="XBA17" s="8"/>
      <c r="XBB17" s="8"/>
      <c r="XBC17" s="8"/>
      <c r="XBD17" s="8"/>
      <c r="XBE17" s="8"/>
      <c r="XBF17" s="8"/>
      <c r="XBG17" s="8"/>
      <c r="XBH17" s="8"/>
      <c r="XBI17" s="8"/>
      <c r="XBJ17" s="8"/>
      <c r="XBK17" s="8"/>
      <c r="XBL17" s="8"/>
      <c r="XBM17" s="8"/>
      <c r="XBN17" s="8"/>
      <c r="XBO17" s="8"/>
      <c r="XBP17" s="8"/>
      <c r="XBQ17" s="8"/>
      <c r="XBR17" s="8"/>
      <c r="XBS17" s="8"/>
      <c r="XBT17" s="8"/>
      <c r="XBU17" s="8"/>
      <c r="XBV17" s="8"/>
      <c r="XBW17" s="8"/>
      <c r="XBX17" s="8"/>
      <c r="XBY17" s="8"/>
      <c r="XBZ17" s="8"/>
      <c r="XCA17" s="8"/>
      <c r="XCB17" s="8"/>
      <c r="XCC17" s="8"/>
      <c r="XCD17" s="8"/>
      <c r="XCE17" s="8"/>
      <c r="XCF17" s="8"/>
      <c r="XCG17" s="8"/>
      <c r="XCH17" s="8"/>
      <c r="XCI17" s="8"/>
      <c r="XCJ17" s="8"/>
      <c r="XCK17" s="8"/>
      <c r="XCL17" s="8"/>
      <c r="XCM17" s="8"/>
      <c r="XCN17" s="8"/>
      <c r="XCO17" s="8"/>
      <c r="XCP17" s="8"/>
      <c r="XCQ17" s="8"/>
      <c r="XCR17" s="8"/>
      <c r="XCS17" s="8"/>
      <c r="XCT17" s="8"/>
      <c r="XCU17" s="8"/>
      <c r="XCV17" s="8"/>
      <c r="XCW17" s="8"/>
      <c r="XCX17" s="8"/>
      <c r="XCY17" s="8"/>
      <c r="XCZ17" s="8"/>
      <c r="XDA17" s="8"/>
      <c r="XDB17" s="8"/>
      <c r="XDC17" s="8"/>
      <c r="XDD17" s="8"/>
      <c r="XDE17" s="8"/>
      <c r="XDF17" s="8"/>
      <c r="XDG17" s="8"/>
      <c r="XDH17" s="8"/>
      <c r="XDI17" s="8"/>
      <c r="XDJ17" s="8"/>
      <c r="XDK17" s="8"/>
      <c r="XDL17" s="8"/>
      <c r="XDM17" s="8"/>
      <c r="XDN17" s="8"/>
      <c r="XDO17" s="8"/>
      <c r="XDP17" s="8"/>
      <c r="XDQ17" s="8"/>
      <c r="XDR17" s="8"/>
      <c r="XDS17" s="8"/>
      <c r="XDT17" s="8"/>
      <c r="XDU17" s="8"/>
      <c r="XDV17" s="8"/>
      <c r="XDW17" s="8"/>
      <c r="XDX17" s="8"/>
      <c r="XDY17" s="8"/>
      <c r="XDZ17" s="8"/>
      <c r="XEA17" s="8"/>
      <c r="XEB17" s="8"/>
      <c r="XEC17" s="8"/>
      <c r="XED17" s="8"/>
      <c r="XEE17" s="8"/>
      <c r="XEF17" s="8"/>
      <c r="XEG17" s="8"/>
      <c r="XEH17" s="8"/>
      <c r="XEI17" s="8"/>
      <c r="XEJ17" s="8"/>
      <c r="XEK17" s="8"/>
      <c r="XEL17" s="8"/>
      <c r="XEM17" s="8"/>
      <c r="XEN17" s="8"/>
      <c r="XEO17" s="8"/>
      <c r="XEP17" s="8"/>
      <c r="XEQ17" s="8"/>
      <c r="XER17" s="8"/>
      <c r="XES17" s="8"/>
      <c r="XET17" s="8"/>
      <c r="XEU17" s="8"/>
      <c r="XEV17" s="8"/>
      <c r="XEW17" s="8"/>
      <c r="XEX17" s="8"/>
      <c r="XEY17" s="8"/>
      <c r="XEZ17" s="8"/>
      <c r="XFA17" s="8"/>
    </row>
    <row r="18" spans="1:16381" ht="21.95" customHeight="1" thickTop="1" thickBot="1">
      <c r="A18" s="119"/>
      <c r="B18" s="148"/>
      <c r="C18" s="151" t="s">
        <v>121</v>
      </c>
      <c r="D18" s="152"/>
      <c r="E18" s="153" t="str">
        <f>MENU!F13</f>
        <v>Aceh</v>
      </c>
      <c r="F18" s="154"/>
      <c r="G18" s="151" t="s">
        <v>122</v>
      </c>
      <c r="H18" s="148"/>
      <c r="I18" s="119"/>
      <c r="J18" s="701" t="s">
        <v>136</v>
      </c>
      <c r="K18" s="702">
        <v>2</v>
      </c>
      <c r="L18" s="13"/>
      <c r="M18" s="13"/>
      <c r="N18" s="13"/>
      <c r="O18" s="13"/>
      <c r="P18" s="13"/>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c r="HR18" s="8"/>
      <c r="HS18" s="8"/>
      <c r="HT18" s="8"/>
      <c r="HU18" s="8"/>
      <c r="HV18" s="8"/>
      <c r="HW18" s="8"/>
      <c r="HX18" s="8"/>
      <c r="HY18" s="8"/>
      <c r="HZ18" s="8"/>
      <c r="IA18" s="8"/>
      <c r="IB18" s="8"/>
      <c r="IC18" s="8"/>
      <c r="ID18" s="8"/>
      <c r="IE18" s="8"/>
      <c r="IF18" s="8"/>
      <c r="IG18" s="8"/>
      <c r="IH18" s="8"/>
      <c r="II18" s="8"/>
      <c r="IJ18" s="8"/>
      <c r="IK18" s="8"/>
      <c r="IL18" s="8"/>
      <c r="IM18" s="8"/>
      <c r="IN18" s="8"/>
      <c r="IO18" s="8"/>
      <c r="IP18" s="8"/>
      <c r="IQ18" s="8"/>
      <c r="IR18" s="8"/>
      <c r="IS18" s="8"/>
      <c r="IT18" s="8"/>
      <c r="IU18" s="8"/>
      <c r="IV18" s="8"/>
      <c r="IW18" s="8"/>
      <c r="IX18" s="8"/>
      <c r="IY18" s="8"/>
      <c r="IZ18" s="8"/>
      <c r="JA18" s="8"/>
      <c r="JB18" s="8"/>
      <c r="JC18" s="8"/>
      <c r="JD18" s="8"/>
      <c r="JE18" s="8"/>
      <c r="JF18" s="8"/>
      <c r="JG18" s="8"/>
      <c r="JH18" s="8"/>
      <c r="JI18" s="8"/>
      <c r="JJ18" s="8"/>
      <c r="JK18" s="8"/>
      <c r="JL18" s="8"/>
      <c r="JM18" s="8"/>
      <c r="JN18" s="8"/>
      <c r="JO18" s="8"/>
      <c r="JP18" s="8"/>
      <c r="JQ18" s="8"/>
      <c r="JR18" s="8"/>
      <c r="JS18" s="8"/>
      <c r="JT18" s="8"/>
      <c r="JU18" s="8"/>
      <c r="JV18" s="8"/>
      <c r="JW18" s="8"/>
      <c r="JX18" s="8"/>
      <c r="JY18" s="8"/>
      <c r="JZ18" s="8"/>
      <c r="KA18" s="8"/>
      <c r="KB18" s="8"/>
      <c r="KC18" s="8"/>
      <c r="KD18" s="8"/>
      <c r="KE18" s="8"/>
      <c r="KF18" s="8"/>
      <c r="KG18" s="8"/>
      <c r="KH18" s="8"/>
      <c r="KI18" s="8"/>
      <c r="KJ18" s="8"/>
      <c r="KK18" s="8"/>
      <c r="KL18" s="8"/>
      <c r="KM18" s="8"/>
      <c r="KN18" s="8"/>
      <c r="KO18" s="8"/>
      <c r="KP18" s="8"/>
      <c r="KQ18" s="8"/>
      <c r="KR18" s="8"/>
      <c r="KS18" s="8"/>
      <c r="KT18" s="8"/>
      <c r="KU18" s="8"/>
      <c r="KV18" s="8"/>
      <c r="KW18" s="8"/>
      <c r="KX18" s="8"/>
      <c r="KY18" s="8"/>
      <c r="KZ18" s="8"/>
      <c r="LA18" s="8"/>
      <c r="LB18" s="8"/>
      <c r="LC18" s="8"/>
      <c r="LD18" s="8"/>
      <c r="LE18" s="8"/>
      <c r="LF18" s="8"/>
      <c r="LG18" s="8"/>
      <c r="LH18" s="8"/>
      <c r="LI18" s="8"/>
      <c r="LJ18" s="8"/>
      <c r="LK18" s="8"/>
      <c r="LL18" s="8"/>
      <c r="LM18" s="8"/>
      <c r="LN18" s="8"/>
      <c r="LO18" s="8"/>
      <c r="LP18" s="8"/>
      <c r="LQ18" s="8"/>
      <c r="LR18" s="8"/>
      <c r="LS18" s="8"/>
      <c r="LT18" s="8"/>
      <c r="LU18" s="8"/>
      <c r="LV18" s="8"/>
      <c r="LW18" s="8"/>
      <c r="LX18" s="8"/>
      <c r="LY18" s="8"/>
      <c r="LZ18" s="8"/>
      <c r="MA18" s="8"/>
      <c r="MB18" s="8"/>
      <c r="MC18" s="8"/>
      <c r="MD18" s="8"/>
      <c r="ME18" s="8"/>
      <c r="MF18" s="8"/>
      <c r="MG18" s="8"/>
      <c r="MH18" s="8"/>
      <c r="MI18" s="8"/>
      <c r="MJ18" s="8"/>
      <c r="MK18" s="8"/>
      <c r="ML18" s="8"/>
      <c r="MM18" s="8"/>
      <c r="MN18" s="8"/>
      <c r="MO18" s="8"/>
      <c r="MP18" s="8"/>
      <c r="MQ18" s="8"/>
      <c r="MR18" s="8"/>
      <c r="MS18" s="8"/>
      <c r="MT18" s="8"/>
      <c r="MU18" s="8"/>
      <c r="MV18" s="8"/>
      <c r="MW18" s="8"/>
      <c r="MX18" s="8"/>
      <c r="MY18" s="8"/>
      <c r="MZ18" s="8"/>
      <c r="NA18" s="8"/>
      <c r="NB18" s="8"/>
      <c r="NC18" s="8"/>
      <c r="ND18" s="8"/>
      <c r="NE18" s="8"/>
      <c r="NF18" s="8"/>
      <c r="NG18" s="8"/>
      <c r="NH18" s="8"/>
      <c r="NI18" s="8"/>
      <c r="NJ18" s="8"/>
      <c r="NK18" s="8"/>
      <c r="NL18" s="8"/>
      <c r="NM18" s="8"/>
      <c r="NN18" s="8"/>
      <c r="NO18" s="8"/>
      <c r="NP18" s="8"/>
      <c r="NQ18" s="8"/>
      <c r="NR18" s="8"/>
      <c r="NS18" s="8"/>
      <c r="NT18" s="8"/>
      <c r="NU18" s="8"/>
      <c r="NV18" s="8"/>
      <c r="NW18" s="8"/>
      <c r="NX18" s="8"/>
      <c r="NY18" s="8"/>
      <c r="NZ18" s="8"/>
      <c r="OA18" s="8"/>
      <c r="OB18" s="8"/>
      <c r="OC18" s="8"/>
      <c r="OD18" s="8"/>
      <c r="OE18" s="8"/>
      <c r="OF18" s="8"/>
      <c r="OG18" s="8"/>
      <c r="OH18" s="8"/>
      <c r="OI18" s="8"/>
      <c r="OJ18" s="8"/>
      <c r="OK18" s="8"/>
      <c r="OL18" s="8"/>
      <c r="OM18" s="8"/>
      <c r="ON18" s="8"/>
      <c r="OO18" s="8"/>
      <c r="OP18" s="8"/>
      <c r="OQ18" s="8"/>
      <c r="OR18" s="8"/>
      <c r="OS18" s="8"/>
      <c r="OT18" s="8"/>
      <c r="OU18" s="8"/>
      <c r="OV18" s="8"/>
      <c r="OW18" s="8"/>
      <c r="OX18" s="8"/>
      <c r="OY18" s="8"/>
      <c r="OZ18" s="8"/>
      <c r="PA18" s="8"/>
      <c r="PB18" s="8"/>
      <c r="PC18" s="8"/>
      <c r="PD18" s="8"/>
      <c r="PE18" s="8"/>
      <c r="PF18" s="8"/>
      <c r="PG18" s="8"/>
      <c r="PH18" s="8"/>
      <c r="PI18" s="8"/>
      <c r="PJ18" s="8"/>
      <c r="PK18" s="8"/>
      <c r="PL18" s="8"/>
      <c r="PM18" s="8"/>
      <c r="PN18" s="8"/>
      <c r="PO18" s="8"/>
      <c r="PP18" s="8"/>
      <c r="PQ18" s="8"/>
      <c r="PR18" s="8"/>
      <c r="PS18" s="8"/>
      <c r="PT18" s="8"/>
      <c r="PU18" s="8"/>
      <c r="PV18" s="8"/>
      <c r="PW18" s="8"/>
      <c r="PX18" s="8"/>
      <c r="PY18" s="8"/>
      <c r="PZ18" s="8"/>
      <c r="QA18" s="8"/>
      <c r="QB18" s="8"/>
      <c r="QC18" s="8"/>
      <c r="QD18" s="8"/>
      <c r="QE18" s="8"/>
      <c r="QF18" s="8"/>
      <c r="QG18" s="8"/>
      <c r="QH18" s="8"/>
      <c r="QI18" s="8"/>
      <c r="QJ18" s="8"/>
      <c r="QK18" s="8"/>
      <c r="QL18" s="8"/>
      <c r="QM18" s="8"/>
      <c r="QN18" s="8"/>
      <c r="QO18" s="8"/>
      <c r="QP18" s="8"/>
      <c r="QQ18" s="8"/>
      <c r="QR18" s="8"/>
      <c r="QS18" s="8"/>
      <c r="QT18" s="8"/>
      <c r="QU18" s="8"/>
      <c r="QV18" s="8"/>
      <c r="QW18" s="8"/>
      <c r="QX18" s="8"/>
      <c r="QY18" s="8"/>
      <c r="QZ18" s="8"/>
      <c r="RA18" s="8"/>
      <c r="RB18" s="8"/>
      <c r="RC18" s="8"/>
      <c r="RD18" s="8"/>
      <c r="RE18" s="8"/>
      <c r="RF18" s="8"/>
      <c r="RG18" s="8"/>
      <c r="RH18" s="8"/>
      <c r="RI18" s="8"/>
      <c r="RJ18" s="8"/>
      <c r="RK18" s="8"/>
      <c r="RL18" s="8"/>
      <c r="RM18" s="8"/>
      <c r="RN18" s="8"/>
      <c r="RO18" s="8"/>
      <c r="RP18" s="8"/>
      <c r="RQ18" s="8"/>
      <c r="RR18" s="8"/>
      <c r="RS18" s="8"/>
      <c r="RT18" s="8"/>
      <c r="RU18" s="8"/>
      <c r="RV18" s="8"/>
      <c r="RW18" s="8"/>
      <c r="RX18" s="8"/>
      <c r="RY18" s="8"/>
      <c r="RZ18" s="8"/>
      <c r="SA18" s="8"/>
      <c r="SB18" s="8"/>
      <c r="SC18" s="8"/>
      <c r="SD18" s="8"/>
      <c r="SE18" s="8"/>
      <c r="SF18" s="8"/>
      <c r="SG18" s="8"/>
      <c r="SH18" s="8"/>
      <c r="SI18" s="8"/>
      <c r="SJ18" s="8"/>
      <c r="SK18" s="8"/>
      <c r="SL18" s="8"/>
      <c r="SM18" s="8"/>
      <c r="SN18" s="8"/>
      <c r="SO18" s="8"/>
      <c r="SP18" s="8"/>
      <c r="SQ18" s="8"/>
      <c r="SR18" s="8"/>
      <c r="SS18" s="8"/>
      <c r="ST18" s="8"/>
      <c r="SU18" s="8"/>
      <c r="SV18" s="8"/>
      <c r="SW18" s="8"/>
      <c r="SX18" s="8"/>
      <c r="SY18" s="8"/>
      <c r="SZ18" s="8"/>
      <c r="TA18" s="8"/>
      <c r="TB18" s="8"/>
      <c r="TC18" s="8"/>
      <c r="TD18" s="8"/>
      <c r="TE18" s="8"/>
      <c r="TF18" s="8"/>
      <c r="TG18" s="8"/>
      <c r="TH18" s="8"/>
      <c r="TI18" s="8"/>
      <c r="TJ18" s="8"/>
      <c r="TK18" s="8"/>
      <c r="TL18" s="8"/>
      <c r="TM18" s="8"/>
      <c r="TN18" s="8"/>
      <c r="TO18" s="8"/>
      <c r="TP18" s="8"/>
      <c r="TQ18" s="8"/>
      <c r="TR18" s="8"/>
      <c r="TS18" s="8"/>
      <c r="TT18" s="8"/>
      <c r="TU18" s="8"/>
      <c r="TV18" s="8"/>
      <c r="TW18" s="8"/>
      <c r="TX18" s="8"/>
      <c r="TY18" s="8"/>
      <c r="TZ18" s="8"/>
      <c r="UA18" s="8"/>
      <c r="UB18" s="8"/>
      <c r="UC18" s="8"/>
      <c r="UD18" s="8"/>
      <c r="UE18" s="8"/>
      <c r="UF18" s="8"/>
      <c r="UG18" s="8"/>
      <c r="UH18" s="8"/>
      <c r="UI18" s="8"/>
      <c r="UJ18" s="8"/>
      <c r="UK18" s="8"/>
      <c r="UL18" s="8"/>
      <c r="UM18" s="8"/>
      <c r="UN18" s="8"/>
      <c r="UO18" s="8"/>
      <c r="UP18" s="8"/>
      <c r="UQ18" s="8"/>
      <c r="UR18" s="8"/>
      <c r="US18" s="8"/>
      <c r="UT18" s="8"/>
      <c r="UU18" s="8"/>
      <c r="UV18" s="8"/>
      <c r="UW18" s="8"/>
      <c r="UX18" s="8"/>
      <c r="UY18" s="8"/>
      <c r="UZ18" s="8"/>
      <c r="VA18" s="8"/>
      <c r="VB18" s="8"/>
      <c r="VC18" s="8"/>
      <c r="VD18" s="8"/>
      <c r="VE18" s="8"/>
      <c r="VF18" s="8"/>
      <c r="VG18" s="8"/>
      <c r="VH18" s="8"/>
      <c r="VI18" s="8"/>
      <c r="VJ18" s="8"/>
      <c r="VK18" s="8"/>
      <c r="VL18" s="8"/>
      <c r="VM18" s="8"/>
      <c r="VN18" s="8"/>
      <c r="VO18" s="8"/>
      <c r="VP18" s="8"/>
      <c r="VQ18" s="8"/>
      <c r="VR18" s="8"/>
      <c r="VS18" s="8"/>
      <c r="VT18" s="8"/>
      <c r="VU18" s="8"/>
      <c r="VV18" s="8"/>
      <c r="VW18" s="8"/>
      <c r="VX18" s="8"/>
      <c r="VY18" s="8"/>
      <c r="VZ18" s="8"/>
      <c r="WA18" s="8"/>
      <c r="WB18" s="8"/>
      <c r="WC18" s="8"/>
      <c r="WD18" s="8"/>
      <c r="WE18" s="8"/>
      <c r="WF18" s="8"/>
      <c r="WG18" s="8"/>
      <c r="WH18" s="8"/>
      <c r="WI18" s="8"/>
      <c r="WJ18" s="8"/>
      <c r="WK18" s="8"/>
      <c r="WL18" s="8"/>
      <c r="WM18" s="8"/>
      <c r="WN18" s="8"/>
      <c r="WO18" s="8"/>
      <c r="WP18" s="8"/>
      <c r="WQ18" s="8"/>
      <c r="WR18" s="8"/>
      <c r="WS18" s="8"/>
      <c r="WT18" s="8"/>
      <c r="WU18" s="8"/>
      <c r="WV18" s="8"/>
      <c r="WW18" s="8"/>
      <c r="WX18" s="8"/>
      <c r="WY18" s="8"/>
      <c r="WZ18" s="8"/>
      <c r="XA18" s="8"/>
      <c r="XB18" s="8"/>
      <c r="XC18" s="8"/>
      <c r="XD18" s="8"/>
      <c r="XE18" s="8"/>
      <c r="XF18" s="8"/>
      <c r="XG18" s="8"/>
      <c r="XH18" s="8"/>
      <c r="XI18" s="8"/>
      <c r="XJ18" s="8"/>
      <c r="XK18" s="8"/>
      <c r="XL18" s="8"/>
      <c r="XM18" s="8"/>
      <c r="XN18" s="8"/>
      <c r="XO18" s="8"/>
      <c r="XP18" s="8"/>
      <c r="XQ18" s="8"/>
      <c r="XR18" s="8"/>
      <c r="XS18" s="8"/>
      <c r="XT18" s="8"/>
      <c r="XU18" s="8"/>
      <c r="XV18" s="8"/>
      <c r="XW18" s="8"/>
      <c r="XX18" s="8"/>
      <c r="XY18" s="8"/>
      <c r="XZ18" s="8"/>
      <c r="YA18" s="8"/>
      <c r="YB18" s="8"/>
      <c r="YC18" s="8"/>
      <c r="YD18" s="8"/>
      <c r="YE18" s="8"/>
      <c r="YF18" s="8"/>
      <c r="YG18" s="8"/>
      <c r="YH18" s="8"/>
      <c r="YI18" s="8"/>
      <c r="YJ18" s="8"/>
      <c r="YK18" s="8"/>
      <c r="YL18" s="8"/>
      <c r="YM18" s="8"/>
      <c r="YN18" s="8"/>
      <c r="YO18" s="8"/>
      <c r="YP18" s="8"/>
      <c r="YQ18" s="8"/>
      <c r="YR18" s="8"/>
      <c r="YS18" s="8"/>
      <c r="YT18" s="8"/>
      <c r="YU18" s="8"/>
      <c r="YV18" s="8"/>
      <c r="YW18" s="8"/>
      <c r="YX18" s="8"/>
      <c r="YY18" s="8"/>
      <c r="YZ18" s="8"/>
      <c r="ZA18" s="8"/>
      <c r="ZB18" s="8"/>
      <c r="ZC18" s="8"/>
      <c r="ZD18" s="8"/>
      <c r="ZE18" s="8"/>
      <c r="ZF18" s="8"/>
      <c r="ZG18" s="8"/>
      <c r="ZH18" s="8"/>
      <c r="ZI18" s="8"/>
      <c r="ZJ18" s="8"/>
      <c r="ZK18" s="8"/>
      <c r="ZL18" s="8"/>
      <c r="ZM18" s="8"/>
      <c r="ZN18" s="8"/>
      <c r="ZO18" s="8"/>
      <c r="ZP18" s="8"/>
      <c r="ZQ18" s="8"/>
      <c r="ZR18" s="8"/>
      <c r="ZS18" s="8"/>
      <c r="ZT18" s="8"/>
      <c r="ZU18" s="8"/>
      <c r="ZV18" s="8"/>
      <c r="ZW18" s="8"/>
      <c r="ZX18" s="8"/>
      <c r="ZY18" s="8"/>
      <c r="ZZ18" s="8"/>
      <c r="AAA18" s="8"/>
      <c r="AAB18" s="8"/>
      <c r="AAC18" s="8"/>
      <c r="AAD18" s="8"/>
      <c r="AAE18" s="8"/>
      <c r="AAF18" s="8"/>
      <c r="AAG18" s="8"/>
      <c r="AAH18" s="8"/>
      <c r="AAI18" s="8"/>
      <c r="AAJ18" s="8"/>
      <c r="AAK18" s="8"/>
      <c r="AAL18" s="8"/>
      <c r="AAM18" s="8"/>
      <c r="AAN18" s="8"/>
      <c r="AAO18" s="8"/>
      <c r="AAP18" s="8"/>
      <c r="AAQ18" s="8"/>
      <c r="AAR18" s="8"/>
      <c r="AAS18" s="8"/>
      <c r="AAT18" s="8"/>
      <c r="AAU18" s="8"/>
      <c r="AAV18" s="8"/>
      <c r="AAW18" s="8"/>
      <c r="AAX18" s="8"/>
      <c r="AAY18" s="8"/>
      <c r="AAZ18" s="8"/>
      <c r="ABA18" s="8"/>
      <c r="ABB18" s="8"/>
      <c r="ABC18" s="8"/>
      <c r="ABD18" s="8"/>
      <c r="ABE18" s="8"/>
      <c r="ABF18" s="8"/>
      <c r="ABG18" s="8"/>
      <c r="ABH18" s="8"/>
      <c r="ABI18" s="8"/>
      <c r="ABJ18" s="8"/>
      <c r="ABK18" s="8"/>
      <c r="ABL18" s="8"/>
      <c r="ABM18" s="8"/>
      <c r="ABN18" s="8"/>
      <c r="ABO18" s="8"/>
      <c r="ABP18" s="8"/>
      <c r="ABQ18" s="8"/>
      <c r="ABR18" s="8"/>
      <c r="ABS18" s="8"/>
      <c r="ABT18" s="8"/>
      <c r="ABU18" s="8"/>
      <c r="ABV18" s="8"/>
      <c r="ABW18" s="8"/>
      <c r="ABX18" s="8"/>
      <c r="ABY18" s="8"/>
      <c r="ABZ18" s="8"/>
      <c r="ACA18" s="8"/>
      <c r="ACB18" s="8"/>
      <c r="ACC18" s="8"/>
      <c r="ACD18" s="8"/>
      <c r="ACE18" s="8"/>
      <c r="ACF18" s="8"/>
      <c r="ACG18" s="8"/>
      <c r="ACH18" s="8"/>
      <c r="ACI18" s="8"/>
      <c r="ACJ18" s="8"/>
      <c r="ACK18" s="8"/>
      <c r="ACL18" s="8"/>
      <c r="ACM18" s="8"/>
      <c r="ACN18" s="8"/>
      <c r="ACO18" s="8"/>
      <c r="ACP18" s="8"/>
      <c r="ACQ18" s="8"/>
      <c r="ACR18" s="8"/>
      <c r="ACS18" s="8"/>
      <c r="ACT18" s="8"/>
      <c r="ACU18" s="8"/>
      <c r="ACV18" s="8"/>
      <c r="ACW18" s="8"/>
      <c r="ACX18" s="8"/>
      <c r="ACY18" s="8"/>
      <c r="ACZ18" s="8"/>
      <c r="ADA18" s="8"/>
      <c r="ADB18" s="8"/>
      <c r="ADC18" s="8"/>
      <c r="ADD18" s="8"/>
      <c r="ADE18" s="8"/>
      <c r="ADF18" s="8"/>
      <c r="ADG18" s="8"/>
      <c r="ADH18" s="8"/>
      <c r="ADI18" s="8"/>
      <c r="ADJ18" s="8"/>
      <c r="ADK18" s="8"/>
      <c r="ADL18" s="8"/>
      <c r="ADM18" s="8"/>
      <c r="ADN18" s="8"/>
      <c r="ADO18" s="8"/>
      <c r="ADP18" s="8"/>
      <c r="ADQ18" s="8"/>
      <c r="ADR18" s="8"/>
      <c r="ADS18" s="8"/>
      <c r="ADT18" s="8"/>
      <c r="ADU18" s="8"/>
      <c r="ADV18" s="8"/>
      <c r="ADW18" s="8"/>
      <c r="ADX18" s="8"/>
      <c r="ADY18" s="8"/>
      <c r="ADZ18" s="8"/>
      <c r="AEA18" s="8"/>
      <c r="AEB18" s="8"/>
      <c r="AEC18" s="8"/>
      <c r="AED18" s="8"/>
      <c r="AEE18" s="8"/>
      <c r="AEF18" s="8"/>
      <c r="AEG18" s="8"/>
      <c r="AEH18" s="8"/>
      <c r="AEI18" s="8"/>
      <c r="AEJ18" s="8"/>
      <c r="AEK18" s="8"/>
      <c r="AEL18" s="8"/>
      <c r="AEM18" s="8"/>
      <c r="AEN18" s="8"/>
      <c r="AEO18" s="8"/>
      <c r="AEP18" s="8"/>
      <c r="AEQ18" s="8"/>
      <c r="AER18" s="8"/>
      <c r="AES18" s="8"/>
      <c r="AET18" s="8"/>
      <c r="AEU18" s="8"/>
      <c r="AEV18" s="8"/>
      <c r="AEW18" s="8"/>
      <c r="AEX18" s="8"/>
      <c r="AEY18" s="8"/>
      <c r="AEZ18" s="8"/>
      <c r="AFA18" s="8"/>
      <c r="AFB18" s="8"/>
      <c r="AFC18" s="8"/>
      <c r="AFD18" s="8"/>
      <c r="AFE18" s="8"/>
      <c r="AFF18" s="8"/>
      <c r="AFG18" s="8"/>
      <c r="AFH18" s="8"/>
      <c r="AFI18" s="8"/>
      <c r="AFJ18" s="8"/>
      <c r="AFK18" s="8"/>
      <c r="AFL18" s="8"/>
      <c r="AFM18" s="8"/>
      <c r="AFN18" s="8"/>
      <c r="AFO18" s="8"/>
      <c r="AFP18" s="8"/>
      <c r="AFQ18" s="8"/>
      <c r="AFR18" s="8"/>
      <c r="AFS18" s="8"/>
      <c r="AFT18" s="8"/>
      <c r="AFU18" s="8"/>
      <c r="AFV18" s="8"/>
      <c r="AFW18" s="8"/>
      <c r="AFX18" s="8"/>
      <c r="AFY18" s="8"/>
      <c r="AFZ18" s="8"/>
      <c r="AGA18" s="8"/>
      <c r="AGB18" s="8"/>
      <c r="AGC18" s="8"/>
      <c r="AGD18" s="8"/>
      <c r="AGE18" s="8"/>
      <c r="AGF18" s="8"/>
      <c r="AGG18" s="8"/>
      <c r="AGH18" s="8"/>
      <c r="AGI18" s="8"/>
      <c r="AGJ18" s="8"/>
      <c r="AGK18" s="8"/>
      <c r="AGL18" s="8"/>
      <c r="AGM18" s="8"/>
      <c r="AGN18" s="8"/>
      <c r="AGO18" s="8"/>
      <c r="AGP18" s="8"/>
      <c r="AGQ18" s="8"/>
      <c r="AGR18" s="8"/>
      <c r="AGS18" s="8"/>
      <c r="AGT18" s="8"/>
      <c r="AGU18" s="8"/>
      <c r="AGV18" s="8"/>
      <c r="AGW18" s="8"/>
      <c r="AGX18" s="8"/>
      <c r="AGY18" s="8"/>
      <c r="AGZ18" s="8"/>
      <c r="AHA18" s="8"/>
      <c r="AHB18" s="8"/>
      <c r="AHC18" s="8"/>
      <c r="AHD18" s="8"/>
      <c r="AHE18" s="8"/>
      <c r="AHF18" s="8"/>
      <c r="AHG18" s="8"/>
      <c r="AHH18" s="8"/>
      <c r="AHI18" s="8"/>
      <c r="AHJ18" s="8"/>
      <c r="AHK18" s="8"/>
      <c r="AHL18" s="8"/>
      <c r="AHM18" s="8"/>
      <c r="AHN18" s="8"/>
      <c r="AHO18" s="8"/>
      <c r="AHP18" s="8"/>
      <c r="AHQ18" s="8"/>
      <c r="AHR18" s="8"/>
      <c r="AHS18" s="8"/>
      <c r="AHT18" s="8"/>
      <c r="AHU18" s="8"/>
      <c r="AHV18" s="8"/>
      <c r="AHW18" s="8"/>
      <c r="AHX18" s="8"/>
      <c r="AHY18" s="8"/>
      <c r="AHZ18" s="8"/>
      <c r="AIA18" s="8"/>
      <c r="AIB18" s="8"/>
      <c r="AIC18" s="8"/>
      <c r="AID18" s="8"/>
      <c r="AIE18" s="8"/>
      <c r="AIF18" s="8"/>
      <c r="AIG18" s="8"/>
      <c r="AIH18" s="8"/>
      <c r="AII18" s="8"/>
      <c r="AIJ18" s="8"/>
      <c r="AIK18" s="8"/>
      <c r="AIL18" s="8"/>
      <c r="AIM18" s="8"/>
      <c r="AIN18" s="8"/>
      <c r="AIO18" s="8"/>
      <c r="AIP18" s="8"/>
      <c r="AIQ18" s="8"/>
      <c r="AIR18" s="8"/>
      <c r="AIS18" s="8"/>
      <c r="AIT18" s="8"/>
      <c r="AIU18" s="8"/>
      <c r="AIV18" s="8"/>
      <c r="AIW18" s="8"/>
      <c r="AIX18" s="8"/>
      <c r="AIY18" s="8"/>
      <c r="AIZ18" s="8"/>
      <c r="AJA18" s="8"/>
      <c r="AJB18" s="8"/>
      <c r="AJC18" s="8"/>
      <c r="AJD18" s="8"/>
      <c r="AJE18" s="8"/>
      <c r="AJF18" s="8"/>
      <c r="AJG18" s="8"/>
      <c r="AJH18" s="8"/>
      <c r="AJI18" s="8"/>
      <c r="AJJ18" s="8"/>
      <c r="AJK18" s="8"/>
      <c r="AJL18" s="8"/>
      <c r="AJM18" s="8"/>
      <c r="AJN18" s="8"/>
      <c r="AJO18" s="8"/>
      <c r="AJP18" s="8"/>
      <c r="AJQ18" s="8"/>
      <c r="AJR18" s="8"/>
      <c r="AJS18" s="8"/>
      <c r="AJT18" s="8"/>
      <c r="AJU18" s="8"/>
      <c r="AJV18" s="8"/>
      <c r="AJW18" s="8"/>
      <c r="AJX18" s="8"/>
      <c r="AJY18" s="8"/>
      <c r="AJZ18" s="8"/>
      <c r="AKA18" s="8"/>
      <c r="AKB18" s="8"/>
      <c r="AKC18" s="8"/>
      <c r="AKD18" s="8"/>
      <c r="AKE18" s="8"/>
      <c r="AKF18" s="8"/>
      <c r="AKG18" s="8"/>
      <c r="AKH18" s="8"/>
      <c r="AKI18" s="8"/>
      <c r="AKJ18" s="8"/>
      <c r="AKK18" s="8"/>
      <c r="AKL18" s="8"/>
      <c r="AKM18" s="8"/>
      <c r="AKN18" s="8"/>
      <c r="AKO18" s="8"/>
      <c r="AKP18" s="8"/>
      <c r="AKQ18" s="8"/>
      <c r="AKR18" s="8"/>
      <c r="AKS18" s="8"/>
      <c r="AKT18" s="8"/>
      <c r="AKU18" s="8"/>
      <c r="AKV18" s="8"/>
      <c r="AKW18" s="8"/>
      <c r="AKX18" s="8"/>
      <c r="AKY18" s="8"/>
      <c r="AKZ18" s="8"/>
      <c r="ALA18" s="8"/>
      <c r="ALB18" s="8"/>
      <c r="ALC18" s="8"/>
      <c r="ALD18" s="8"/>
      <c r="ALE18" s="8"/>
      <c r="ALF18" s="8"/>
      <c r="ALG18" s="8"/>
      <c r="ALH18" s="8"/>
      <c r="ALI18" s="8"/>
      <c r="ALJ18" s="8"/>
      <c r="ALK18" s="8"/>
      <c r="ALL18" s="8"/>
      <c r="ALM18" s="8"/>
      <c r="ALN18" s="8"/>
      <c r="ALO18" s="8"/>
      <c r="ALP18" s="8"/>
      <c r="ALQ18" s="8"/>
      <c r="ALR18" s="8"/>
      <c r="ALS18" s="8"/>
      <c r="ALT18" s="8"/>
      <c r="ALU18" s="8"/>
      <c r="ALV18" s="8"/>
      <c r="ALW18" s="8"/>
      <c r="ALX18" s="8"/>
      <c r="ALY18" s="8"/>
      <c r="ALZ18" s="8"/>
      <c r="AMA18" s="8"/>
      <c r="AMB18" s="8"/>
      <c r="AMC18" s="8"/>
      <c r="AMD18" s="8"/>
      <c r="AME18" s="8"/>
      <c r="AMF18" s="8"/>
      <c r="AMG18" s="8"/>
      <c r="AMH18" s="8"/>
      <c r="AMI18" s="8"/>
      <c r="AMJ18" s="8"/>
      <c r="AMK18" s="8"/>
      <c r="AML18" s="8"/>
      <c r="AMM18" s="8"/>
      <c r="AMN18" s="8"/>
      <c r="AMO18" s="8"/>
      <c r="AMP18" s="8"/>
      <c r="AMQ18" s="8"/>
      <c r="AMR18" s="8"/>
      <c r="AMS18" s="8"/>
      <c r="AMT18" s="8"/>
      <c r="AMU18" s="8"/>
      <c r="AMV18" s="8"/>
      <c r="AMW18" s="8"/>
      <c r="AMX18" s="8"/>
      <c r="AMY18" s="8"/>
      <c r="AMZ18" s="8"/>
      <c r="ANA18" s="8"/>
      <c r="ANB18" s="8"/>
      <c r="ANC18" s="8"/>
      <c r="AND18" s="8"/>
      <c r="ANE18" s="8"/>
      <c r="ANF18" s="8"/>
      <c r="ANG18" s="8"/>
      <c r="ANH18" s="8"/>
      <c r="ANI18" s="8"/>
      <c r="ANJ18" s="8"/>
      <c r="ANK18" s="8"/>
      <c r="ANL18" s="8"/>
      <c r="ANM18" s="8"/>
      <c r="ANN18" s="8"/>
      <c r="ANO18" s="8"/>
      <c r="ANP18" s="8"/>
      <c r="ANQ18" s="8"/>
      <c r="ANR18" s="8"/>
      <c r="ANS18" s="8"/>
      <c r="ANT18" s="8"/>
      <c r="ANU18" s="8"/>
      <c r="ANV18" s="8"/>
      <c r="ANW18" s="8"/>
      <c r="ANX18" s="8"/>
      <c r="ANY18" s="8"/>
      <c r="ANZ18" s="8"/>
      <c r="AOA18" s="8"/>
      <c r="AOB18" s="8"/>
      <c r="AOC18" s="8"/>
      <c r="AOD18" s="8"/>
      <c r="AOE18" s="8"/>
      <c r="AOF18" s="8"/>
      <c r="AOG18" s="8"/>
      <c r="AOH18" s="8"/>
      <c r="AOI18" s="8"/>
      <c r="AOJ18" s="8"/>
      <c r="AOK18" s="8"/>
      <c r="AOL18" s="8"/>
      <c r="AOM18" s="8"/>
      <c r="AON18" s="8"/>
      <c r="AOO18" s="8"/>
      <c r="AOP18" s="8"/>
      <c r="AOQ18" s="8"/>
      <c r="AOR18" s="8"/>
      <c r="AOS18" s="8"/>
      <c r="AOT18" s="8"/>
      <c r="AOU18" s="8"/>
      <c r="AOV18" s="8"/>
      <c r="AOW18" s="8"/>
      <c r="AOX18" s="8"/>
      <c r="AOY18" s="8"/>
      <c r="AOZ18" s="8"/>
      <c r="APA18" s="8"/>
      <c r="APB18" s="8"/>
      <c r="APC18" s="8"/>
      <c r="APD18" s="8"/>
      <c r="APE18" s="8"/>
      <c r="APF18" s="8"/>
      <c r="APG18" s="8"/>
      <c r="APH18" s="8"/>
      <c r="API18" s="8"/>
      <c r="APJ18" s="8"/>
      <c r="APK18" s="8"/>
      <c r="APL18" s="8"/>
      <c r="APM18" s="8"/>
      <c r="APN18" s="8"/>
      <c r="APO18" s="8"/>
      <c r="APP18" s="8"/>
      <c r="APQ18" s="8"/>
      <c r="APR18" s="8"/>
      <c r="APS18" s="8"/>
      <c r="APT18" s="8"/>
      <c r="APU18" s="8"/>
      <c r="APV18" s="8"/>
      <c r="APW18" s="8"/>
      <c r="APX18" s="8"/>
      <c r="APY18" s="8"/>
      <c r="APZ18" s="8"/>
      <c r="AQA18" s="8"/>
      <c r="AQB18" s="8"/>
      <c r="AQC18" s="8"/>
      <c r="AQD18" s="8"/>
      <c r="AQE18" s="8"/>
      <c r="AQF18" s="8"/>
      <c r="AQG18" s="8"/>
      <c r="AQH18" s="8"/>
      <c r="AQI18" s="8"/>
      <c r="AQJ18" s="8"/>
      <c r="AQK18" s="8"/>
      <c r="AQL18" s="8"/>
      <c r="AQM18" s="8"/>
      <c r="AQN18" s="8"/>
      <c r="AQO18" s="8"/>
      <c r="AQP18" s="8"/>
      <c r="AQQ18" s="8"/>
      <c r="AQR18" s="8"/>
      <c r="AQS18" s="8"/>
      <c r="AQT18" s="8"/>
      <c r="AQU18" s="8"/>
      <c r="AQV18" s="8"/>
      <c r="AQW18" s="8"/>
      <c r="AQX18" s="8"/>
      <c r="AQY18" s="8"/>
      <c r="AQZ18" s="8"/>
      <c r="ARA18" s="8"/>
      <c r="ARB18" s="8"/>
      <c r="ARC18" s="8"/>
      <c r="ARD18" s="8"/>
      <c r="ARE18" s="8"/>
      <c r="ARF18" s="8"/>
      <c r="ARG18" s="8"/>
      <c r="ARH18" s="8"/>
      <c r="ARI18" s="8"/>
      <c r="ARJ18" s="8"/>
      <c r="ARK18" s="8"/>
      <c r="ARL18" s="8"/>
      <c r="ARM18" s="8"/>
      <c r="ARN18" s="8"/>
      <c r="ARO18" s="8"/>
      <c r="ARP18" s="8"/>
      <c r="ARQ18" s="8"/>
      <c r="ARR18" s="8"/>
      <c r="ARS18" s="8"/>
      <c r="ART18" s="8"/>
      <c r="ARU18" s="8"/>
      <c r="ARV18" s="8"/>
      <c r="ARW18" s="8"/>
      <c r="ARX18" s="8"/>
      <c r="ARY18" s="8"/>
      <c r="ARZ18" s="8"/>
      <c r="ASA18" s="8"/>
      <c r="ASB18" s="8"/>
      <c r="ASC18" s="8"/>
      <c r="ASD18" s="8"/>
      <c r="ASE18" s="8"/>
      <c r="ASF18" s="8"/>
      <c r="ASG18" s="8"/>
      <c r="ASH18" s="8"/>
      <c r="ASI18" s="8"/>
      <c r="ASJ18" s="8"/>
      <c r="ASK18" s="8"/>
      <c r="ASL18" s="8"/>
      <c r="ASM18" s="8"/>
      <c r="ASN18" s="8"/>
      <c r="ASO18" s="8"/>
      <c r="ASP18" s="8"/>
      <c r="ASQ18" s="8"/>
      <c r="ASR18" s="8"/>
      <c r="ASS18" s="8"/>
      <c r="AST18" s="8"/>
      <c r="ASU18" s="8"/>
      <c r="ASV18" s="8"/>
      <c r="ASW18" s="8"/>
      <c r="ASX18" s="8"/>
      <c r="ASY18" s="8"/>
      <c r="ASZ18" s="8"/>
      <c r="ATA18" s="8"/>
      <c r="ATB18" s="8"/>
      <c r="ATC18" s="8"/>
      <c r="ATD18" s="8"/>
      <c r="ATE18" s="8"/>
      <c r="ATF18" s="8"/>
      <c r="ATG18" s="8"/>
      <c r="ATH18" s="8"/>
      <c r="ATI18" s="8"/>
      <c r="ATJ18" s="8"/>
      <c r="ATK18" s="8"/>
      <c r="ATL18" s="8"/>
      <c r="ATM18" s="8"/>
      <c r="ATN18" s="8"/>
      <c r="ATO18" s="8"/>
      <c r="ATP18" s="8"/>
      <c r="ATQ18" s="8"/>
      <c r="ATR18" s="8"/>
      <c r="ATS18" s="8"/>
      <c r="ATT18" s="8"/>
      <c r="ATU18" s="8"/>
      <c r="ATV18" s="8"/>
      <c r="ATW18" s="8"/>
      <c r="ATX18" s="8"/>
      <c r="ATY18" s="8"/>
      <c r="ATZ18" s="8"/>
      <c r="AUA18" s="8"/>
      <c r="AUB18" s="8"/>
      <c r="AUC18" s="8"/>
      <c r="AUD18" s="8"/>
      <c r="AUE18" s="8"/>
      <c r="AUF18" s="8"/>
      <c r="AUG18" s="8"/>
      <c r="AUH18" s="8"/>
      <c r="AUI18" s="8"/>
      <c r="AUJ18" s="8"/>
      <c r="AUK18" s="8"/>
      <c r="AUL18" s="8"/>
      <c r="AUM18" s="8"/>
      <c r="AUN18" s="8"/>
      <c r="AUO18" s="8"/>
      <c r="AUP18" s="8"/>
      <c r="AUQ18" s="8"/>
      <c r="AUR18" s="8"/>
      <c r="AUS18" s="8"/>
      <c r="AUT18" s="8"/>
      <c r="AUU18" s="8"/>
      <c r="AUV18" s="8"/>
      <c r="AUW18" s="8"/>
      <c r="AUX18" s="8"/>
      <c r="AUY18" s="8"/>
      <c r="AUZ18" s="8"/>
      <c r="AVA18" s="8"/>
      <c r="AVB18" s="8"/>
      <c r="AVC18" s="8"/>
      <c r="AVD18" s="8"/>
      <c r="AVE18" s="8"/>
      <c r="AVF18" s="8"/>
      <c r="AVG18" s="8"/>
      <c r="AVH18" s="8"/>
      <c r="AVI18" s="8"/>
      <c r="AVJ18" s="8"/>
      <c r="AVK18" s="8"/>
      <c r="AVL18" s="8"/>
      <c r="AVM18" s="8"/>
      <c r="AVN18" s="8"/>
      <c r="AVO18" s="8"/>
      <c r="AVP18" s="8"/>
      <c r="AVQ18" s="8"/>
      <c r="AVR18" s="8"/>
      <c r="AVS18" s="8"/>
      <c r="AVT18" s="8"/>
      <c r="AVU18" s="8"/>
      <c r="AVV18" s="8"/>
      <c r="AVW18" s="8"/>
      <c r="AVX18" s="8"/>
      <c r="AVY18" s="8"/>
      <c r="AVZ18" s="8"/>
      <c r="AWA18" s="8"/>
      <c r="AWB18" s="8"/>
      <c r="AWC18" s="8"/>
      <c r="AWD18" s="8"/>
      <c r="AWE18" s="8"/>
      <c r="AWF18" s="8"/>
      <c r="AWG18" s="8"/>
      <c r="AWH18" s="8"/>
      <c r="AWI18" s="8"/>
      <c r="AWJ18" s="8"/>
      <c r="AWK18" s="8"/>
      <c r="AWL18" s="8"/>
      <c r="AWM18" s="8"/>
      <c r="AWN18" s="8"/>
      <c r="AWO18" s="8"/>
      <c r="AWP18" s="8"/>
      <c r="AWQ18" s="8"/>
      <c r="AWR18" s="8"/>
      <c r="AWS18" s="8"/>
      <c r="AWT18" s="8"/>
      <c r="AWU18" s="8"/>
      <c r="AWV18" s="8"/>
      <c r="AWW18" s="8"/>
      <c r="AWX18" s="8"/>
      <c r="AWY18" s="8"/>
      <c r="AWZ18" s="8"/>
      <c r="AXA18" s="8"/>
      <c r="AXB18" s="8"/>
      <c r="AXC18" s="8"/>
      <c r="AXD18" s="8"/>
      <c r="AXE18" s="8"/>
      <c r="AXF18" s="8"/>
      <c r="AXG18" s="8"/>
      <c r="AXH18" s="8"/>
      <c r="AXI18" s="8"/>
      <c r="AXJ18" s="8"/>
      <c r="AXK18" s="8"/>
      <c r="AXL18" s="8"/>
      <c r="AXM18" s="8"/>
      <c r="AXN18" s="8"/>
      <c r="AXO18" s="8"/>
      <c r="AXP18" s="8"/>
      <c r="AXQ18" s="8"/>
      <c r="AXR18" s="8"/>
      <c r="AXS18" s="8"/>
      <c r="AXT18" s="8"/>
      <c r="AXU18" s="8"/>
      <c r="AXV18" s="8"/>
      <c r="AXW18" s="8"/>
      <c r="AXX18" s="8"/>
      <c r="AXY18" s="8"/>
      <c r="AXZ18" s="8"/>
      <c r="AYA18" s="8"/>
      <c r="AYB18" s="8"/>
      <c r="AYC18" s="8"/>
      <c r="AYD18" s="8"/>
      <c r="AYE18" s="8"/>
      <c r="AYF18" s="8"/>
      <c r="AYG18" s="8"/>
      <c r="AYH18" s="8"/>
      <c r="AYI18" s="8"/>
      <c r="AYJ18" s="8"/>
      <c r="AYK18" s="8"/>
      <c r="AYL18" s="8"/>
      <c r="AYM18" s="8"/>
      <c r="AYN18" s="8"/>
      <c r="AYO18" s="8"/>
      <c r="AYP18" s="8"/>
      <c r="AYQ18" s="8"/>
      <c r="AYR18" s="8"/>
      <c r="AYS18" s="8"/>
      <c r="AYT18" s="8"/>
      <c r="AYU18" s="8"/>
      <c r="AYV18" s="8"/>
      <c r="AYW18" s="8"/>
      <c r="AYX18" s="8"/>
      <c r="AYY18" s="8"/>
      <c r="AYZ18" s="8"/>
      <c r="AZA18" s="8"/>
      <c r="AZB18" s="8"/>
      <c r="AZC18" s="8"/>
      <c r="AZD18" s="8"/>
      <c r="AZE18" s="8"/>
      <c r="AZF18" s="8"/>
      <c r="AZG18" s="8"/>
      <c r="AZH18" s="8"/>
      <c r="AZI18" s="8"/>
      <c r="AZJ18" s="8"/>
      <c r="AZK18" s="8"/>
      <c r="AZL18" s="8"/>
      <c r="AZM18" s="8"/>
      <c r="AZN18" s="8"/>
      <c r="AZO18" s="8"/>
      <c r="AZP18" s="8"/>
      <c r="AZQ18" s="8"/>
      <c r="AZR18" s="8"/>
      <c r="AZS18" s="8"/>
      <c r="AZT18" s="8"/>
      <c r="AZU18" s="8"/>
      <c r="AZV18" s="8"/>
      <c r="AZW18" s="8"/>
      <c r="AZX18" s="8"/>
      <c r="AZY18" s="8"/>
      <c r="AZZ18" s="8"/>
      <c r="BAA18" s="8"/>
      <c r="BAB18" s="8"/>
      <c r="BAC18" s="8"/>
      <c r="BAD18" s="8"/>
      <c r="BAE18" s="8"/>
      <c r="BAF18" s="8"/>
      <c r="BAG18" s="8"/>
      <c r="BAH18" s="8"/>
      <c r="BAI18" s="8"/>
      <c r="BAJ18" s="8"/>
      <c r="BAK18" s="8"/>
      <c r="BAL18" s="8"/>
      <c r="BAM18" s="8"/>
      <c r="BAN18" s="8"/>
      <c r="BAO18" s="8"/>
      <c r="BAP18" s="8"/>
      <c r="BAQ18" s="8"/>
      <c r="BAR18" s="8"/>
      <c r="BAS18" s="8"/>
      <c r="BAT18" s="8"/>
      <c r="BAU18" s="8"/>
      <c r="BAV18" s="8"/>
      <c r="BAW18" s="8"/>
      <c r="BAX18" s="8"/>
      <c r="BAY18" s="8"/>
      <c r="BAZ18" s="8"/>
      <c r="BBA18" s="8"/>
      <c r="BBB18" s="8"/>
      <c r="BBC18" s="8"/>
      <c r="BBD18" s="8"/>
      <c r="BBE18" s="8"/>
      <c r="BBF18" s="8"/>
      <c r="BBG18" s="8"/>
      <c r="BBH18" s="8"/>
      <c r="BBI18" s="8"/>
      <c r="BBJ18" s="8"/>
      <c r="BBK18" s="8"/>
      <c r="BBL18" s="8"/>
      <c r="BBM18" s="8"/>
      <c r="BBN18" s="8"/>
      <c r="BBO18" s="8"/>
      <c r="BBP18" s="8"/>
      <c r="BBQ18" s="8"/>
      <c r="BBR18" s="8"/>
      <c r="BBS18" s="8"/>
      <c r="BBT18" s="8"/>
      <c r="BBU18" s="8"/>
      <c r="BBV18" s="8"/>
      <c r="BBW18" s="8"/>
      <c r="BBX18" s="8"/>
      <c r="BBY18" s="8"/>
      <c r="BBZ18" s="8"/>
      <c r="BCA18" s="8"/>
      <c r="BCB18" s="8"/>
      <c r="BCC18" s="8"/>
      <c r="BCD18" s="8"/>
      <c r="BCE18" s="8"/>
      <c r="BCF18" s="8"/>
      <c r="BCG18" s="8"/>
      <c r="BCH18" s="8"/>
      <c r="BCI18" s="8"/>
      <c r="BCJ18" s="8"/>
      <c r="BCK18" s="8"/>
      <c r="BCL18" s="8"/>
      <c r="BCM18" s="8"/>
      <c r="BCN18" s="8"/>
      <c r="BCO18" s="8"/>
      <c r="BCP18" s="8"/>
      <c r="BCQ18" s="8"/>
      <c r="BCR18" s="8"/>
      <c r="BCS18" s="8"/>
      <c r="BCT18" s="8"/>
      <c r="BCU18" s="8"/>
      <c r="BCV18" s="8"/>
      <c r="BCW18" s="8"/>
      <c r="BCX18" s="8"/>
      <c r="BCY18" s="8"/>
      <c r="BCZ18" s="8"/>
      <c r="BDA18" s="8"/>
      <c r="BDB18" s="8"/>
      <c r="BDC18" s="8"/>
      <c r="BDD18" s="8"/>
      <c r="BDE18" s="8"/>
      <c r="BDF18" s="8"/>
      <c r="BDG18" s="8"/>
      <c r="BDH18" s="8"/>
      <c r="BDI18" s="8"/>
      <c r="BDJ18" s="8"/>
      <c r="BDK18" s="8"/>
      <c r="BDL18" s="8"/>
      <c r="BDM18" s="8"/>
      <c r="BDN18" s="8"/>
      <c r="BDO18" s="8"/>
      <c r="BDP18" s="8"/>
      <c r="BDQ18" s="8"/>
      <c r="BDR18" s="8"/>
      <c r="BDS18" s="8"/>
      <c r="BDT18" s="8"/>
      <c r="BDU18" s="8"/>
      <c r="BDV18" s="8"/>
      <c r="BDW18" s="8"/>
      <c r="BDX18" s="8"/>
      <c r="BDY18" s="8"/>
      <c r="BDZ18" s="8"/>
      <c r="BEA18" s="8"/>
      <c r="BEB18" s="8"/>
      <c r="BEC18" s="8"/>
      <c r="BED18" s="8"/>
      <c r="BEE18" s="8"/>
      <c r="BEF18" s="8"/>
      <c r="BEG18" s="8"/>
      <c r="BEH18" s="8"/>
      <c r="BEI18" s="8"/>
      <c r="BEJ18" s="8"/>
      <c r="BEK18" s="8"/>
      <c r="BEL18" s="8"/>
      <c r="BEM18" s="8"/>
      <c r="BEN18" s="8"/>
      <c r="BEO18" s="8"/>
      <c r="BEP18" s="8"/>
      <c r="BEQ18" s="8"/>
      <c r="BER18" s="8"/>
      <c r="BES18" s="8"/>
      <c r="BET18" s="8"/>
      <c r="BEU18" s="8"/>
      <c r="BEV18" s="8"/>
      <c r="BEW18" s="8"/>
      <c r="BEX18" s="8"/>
      <c r="BEY18" s="8"/>
      <c r="BEZ18" s="8"/>
      <c r="BFA18" s="8"/>
      <c r="BFB18" s="8"/>
      <c r="BFC18" s="8"/>
      <c r="BFD18" s="8"/>
      <c r="BFE18" s="8"/>
      <c r="BFF18" s="8"/>
      <c r="BFG18" s="8"/>
      <c r="BFH18" s="8"/>
      <c r="BFI18" s="8"/>
      <c r="BFJ18" s="8"/>
      <c r="BFK18" s="8"/>
      <c r="BFL18" s="8"/>
      <c r="BFM18" s="8"/>
      <c r="BFN18" s="8"/>
      <c r="BFO18" s="8"/>
      <c r="BFP18" s="8"/>
      <c r="BFQ18" s="8"/>
      <c r="BFR18" s="8"/>
      <c r="BFS18" s="8"/>
      <c r="BFT18" s="8"/>
      <c r="BFU18" s="8"/>
      <c r="BFV18" s="8"/>
      <c r="BFW18" s="8"/>
      <c r="BFX18" s="8"/>
      <c r="BFY18" s="8"/>
      <c r="BFZ18" s="8"/>
      <c r="BGA18" s="8"/>
      <c r="BGB18" s="8"/>
      <c r="BGC18" s="8"/>
      <c r="BGD18" s="8"/>
      <c r="BGE18" s="8"/>
      <c r="BGF18" s="8"/>
      <c r="BGG18" s="8"/>
      <c r="BGH18" s="8"/>
      <c r="BGI18" s="8"/>
      <c r="BGJ18" s="8"/>
      <c r="BGK18" s="8"/>
      <c r="BGL18" s="8"/>
      <c r="BGM18" s="8"/>
      <c r="BGN18" s="8"/>
      <c r="BGO18" s="8"/>
      <c r="BGP18" s="8"/>
      <c r="BGQ18" s="8"/>
      <c r="BGR18" s="8"/>
      <c r="BGS18" s="8"/>
      <c r="BGT18" s="8"/>
      <c r="BGU18" s="8"/>
      <c r="BGV18" s="8"/>
      <c r="BGW18" s="8"/>
      <c r="BGX18" s="8"/>
      <c r="BGY18" s="8"/>
      <c r="BGZ18" s="8"/>
      <c r="BHA18" s="8"/>
      <c r="BHB18" s="8"/>
      <c r="BHC18" s="8"/>
      <c r="BHD18" s="8"/>
      <c r="BHE18" s="8"/>
      <c r="BHF18" s="8"/>
      <c r="BHG18" s="8"/>
      <c r="BHH18" s="8"/>
      <c r="BHI18" s="8"/>
      <c r="BHJ18" s="8"/>
      <c r="BHK18" s="8"/>
      <c r="BHL18" s="8"/>
      <c r="BHM18" s="8"/>
      <c r="BHN18" s="8"/>
      <c r="BHO18" s="8"/>
      <c r="BHP18" s="8"/>
      <c r="BHQ18" s="8"/>
      <c r="BHR18" s="8"/>
      <c r="BHS18" s="8"/>
      <c r="BHT18" s="8"/>
      <c r="BHU18" s="8"/>
      <c r="BHV18" s="8"/>
      <c r="BHW18" s="8"/>
      <c r="BHX18" s="8"/>
      <c r="BHY18" s="8"/>
      <c r="BHZ18" s="8"/>
      <c r="BIA18" s="8"/>
      <c r="BIB18" s="8"/>
      <c r="BIC18" s="8"/>
      <c r="BID18" s="8"/>
      <c r="BIE18" s="8"/>
      <c r="BIF18" s="8"/>
      <c r="BIG18" s="8"/>
      <c r="BIH18" s="8"/>
      <c r="BII18" s="8"/>
      <c r="BIJ18" s="8"/>
      <c r="BIK18" s="8"/>
      <c r="BIL18" s="8"/>
      <c r="BIM18" s="8"/>
      <c r="BIN18" s="8"/>
      <c r="BIO18" s="8"/>
      <c r="BIP18" s="8"/>
      <c r="BIQ18" s="8"/>
      <c r="BIR18" s="8"/>
      <c r="BIS18" s="8"/>
      <c r="BIT18" s="8"/>
      <c r="BIU18" s="8"/>
      <c r="BIV18" s="8"/>
      <c r="BIW18" s="8"/>
      <c r="BIX18" s="8"/>
      <c r="BIY18" s="8"/>
      <c r="BIZ18" s="8"/>
      <c r="BJA18" s="8"/>
      <c r="BJB18" s="8"/>
      <c r="BJC18" s="8"/>
      <c r="BJD18" s="8"/>
      <c r="BJE18" s="8"/>
      <c r="BJF18" s="8"/>
      <c r="BJG18" s="8"/>
      <c r="BJH18" s="8"/>
      <c r="BJI18" s="8"/>
      <c r="BJJ18" s="8"/>
      <c r="BJK18" s="8"/>
      <c r="BJL18" s="8"/>
      <c r="BJM18" s="8"/>
      <c r="BJN18" s="8"/>
      <c r="BJO18" s="8"/>
      <c r="BJP18" s="8"/>
      <c r="BJQ18" s="8"/>
      <c r="BJR18" s="8"/>
      <c r="BJS18" s="8"/>
      <c r="BJT18" s="8"/>
      <c r="BJU18" s="8"/>
      <c r="BJV18" s="8"/>
      <c r="BJW18" s="8"/>
      <c r="BJX18" s="8"/>
      <c r="BJY18" s="8"/>
      <c r="BJZ18" s="8"/>
      <c r="BKA18" s="8"/>
      <c r="BKB18" s="8"/>
      <c r="BKC18" s="8"/>
      <c r="BKD18" s="8"/>
      <c r="BKE18" s="8"/>
      <c r="BKF18" s="8"/>
      <c r="BKG18" s="8"/>
      <c r="BKH18" s="8"/>
      <c r="BKI18" s="8"/>
      <c r="BKJ18" s="8"/>
      <c r="BKK18" s="8"/>
      <c r="BKL18" s="8"/>
      <c r="BKM18" s="8"/>
      <c r="BKN18" s="8"/>
      <c r="BKO18" s="8"/>
      <c r="BKP18" s="8"/>
      <c r="BKQ18" s="8"/>
      <c r="BKR18" s="8"/>
      <c r="BKS18" s="8"/>
      <c r="BKT18" s="8"/>
      <c r="BKU18" s="8"/>
      <c r="BKV18" s="8"/>
      <c r="BKW18" s="8"/>
      <c r="BKX18" s="8"/>
      <c r="BKY18" s="8"/>
      <c r="BKZ18" s="8"/>
      <c r="BLA18" s="8"/>
      <c r="BLB18" s="8"/>
      <c r="BLC18" s="8"/>
      <c r="BLD18" s="8"/>
      <c r="BLE18" s="8"/>
      <c r="BLF18" s="8"/>
      <c r="BLG18" s="8"/>
      <c r="BLH18" s="8"/>
      <c r="BLI18" s="8"/>
      <c r="BLJ18" s="8"/>
      <c r="BLK18" s="8"/>
      <c r="BLL18" s="8"/>
      <c r="BLM18" s="8"/>
      <c r="BLN18" s="8"/>
      <c r="BLO18" s="8"/>
      <c r="BLP18" s="8"/>
      <c r="BLQ18" s="8"/>
      <c r="BLR18" s="8"/>
      <c r="BLS18" s="8"/>
      <c r="BLT18" s="8"/>
      <c r="BLU18" s="8"/>
      <c r="BLV18" s="8"/>
      <c r="BLW18" s="8"/>
      <c r="BLX18" s="8"/>
      <c r="BLY18" s="8"/>
      <c r="BLZ18" s="8"/>
      <c r="BMA18" s="8"/>
      <c r="BMB18" s="8"/>
      <c r="BMC18" s="8"/>
      <c r="BMD18" s="8"/>
      <c r="BME18" s="8"/>
      <c r="BMF18" s="8"/>
      <c r="BMG18" s="8"/>
      <c r="BMH18" s="8"/>
      <c r="BMI18" s="8"/>
      <c r="BMJ18" s="8"/>
      <c r="BMK18" s="8"/>
      <c r="BML18" s="8"/>
      <c r="BMM18" s="8"/>
      <c r="BMN18" s="8"/>
      <c r="BMO18" s="8"/>
      <c r="BMP18" s="8"/>
      <c r="BMQ18" s="8"/>
      <c r="BMR18" s="8"/>
      <c r="BMS18" s="8"/>
      <c r="BMT18" s="8"/>
      <c r="BMU18" s="8"/>
      <c r="BMV18" s="8"/>
      <c r="BMW18" s="8"/>
      <c r="BMX18" s="8"/>
      <c r="BMY18" s="8"/>
      <c r="BMZ18" s="8"/>
      <c r="BNA18" s="8"/>
      <c r="BNB18" s="8"/>
      <c r="BNC18" s="8"/>
      <c r="BND18" s="8"/>
      <c r="BNE18" s="8"/>
      <c r="BNF18" s="8"/>
      <c r="BNG18" s="8"/>
      <c r="BNH18" s="8"/>
      <c r="BNI18" s="8"/>
      <c r="BNJ18" s="8"/>
      <c r="BNK18" s="8"/>
      <c r="BNL18" s="8"/>
      <c r="BNM18" s="8"/>
      <c r="BNN18" s="8"/>
      <c r="BNO18" s="8"/>
      <c r="BNP18" s="8"/>
      <c r="BNQ18" s="8"/>
      <c r="BNR18" s="8"/>
      <c r="BNS18" s="8"/>
      <c r="BNT18" s="8"/>
      <c r="BNU18" s="8"/>
      <c r="BNV18" s="8"/>
      <c r="BNW18" s="8"/>
      <c r="BNX18" s="8"/>
      <c r="BNY18" s="8"/>
      <c r="BNZ18" s="8"/>
      <c r="BOA18" s="8"/>
      <c r="BOB18" s="8"/>
      <c r="BOC18" s="8"/>
      <c r="BOD18" s="8"/>
      <c r="BOE18" s="8"/>
      <c r="BOF18" s="8"/>
      <c r="BOG18" s="8"/>
      <c r="BOH18" s="8"/>
      <c r="BOI18" s="8"/>
      <c r="BOJ18" s="8"/>
      <c r="BOK18" s="8"/>
      <c r="BOL18" s="8"/>
      <c r="BOM18" s="8"/>
      <c r="BON18" s="8"/>
      <c r="BOO18" s="8"/>
      <c r="BOP18" s="8"/>
      <c r="BOQ18" s="8"/>
      <c r="BOR18" s="8"/>
      <c r="BOS18" s="8"/>
      <c r="BOT18" s="8"/>
      <c r="BOU18" s="8"/>
      <c r="BOV18" s="8"/>
      <c r="BOW18" s="8"/>
      <c r="BOX18" s="8"/>
      <c r="BOY18" s="8"/>
      <c r="BOZ18" s="8"/>
      <c r="BPA18" s="8"/>
      <c r="BPB18" s="8"/>
      <c r="BPC18" s="8"/>
      <c r="BPD18" s="8"/>
      <c r="BPE18" s="8"/>
      <c r="BPF18" s="8"/>
      <c r="BPG18" s="8"/>
      <c r="BPH18" s="8"/>
      <c r="BPI18" s="8"/>
      <c r="BPJ18" s="8"/>
      <c r="BPK18" s="8"/>
      <c r="BPL18" s="8"/>
      <c r="BPM18" s="8"/>
      <c r="BPN18" s="8"/>
      <c r="BPO18" s="8"/>
      <c r="BPP18" s="8"/>
      <c r="BPQ18" s="8"/>
      <c r="BPR18" s="8"/>
      <c r="BPS18" s="8"/>
      <c r="BPT18" s="8"/>
      <c r="BPU18" s="8"/>
      <c r="BPV18" s="8"/>
      <c r="BPW18" s="8"/>
      <c r="BPX18" s="8"/>
      <c r="BPY18" s="8"/>
      <c r="BPZ18" s="8"/>
      <c r="BQA18" s="8"/>
      <c r="BQB18" s="8"/>
      <c r="BQC18" s="8"/>
      <c r="BQD18" s="8"/>
      <c r="BQE18" s="8"/>
      <c r="BQF18" s="8"/>
      <c r="BQG18" s="8"/>
      <c r="BQH18" s="8"/>
      <c r="BQI18" s="8"/>
      <c r="BQJ18" s="8"/>
      <c r="BQK18" s="8"/>
      <c r="BQL18" s="8"/>
      <c r="BQM18" s="8"/>
      <c r="BQN18" s="8"/>
      <c r="BQO18" s="8"/>
      <c r="BQP18" s="8"/>
      <c r="BQQ18" s="8"/>
      <c r="BQR18" s="8"/>
      <c r="BQS18" s="8"/>
      <c r="BQT18" s="8"/>
      <c r="BQU18" s="8"/>
      <c r="BQV18" s="8"/>
      <c r="BQW18" s="8"/>
      <c r="BQX18" s="8"/>
      <c r="BQY18" s="8"/>
      <c r="BQZ18" s="8"/>
      <c r="BRA18" s="8"/>
      <c r="BRB18" s="8"/>
      <c r="BRC18" s="8"/>
      <c r="BRD18" s="8"/>
      <c r="BRE18" s="8"/>
      <c r="BRF18" s="8"/>
      <c r="BRG18" s="8"/>
      <c r="BRH18" s="8"/>
      <c r="BRI18" s="8"/>
      <c r="BRJ18" s="8"/>
      <c r="BRK18" s="8"/>
      <c r="BRL18" s="8"/>
      <c r="BRM18" s="8"/>
      <c r="BRN18" s="8"/>
      <c r="BRO18" s="8"/>
      <c r="BRP18" s="8"/>
      <c r="BRQ18" s="8"/>
      <c r="BRR18" s="8"/>
      <c r="BRS18" s="8"/>
      <c r="BRT18" s="8"/>
      <c r="BRU18" s="8"/>
      <c r="BRV18" s="8"/>
      <c r="BRW18" s="8"/>
      <c r="BRX18" s="8"/>
      <c r="BRY18" s="8"/>
      <c r="BRZ18" s="8"/>
      <c r="BSA18" s="8"/>
      <c r="BSB18" s="8"/>
      <c r="BSC18" s="8"/>
      <c r="BSD18" s="8"/>
      <c r="BSE18" s="8"/>
      <c r="BSF18" s="8"/>
      <c r="BSG18" s="8"/>
      <c r="BSH18" s="8"/>
      <c r="BSI18" s="8"/>
      <c r="BSJ18" s="8"/>
      <c r="BSK18" s="8"/>
      <c r="BSL18" s="8"/>
      <c r="BSM18" s="8"/>
      <c r="BSN18" s="8"/>
      <c r="BSO18" s="8"/>
      <c r="BSP18" s="8"/>
      <c r="BSQ18" s="8"/>
      <c r="BSR18" s="8"/>
      <c r="BSS18" s="8"/>
      <c r="BST18" s="8"/>
      <c r="BSU18" s="8"/>
      <c r="BSV18" s="8"/>
      <c r="BSW18" s="8"/>
      <c r="BSX18" s="8"/>
      <c r="BSY18" s="8"/>
      <c r="BSZ18" s="8"/>
      <c r="BTA18" s="8"/>
      <c r="BTB18" s="8"/>
      <c r="BTC18" s="8"/>
      <c r="BTD18" s="8"/>
      <c r="BTE18" s="8"/>
      <c r="BTF18" s="8"/>
      <c r="BTG18" s="8"/>
      <c r="BTH18" s="8"/>
      <c r="BTI18" s="8"/>
      <c r="BTJ18" s="8"/>
      <c r="BTK18" s="8"/>
      <c r="BTL18" s="8"/>
      <c r="BTM18" s="8"/>
      <c r="BTN18" s="8"/>
      <c r="BTO18" s="8"/>
      <c r="BTP18" s="8"/>
      <c r="BTQ18" s="8"/>
      <c r="BTR18" s="8"/>
      <c r="BTS18" s="8"/>
      <c r="BTT18" s="8"/>
      <c r="BTU18" s="8"/>
      <c r="BTV18" s="8"/>
      <c r="BTW18" s="8"/>
      <c r="BTX18" s="8"/>
      <c r="BTY18" s="8"/>
      <c r="BTZ18" s="8"/>
      <c r="BUA18" s="8"/>
      <c r="BUB18" s="8"/>
      <c r="BUC18" s="8"/>
      <c r="BUD18" s="8"/>
      <c r="BUE18" s="8"/>
      <c r="BUF18" s="8"/>
      <c r="BUG18" s="8"/>
      <c r="BUH18" s="8"/>
      <c r="BUI18" s="8"/>
      <c r="BUJ18" s="8"/>
      <c r="BUK18" s="8"/>
      <c r="BUL18" s="8"/>
      <c r="BUM18" s="8"/>
      <c r="BUN18" s="8"/>
      <c r="BUO18" s="8"/>
      <c r="BUP18" s="8"/>
      <c r="BUQ18" s="8"/>
      <c r="BUR18" s="8"/>
      <c r="BUS18" s="8"/>
      <c r="BUT18" s="8"/>
      <c r="BUU18" s="8"/>
      <c r="BUV18" s="8"/>
      <c r="BUW18" s="8"/>
      <c r="BUX18" s="8"/>
      <c r="BUY18" s="8"/>
      <c r="BUZ18" s="8"/>
      <c r="BVA18" s="8"/>
      <c r="BVB18" s="8"/>
      <c r="BVC18" s="8"/>
      <c r="BVD18" s="8"/>
      <c r="BVE18" s="8"/>
      <c r="BVF18" s="8"/>
      <c r="BVG18" s="8"/>
      <c r="BVH18" s="8"/>
      <c r="BVI18" s="8"/>
      <c r="BVJ18" s="8"/>
      <c r="BVK18" s="8"/>
      <c r="BVL18" s="8"/>
      <c r="BVM18" s="8"/>
      <c r="BVN18" s="8"/>
      <c r="BVO18" s="8"/>
      <c r="BVP18" s="8"/>
      <c r="BVQ18" s="8"/>
      <c r="BVR18" s="8"/>
      <c r="BVS18" s="8"/>
      <c r="BVT18" s="8"/>
      <c r="BVU18" s="8"/>
      <c r="BVV18" s="8"/>
      <c r="BVW18" s="8"/>
      <c r="BVX18" s="8"/>
      <c r="BVY18" s="8"/>
      <c r="BVZ18" s="8"/>
      <c r="BWA18" s="8"/>
      <c r="BWB18" s="8"/>
      <c r="BWC18" s="8"/>
      <c r="BWD18" s="8"/>
      <c r="BWE18" s="8"/>
      <c r="BWF18" s="8"/>
      <c r="BWG18" s="8"/>
      <c r="BWH18" s="8"/>
      <c r="BWI18" s="8"/>
      <c r="BWJ18" s="8"/>
      <c r="BWK18" s="8"/>
      <c r="BWL18" s="8"/>
      <c r="BWM18" s="8"/>
      <c r="BWN18" s="8"/>
      <c r="BWO18" s="8"/>
      <c r="BWP18" s="8"/>
      <c r="BWQ18" s="8"/>
      <c r="BWR18" s="8"/>
      <c r="BWS18" s="8"/>
      <c r="BWT18" s="8"/>
      <c r="BWU18" s="8"/>
      <c r="BWV18" s="8"/>
      <c r="BWW18" s="8"/>
      <c r="BWX18" s="8"/>
      <c r="BWY18" s="8"/>
      <c r="BWZ18" s="8"/>
      <c r="BXA18" s="8"/>
      <c r="BXB18" s="8"/>
      <c r="BXC18" s="8"/>
      <c r="BXD18" s="8"/>
      <c r="BXE18" s="8"/>
      <c r="BXF18" s="8"/>
      <c r="BXG18" s="8"/>
      <c r="BXH18" s="8"/>
      <c r="BXI18" s="8"/>
      <c r="BXJ18" s="8"/>
      <c r="BXK18" s="8"/>
      <c r="BXL18" s="8"/>
      <c r="BXM18" s="8"/>
      <c r="BXN18" s="8"/>
      <c r="BXO18" s="8"/>
      <c r="BXP18" s="8"/>
      <c r="BXQ18" s="8"/>
      <c r="BXR18" s="8"/>
      <c r="BXS18" s="8"/>
      <c r="BXT18" s="8"/>
      <c r="BXU18" s="8"/>
      <c r="BXV18" s="8"/>
      <c r="BXW18" s="8"/>
      <c r="BXX18" s="8"/>
      <c r="BXY18" s="8"/>
      <c r="BXZ18" s="8"/>
      <c r="BYA18" s="8"/>
      <c r="BYB18" s="8"/>
      <c r="BYC18" s="8"/>
      <c r="BYD18" s="8"/>
      <c r="BYE18" s="8"/>
      <c r="BYF18" s="8"/>
      <c r="BYG18" s="8"/>
      <c r="BYH18" s="8"/>
      <c r="BYI18" s="8"/>
      <c r="BYJ18" s="8"/>
      <c r="BYK18" s="8"/>
      <c r="BYL18" s="8"/>
      <c r="BYM18" s="8"/>
      <c r="BYN18" s="8"/>
      <c r="BYO18" s="8"/>
      <c r="BYP18" s="8"/>
      <c r="BYQ18" s="8"/>
      <c r="BYR18" s="8"/>
      <c r="BYS18" s="8"/>
      <c r="BYT18" s="8"/>
      <c r="BYU18" s="8"/>
      <c r="BYV18" s="8"/>
      <c r="BYW18" s="8"/>
      <c r="BYX18" s="8"/>
      <c r="BYY18" s="8"/>
      <c r="BYZ18" s="8"/>
      <c r="BZA18" s="8"/>
      <c r="BZB18" s="8"/>
      <c r="BZC18" s="8"/>
      <c r="BZD18" s="8"/>
      <c r="BZE18" s="8"/>
      <c r="BZF18" s="8"/>
      <c r="BZG18" s="8"/>
      <c r="BZH18" s="8"/>
      <c r="BZI18" s="8"/>
      <c r="BZJ18" s="8"/>
      <c r="BZK18" s="8"/>
      <c r="BZL18" s="8"/>
      <c r="BZM18" s="8"/>
      <c r="BZN18" s="8"/>
      <c r="BZO18" s="8"/>
      <c r="BZP18" s="8"/>
      <c r="BZQ18" s="8"/>
      <c r="BZR18" s="8"/>
      <c r="BZS18" s="8"/>
      <c r="BZT18" s="8"/>
      <c r="BZU18" s="8"/>
      <c r="BZV18" s="8"/>
      <c r="BZW18" s="8"/>
      <c r="BZX18" s="8"/>
      <c r="BZY18" s="8"/>
      <c r="BZZ18" s="8"/>
      <c r="CAA18" s="8"/>
      <c r="CAB18" s="8"/>
      <c r="CAC18" s="8"/>
      <c r="CAD18" s="8"/>
      <c r="CAE18" s="8"/>
      <c r="CAF18" s="8"/>
      <c r="CAG18" s="8"/>
      <c r="CAH18" s="8"/>
      <c r="CAI18" s="8"/>
      <c r="CAJ18" s="8"/>
      <c r="CAK18" s="8"/>
      <c r="CAL18" s="8"/>
      <c r="CAM18" s="8"/>
      <c r="CAN18" s="8"/>
      <c r="CAO18" s="8"/>
      <c r="CAP18" s="8"/>
      <c r="CAQ18" s="8"/>
      <c r="CAR18" s="8"/>
      <c r="CAS18" s="8"/>
      <c r="CAT18" s="8"/>
      <c r="CAU18" s="8"/>
      <c r="CAV18" s="8"/>
      <c r="CAW18" s="8"/>
      <c r="CAX18" s="8"/>
      <c r="CAY18" s="8"/>
      <c r="CAZ18" s="8"/>
      <c r="CBA18" s="8"/>
      <c r="CBB18" s="8"/>
      <c r="CBC18" s="8"/>
      <c r="CBD18" s="8"/>
      <c r="CBE18" s="8"/>
      <c r="CBF18" s="8"/>
      <c r="CBG18" s="8"/>
      <c r="CBH18" s="8"/>
      <c r="CBI18" s="8"/>
      <c r="CBJ18" s="8"/>
      <c r="CBK18" s="8"/>
      <c r="CBL18" s="8"/>
      <c r="CBM18" s="8"/>
      <c r="CBN18" s="8"/>
      <c r="CBO18" s="8"/>
      <c r="CBP18" s="8"/>
      <c r="CBQ18" s="8"/>
      <c r="CBR18" s="8"/>
      <c r="CBS18" s="8"/>
      <c r="CBT18" s="8"/>
      <c r="CBU18" s="8"/>
      <c r="CBV18" s="8"/>
      <c r="CBW18" s="8"/>
      <c r="CBX18" s="8"/>
      <c r="CBY18" s="8"/>
      <c r="CBZ18" s="8"/>
      <c r="CCA18" s="8"/>
      <c r="CCB18" s="8"/>
      <c r="CCC18" s="8"/>
      <c r="CCD18" s="8"/>
      <c r="CCE18" s="8"/>
      <c r="CCF18" s="8"/>
      <c r="CCG18" s="8"/>
      <c r="CCH18" s="8"/>
      <c r="CCI18" s="8"/>
      <c r="CCJ18" s="8"/>
      <c r="CCK18" s="8"/>
      <c r="CCL18" s="8"/>
      <c r="CCM18" s="8"/>
      <c r="CCN18" s="8"/>
      <c r="CCO18" s="8"/>
      <c r="CCP18" s="8"/>
      <c r="CCQ18" s="8"/>
      <c r="CCR18" s="8"/>
      <c r="CCS18" s="8"/>
      <c r="CCT18" s="8"/>
      <c r="CCU18" s="8"/>
      <c r="CCV18" s="8"/>
      <c r="CCW18" s="8"/>
      <c r="CCX18" s="8"/>
      <c r="CCY18" s="8"/>
      <c r="CCZ18" s="8"/>
      <c r="CDA18" s="8"/>
      <c r="CDB18" s="8"/>
      <c r="CDC18" s="8"/>
      <c r="CDD18" s="8"/>
      <c r="CDE18" s="8"/>
      <c r="CDF18" s="8"/>
      <c r="CDG18" s="8"/>
      <c r="CDH18" s="8"/>
      <c r="CDI18" s="8"/>
      <c r="CDJ18" s="8"/>
      <c r="CDK18" s="8"/>
      <c r="CDL18" s="8"/>
      <c r="CDM18" s="8"/>
      <c r="CDN18" s="8"/>
      <c r="CDO18" s="8"/>
      <c r="CDP18" s="8"/>
      <c r="CDQ18" s="8"/>
      <c r="CDR18" s="8"/>
      <c r="CDS18" s="8"/>
      <c r="CDT18" s="8"/>
      <c r="CDU18" s="8"/>
      <c r="CDV18" s="8"/>
      <c r="CDW18" s="8"/>
      <c r="CDX18" s="8"/>
      <c r="CDY18" s="8"/>
      <c r="CDZ18" s="8"/>
      <c r="CEA18" s="8"/>
      <c r="CEB18" s="8"/>
      <c r="CEC18" s="8"/>
      <c r="CED18" s="8"/>
      <c r="CEE18" s="8"/>
      <c r="CEF18" s="8"/>
      <c r="CEG18" s="8"/>
      <c r="CEH18" s="8"/>
      <c r="CEI18" s="8"/>
      <c r="CEJ18" s="8"/>
      <c r="CEK18" s="8"/>
      <c r="CEL18" s="8"/>
      <c r="CEM18" s="8"/>
      <c r="CEN18" s="8"/>
      <c r="CEO18" s="8"/>
      <c r="CEP18" s="8"/>
      <c r="CEQ18" s="8"/>
      <c r="CER18" s="8"/>
      <c r="CES18" s="8"/>
      <c r="CET18" s="8"/>
      <c r="CEU18" s="8"/>
      <c r="CEV18" s="8"/>
      <c r="CEW18" s="8"/>
      <c r="CEX18" s="8"/>
      <c r="CEY18" s="8"/>
      <c r="CEZ18" s="8"/>
      <c r="CFA18" s="8"/>
      <c r="CFB18" s="8"/>
      <c r="CFC18" s="8"/>
      <c r="CFD18" s="8"/>
      <c r="CFE18" s="8"/>
      <c r="CFF18" s="8"/>
      <c r="CFG18" s="8"/>
      <c r="CFH18" s="8"/>
      <c r="CFI18" s="8"/>
      <c r="CFJ18" s="8"/>
      <c r="CFK18" s="8"/>
      <c r="CFL18" s="8"/>
      <c r="CFM18" s="8"/>
      <c r="CFN18" s="8"/>
      <c r="CFO18" s="8"/>
      <c r="CFP18" s="8"/>
      <c r="CFQ18" s="8"/>
      <c r="CFR18" s="8"/>
      <c r="CFS18" s="8"/>
      <c r="CFT18" s="8"/>
      <c r="CFU18" s="8"/>
      <c r="CFV18" s="8"/>
      <c r="CFW18" s="8"/>
      <c r="CFX18" s="8"/>
      <c r="CFY18" s="8"/>
      <c r="CFZ18" s="8"/>
      <c r="CGA18" s="8"/>
      <c r="CGB18" s="8"/>
      <c r="CGC18" s="8"/>
      <c r="CGD18" s="8"/>
      <c r="CGE18" s="8"/>
      <c r="CGF18" s="8"/>
      <c r="CGG18" s="8"/>
      <c r="CGH18" s="8"/>
      <c r="CGI18" s="8"/>
      <c r="CGJ18" s="8"/>
      <c r="CGK18" s="8"/>
      <c r="CGL18" s="8"/>
      <c r="CGM18" s="8"/>
      <c r="CGN18" s="8"/>
      <c r="CGO18" s="8"/>
      <c r="CGP18" s="8"/>
      <c r="CGQ18" s="8"/>
      <c r="CGR18" s="8"/>
      <c r="CGS18" s="8"/>
      <c r="CGT18" s="8"/>
      <c r="CGU18" s="8"/>
      <c r="CGV18" s="8"/>
      <c r="CGW18" s="8"/>
      <c r="CGX18" s="8"/>
      <c r="CGY18" s="8"/>
      <c r="CGZ18" s="8"/>
      <c r="CHA18" s="8"/>
      <c r="CHB18" s="8"/>
      <c r="CHC18" s="8"/>
      <c r="CHD18" s="8"/>
      <c r="CHE18" s="8"/>
      <c r="CHF18" s="8"/>
      <c r="CHG18" s="8"/>
      <c r="CHH18" s="8"/>
      <c r="CHI18" s="8"/>
      <c r="CHJ18" s="8"/>
      <c r="CHK18" s="8"/>
      <c r="CHL18" s="8"/>
      <c r="CHM18" s="8"/>
      <c r="CHN18" s="8"/>
      <c r="CHO18" s="8"/>
      <c r="CHP18" s="8"/>
      <c r="CHQ18" s="8"/>
      <c r="CHR18" s="8"/>
      <c r="CHS18" s="8"/>
      <c r="CHT18" s="8"/>
      <c r="CHU18" s="8"/>
      <c r="CHV18" s="8"/>
      <c r="CHW18" s="8"/>
      <c r="CHX18" s="8"/>
      <c r="CHY18" s="8"/>
      <c r="CHZ18" s="8"/>
      <c r="CIA18" s="8"/>
      <c r="CIB18" s="8"/>
      <c r="CIC18" s="8"/>
      <c r="CID18" s="8"/>
      <c r="CIE18" s="8"/>
      <c r="CIF18" s="8"/>
      <c r="CIG18" s="8"/>
      <c r="CIH18" s="8"/>
      <c r="CII18" s="8"/>
      <c r="CIJ18" s="8"/>
      <c r="CIK18" s="8"/>
      <c r="CIL18" s="8"/>
      <c r="CIM18" s="8"/>
      <c r="CIN18" s="8"/>
      <c r="CIO18" s="8"/>
      <c r="CIP18" s="8"/>
      <c r="CIQ18" s="8"/>
      <c r="CIR18" s="8"/>
      <c r="CIS18" s="8"/>
      <c r="CIT18" s="8"/>
      <c r="CIU18" s="8"/>
      <c r="CIV18" s="8"/>
      <c r="CIW18" s="8"/>
      <c r="CIX18" s="8"/>
      <c r="CIY18" s="8"/>
      <c r="CIZ18" s="8"/>
      <c r="CJA18" s="8"/>
      <c r="CJB18" s="8"/>
      <c r="CJC18" s="8"/>
      <c r="CJD18" s="8"/>
      <c r="CJE18" s="8"/>
      <c r="CJF18" s="8"/>
      <c r="CJG18" s="8"/>
      <c r="CJH18" s="8"/>
      <c r="CJI18" s="8"/>
      <c r="CJJ18" s="8"/>
      <c r="CJK18" s="8"/>
      <c r="CJL18" s="8"/>
      <c r="CJM18" s="8"/>
      <c r="CJN18" s="8"/>
      <c r="CJO18" s="8"/>
      <c r="CJP18" s="8"/>
      <c r="CJQ18" s="8"/>
      <c r="CJR18" s="8"/>
      <c r="CJS18" s="8"/>
      <c r="CJT18" s="8"/>
      <c r="CJU18" s="8"/>
      <c r="CJV18" s="8"/>
      <c r="CJW18" s="8"/>
      <c r="CJX18" s="8"/>
      <c r="CJY18" s="8"/>
      <c r="CJZ18" s="8"/>
      <c r="CKA18" s="8"/>
      <c r="CKB18" s="8"/>
      <c r="CKC18" s="8"/>
      <c r="CKD18" s="8"/>
      <c r="CKE18" s="8"/>
      <c r="CKF18" s="8"/>
      <c r="CKG18" s="8"/>
      <c r="CKH18" s="8"/>
      <c r="CKI18" s="8"/>
      <c r="CKJ18" s="8"/>
      <c r="CKK18" s="8"/>
      <c r="CKL18" s="8"/>
      <c r="CKM18" s="8"/>
      <c r="CKN18" s="8"/>
      <c r="CKO18" s="8"/>
      <c r="CKP18" s="8"/>
      <c r="CKQ18" s="8"/>
      <c r="CKR18" s="8"/>
      <c r="CKS18" s="8"/>
      <c r="CKT18" s="8"/>
      <c r="CKU18" s="8"/>
      <c r="CKV18" s="8"/>
      <c r="CKW18" s="8"/>
      <c r="CKX18" s="8"/>
      <c r="CKY18" s="8"/>
      <c r="CKZ18" s="8"/>
      <c r="CLA18" s="8"/>
      <c r="CLB18" s="8"/>
      <c r="CLC18" s="8"/>
      <c r="CLD18" s="8"/>
      <c r="CLE18" s="8"/>
      <c r="CLF18" s="8"/>
      <c r="CLG18" s="8"/>
      <c r="CLH18" s="8"/>
      <c r="CLI18" s="8"/>
      <c r="CLJ18" s="8"/>
      <c r="CLK18" s="8"/>
      <c r="CLL18" s="8"/>
      <c r="CLM18" s="8"/>
      <c r="CLN18" s="8"/>
      <c r="CLO18" s="8"/>
      <c r="CLP18" s="8"/>
      <c r="CLQ18" s="8"/>
      <c r="CLR18" s="8"/>
      <c r="CLS18" s="8"/>
      <c r="CLT18" s="8"/>
      <c r="CLU18" s="8"/>
      <c r="CLV18" s="8"/>
      <c r="CLW18" s="8"/>
      <c r="CLX18" s="8"/>
      <c r="CLY18" s="8"/>
      <c r="CLZ18" s="8"/>
      <c r="CMA18" s="8"/>
      <c r="CMB18" s="8"/>
      <c r="CMC18" s="8"/>
      <c r="CMD18" s="8"/>
      <c r="CME18" s="8"/>
      <c r="CMF18" s="8"/>
      <c r="CMG18" s="8"/>
      <c r="CMH18" s="8"/>
      <c r="CMI18" s="8"/>
      <c r="CMJ18" s="8"/>
      <c r="CMK18" s="8"/>
      <c r="CML18" s="8"/>
      <c r="CMM18" s="8"/>
      <c r="CMN18" s="8"/>
      <c r="CMO18" s="8"/>
      <c r="CMP18" s="8"/>
      <c r="CMQ18" s="8"/>
      <c r="CMR18" s="8"/>
      <c r="CMS18" s="8"/>
      <c r="CMT18" s="8"/>
      <c r="CMU18" s="8"/>
      <c r="CMV18" s="8"/>
      <c r="CMW18" s="8"/>
      <c r="CMX18" s="8"/>
      <c r="CMY18" s="8"/>
      <c r="CMZ18" s="8"/>
      <c r="CNA18" s="8"/>
      <c r="CNB18" s="8"/>
      <c r="CNC18" s="8"/>
      <c r="CND18" s="8"/>
      <c r="CNE18" s="8"/>
      <c r="CNF18" s="8"/>
      <c r="CNG18" s="8"/>
      <c r="CNH18" s="8"/>
      <c r="CNI18" s="8"/>
      <c r="CNJ18" s="8"/>
      <c r="CNK18" s="8"/>
      <c r="CNL18" s="8"/>
      <c r="CNM18" s="8"/>
      <c r="CNN18" s="8"/>
      <c r="CNO18" s="8"/>
      <c r="CNP18" s="8"/>
      <c r="CNQ18" s="8"/>
      <c r="CNR18" s="8"/>
      <c r="CNS18" s="8"/>
      <c r="CNT18" s="8"/>
      <c r="CNU18" s="8"/>
      <c r="CNV18" s="8"/>
      <c r="CNW18" s="8"/>
      <c r="CNX18" s="8"/>
      <c r="CNY18" s="8"/>
      <c r="CNZ18" s="8"/>
      <c r="COA18" s="8"/>
      <c r="COB18" s="8"/>
      <c r="COC18" s="8"/>
      <c r="COD18" s="8"/>
      <c r="COE18" s="8"/>
      <c r="COF18" s="8"/>
      <c r="COG18" s="8"/>
      <c r="COH18" s="8"/>
      <c r="COI18" s="8"/>
      <c r="COJ18" s="8"/>
      <c r="COK18" s="8"/>
      <c r="COL18" s="8"/>
      <c r="COM18" s="8"/>
      <c r="CON18" s="8"/>
      <c r="COO18" s="8"/>
      <c r="COP18" s="8"/>
      <c r="COQ18" s="8"/>
      <c r="COR18" s="8"/>
      <c r="COS18" s="8"/>
      <c r="COT18" s="8"/>
      <c r="COU18" s="8"/>
      <c r="COV18" s="8"/>
      <c r="COW18" s="8"/>
      <c r="COX18" s="8"/>
      <c r="COY18" s="8"/>
      <c r="COZ18" s="8"/>
      <c r="CPA18" s="8"/>
      <c r="CPB18" s="8"/>
      <c r="CPC18" s="8"/>
      <c r="CPD18" s="8"/>
      <c r="CPE18" s="8"/>
      <c r="CPF18" s="8"/>
      <c r="CPG18" s="8"/>
      <c r="CPH18" s="8"/>
      <c r="CPI18" s="8"/>
      <c r="CPJ18" s="8"/>
      <c r="CPK18" s="8"/>
      <c r="CPL18" s="8"/>
      <c r="CPM18" s="8"/>
      <c r="CPN18" s="8"/>
      <c r="CPO18" s="8"/>
      <c r="CPP18" s="8"/>
      <c r="CPQ18" s="8"/>
      <c r="CPR18" s="8"/>
      <c r="CPS18" s="8"/>
      <c r="CPT18" s="8"/>
      <c r="CPU18" s="8"/>
      <c r="CPV18" s="8"/>
      <c r="CPW18" s="8"/>
      <c r="CPX18" s="8"/>
      <c r="CPY18" s="8"/>
      <c r="CPZ18" s="8"/>
      <c r="CQA18" s="8"/>
      <c r="CQB18" s="8"/>
      <c r="CQC18" s="8"/>
      <c r="CQD18" s="8"/>
      <c r="CQE18" s="8"/>
      <c r="CQF18" s="8"/>
      <c r="CQG18" s="8"/>
      <c r="CQH18" s="8"/>
      <c r="CQI18" s="8"/>
      <c r="CQJ18" s="8"/>
      <c r="CQK18" s="8"/>
      <c r="CQL18" s="8"/>
      <c r="CQM18" s="8"/>
      <c r="CQN18" s="8"/>
      <c r="CQO18" s="8"/>
      <c r="CQP18" s="8"/>
      <c r="CQQ18" s="8"/>
      <c r="CQR18" s="8"/>
      <c r="CQS18" s="8"/>
      <c r="CQT18" s="8"/>
      <c r="CQU18" s="8"/>
      <c r="CQV18" s="8"/>
      <c r="CQW18" s="8"/>
      <c r="CQX18" s="8"/>
      <c r="CQY18" s="8"/>
      <c r="CQZ18" s="8"/>
      <c r="CRA18" s="8"/>
      <c r="CRB18" s="8"/>
      <c r="CRC18" s="8"/>
      <c r="CRD18" s="8"/>
      <c r="CRE18" s="8"/>
      <c r="CRF18" s="8"/>
      <c r="CRG18" s="8"/>
      <c r="CRH18" s="8"/>
      <c r="CRI18" s="8"/>
      <c r="CRJ18" s="8"/>
      <c r="CRK18" s="8"/>
      <c r="CRL18" s="8"/>
      <c r="CRM18" s="8"/>
      <c r="CRN18" s="8"/>
      <c r="CRO18" s="8"/>
      <c r="CRP18" s="8"/>
      <c r="CRQ18" s="8"/>
      <c r="CRR18" s="8"/>
      <c r="CRS18" s="8"/>
      <c r="CRT18" s="8"/>
      <c r="CRU18" s="8"/>
      <c r="CRV18" s="8"/>
      <c r="CRW18" s="8"/>
      <c r="CRX18" s="8"/>
      <c r="CRY18" s="8"/>
      <c r="CRZ18" s="8"/>
      <c r="CSA18" s="8"/>
      <c r="CSB18" s="8"/>
      <c r="CSC18" s="8"/>
      <c r="CSD18" s="8"/>
      <c r="CSE18" s="8"/>
      <c r="CSF18" s="8"/>
      <c r="CSG18" s="8"/>
      <c r="CSH18" s="8"/>
      <c r="CSI18" s="8"/>
      <c r="CSJ18" s="8"/>
      <c r="CSK18" s="8"/>
      <c r="CSL18" s="8"/>
      <c r="CSM18" s="8"/>
      <c r="CSN18" s="8"/>
      <c r="CSO18" s="8"/>
      <c r="CSP18" s="8"/>
      <c r="CSQ18" s="8"/>
      <c r="CSR18" s="8"/>
      <c r="CSS18" s="8"/>
      <c r="CST18" s="8"/>
      <c r="CSU18" s="8"/>
      <c r="CSV18" s="8"/>
      <c r="CSW18" s="8"/>
      <c r="CSX18" s="8"/>
      <c r="CSY18" s="8"/>
      <c r="CSZ18" s="8"/>
      <c r="CTA18" s="8"/>
      <c r="CTB18" s="8"/>
      <c r="CTC18" s="8"/>
      <c r="CTD18" s="8"/>
      <c r="CTE18" s="8"/>
      <c r="CTF18" s="8"/>
      <c r="CTG18" s="8"/>
      <c r="CTH18" s="8"/>
      <c r="CTI18" s="8"/>
      <c r="CTJ18" s="8"/>
      <c r="CTK18" s="8"/>
      <c r="CTL18" s="8"/>
      <c r="CTM18" s="8"/>
      <c r="CTN18" s="8"/>
      <c r="CTO18" s="8"/>
      <c r="CTP18" s="8"/>
      <c r="CTQ18" s="8"/>
      <c r="CTR18" s="8"/>
      <c r="CTS18" s="8"/>
      <c r="CTT18" s="8"/>
      <c r="CTU18" s="8"/>
      <c r="CTV18" s="8"/>
      <c r="CTW18" s="8"/>
      <c r="CTX18" s="8"/>
      <c r="CTY18" s="8"/>
      <c r="CTZ18" s="8"/>
      <c r="CUA18" s="8"/>
      <c r="CUB18" s="8"/>
      <c r="CUC18" s="8"/>
      <c r="CUD18" s="8"/>
      <c r="CUE18" s="8"/>
      <c r="CUF18" s="8"/>
      <c r="CUG18" s="8"/>
      <c r="CUH18" s="8"/>
      <c r="CUI18" s="8"/>
      <c r="CUJ18" s="8"/>
      <c r="CUK18" s="8"/>
      <c r="CUL18" s="8"/>
      <c r="CUM18" s="8"/>
      <c r="CUN18" s="8"/>
      <c r="CUO18" s="8"/>
      <c r="CUP18" s="8"/>
      <c r="CUQ18" s="8"/>
      <c r="CUR18" s="8"/>
      <c r="CUS18" s="8"/>
      <c r="CUT18" s="8"/>
      <c r="CUU18" s="8"/>
      <c r="CUV18" s="8"/>
      <c r="CUW18" s="8"/>
      <c r="CUX18" s="8"/>
      <c r="CUY18" s="8"/>
      <c r="CUZ18" s="8"/>
      <c r="CVA18" s="8"/>
      <c r="CVB18" s="8"/>
      <c r="CVC18" s="8"/>
      <c r="CVD18" s="8"/>
      <c r="CVE18" s="8"/>
      <c r="CVF18" s="8"/>
      <c r="CVG18" s="8"/>
      <c r="CVH18" s="8"/>
      <c r="CVI18" s="8"/>
      <c r="CVJ18" s="8"/>
      <c r="CVK18" s="8"/>
      <c r="CVL18" s="8"/>
      <c r="CVM18" s="8"/>
      <c r="CVN18" s="8"/>
      <c r="CVO18" s="8"/>
      <c r="CVP18" s="8"/>
      <c r="CVQ18" s="8"/>
      <c r="CVR18" s="8"/>
      <c r="CVS18" s="8"/>
      <c r="CVT18" s="8"/>
      <c r="CVU18" s="8"/>
      <c r="CVV18" s="8"/>
      <c r="CVW18" s="8"/>
      <c r="CVX18" s="8"/>
      <c r="CVY18" s="8"/>
      <c r="CVZ18" s="8"/>
      <c r="CWA18" s="8"/>
      <c r="CWB18" s="8"/>
      <c r="CWC18" s="8"/>
      <c r="CWD18" s="8"/>
      <c r="CWE18" s="8"/>
      <c r="CWF18" s="8"/>
      <c r="CWG18" s="8"/>
      <c r="CWH18" s="8"/>
      <c r="CWI18" s="8"/>
      <c r="CWJ18" s="8"/>
      <c r="CWK18" s="8"/>
      <c r="CWL18" s="8"/>
      <c r="CWM18" s="8"/>
      <c r="CWN18" s="8"/>
      <c r="CWO18" s="8"/>
      <c r="CWP18" s="8"/>
      <c r="CWQ18" s="8"/>
      <c r="CWR18" s="8"/>
      <c r="CWS18" s="8"/>
      <c r="CWT18" s="8"/>
      <c r="CWU18" s="8"/>
      <c r="CWV18" s="8"/>
      <c r="CWW18" s="8"/>
      <c r="CWX18" s="8"/>
      <c r="CWY18" s="8"/>
      <c r="CWZ18" s="8"/>
      <c r="CXA18" s="8"/>
      <c r="CXB18" s="8"/>
      <c r="CXC18" s="8"/>
      <c r="CXD18" s="8"/>
      <c r="CXE18" s="8"/>
      <c r="CXF18" s="8"/>
      <c r="CXG18" s="8"/>
      <c r="CXH18" s="8"/>
      <c r="CXI18" s="8"/>
      <c r="CXJ18" s="8"/>
      <c r="CXK18" s="8"/>
      <c r="CXL18" s="8"/>
      <c r="CXM18" s="8"/>
      <c r="CXN18" s="8"/>
      <c r="CXO18" s="8"/>
      <c r="CXP18" s="8"/>
      <c r="CXQ18" s="8"/>
      <c r="CXR18" s="8"/>
      <c r="CXS18" s="8"/>
      <c r="CXT18" s="8"/>
      <c r="CXU18" s="8"/>
      <c r="CXV18" s="8"/>
      <c r="CXW18" s="8"/>
      <c r="CXX18" s="8"/>
      <c r="CXY18" s="8"/>
      <c r="CXZ18" s="8"/>
      <c r="CYA18" s="8"/>
      <c r="CYB18" s="8"/>
      <c r="CYC18" s="8"/>
      <c r="CYD18" s="8"/>
      <c r="CYE18" s="8"/>
      <c r="CYF18" s="8"/>
      <c r="CYG18" s="8"/>
      <c r="CYH18" s="8"/>
      <c r="CYI18" s="8"/>
      <c r="CYJ18" s="8"/>
      <c r="CYK18" s="8"/>
      <c r="CYL18" s="8"/>
      <c r="CYM18" s="8"/>
      <c r="CYN18" s="8"/>
      <c r="CYO18" s="8"/>
      <c r="CYP18" s="8"/>
      <c r="CYQ18" s="8"/>
      <c r="CYR18" s="8"/>
      <c r="CYS18" s="8"/>
      <c r="CYT18" s="8"/>
      <c r="CYU18" s="8"/>
      <c r="CYV18" s="8"/>
      <c r="CYW18" s="8"/>
      <c r="CYX18" s="8"/>
      <c r="CYY18" s="8"/>
      <c r="CYZ18" s="8"/>
      <c r="CZA18" s="8"/>
      <c r="CZB18" s="8"/>
      <c r="CZC18" s="8"/>
      <c r="CZD18" s="8"/>
      <c r="CZE18" s="8"/>
      <c r="CZF18" s="8"/>
      <c r="CZG18" s="8"/>
      <c r="CZH18" s="8"/>
      <c r="CZI18" s="8"/>
      <c r="CZJ18" s="8"/>
      <c r="CZK18" s="8"/>
      <c r="CZL18" s="8"/>
      <c r="CZM18" s="8"/>
      <c r="CZN18" s="8"/>
      <c r="CZO18" s="8"/>
      <c r="CZP18" s="8"/>
      <c r="CZQ18" s="8"/>
      <c r="CZR18" s="8"/>
      <c r="CZS18" s="8"/>
      <c r="CZT18" s="8"/>
      <c r="CZU18" s="8"/>
      <c r="CZV18" s="8"/>
      <c r="CZW18" s="8"/>
      <c r="CZX18" s="8"/>
      <c r="CZY18" s="8"/>
      <c r="CZZ18" s="8"/>
      <c r="DAA18" s="8"/>
      <c r="DAB18" s="8"/>
      <c r="DAC18" s="8"/>
      <c r="DAD18" s="8"/>
      <c r="DAE18" s="8"/>
      <c r="DAF18" s="8"/>
      <c r="DAG18" s="8"/>
      <c r="DAH18" s="8"/>
      <c r="DAI18" s="8"/>
      <c r="DAJ18" s="8"/>
      <c r="DAK18" s="8"/>
      <c r="DAL18" s="8"/>
      <c r="DAM18" s="8"/>
      <c r="DAN18" s="8"/>
      <c r="DAO18" s="8"/>
      <c r="DAP18" s="8"/>
      <c r="DAQ18" s="8"/>
      <c r="DAR18" s="8"/>
      <c r="DAS18" s="8"/>
      <c r="DAT18" s="8"/>
      <c r="DAU18" s="8"/>
      <c r="DAV18" s="8"/>
      <c r="DAW18" s="8"/>
      <c r="DAX18" s="8"/>
      <c r="DAY18" s="8"/>
      <c r="DAZ18" s="8"/>
      <c r="DBA18" s="8"/>
      <c r="DBB18" s="8"/>
      <c r="DBC18" s="8"/>
      <c r="DBD18" s="8"/>
      <c r="DBE18" s="8"/>
      <c r="DBF18" s="8"/>
      <c r="DBG18" s="8"/>
      <c r="DBH18" s="8"/>
      <c r="DBI18" s="8"/>
      <c r="DBJ18" s="8"/>
      <c r="DBK18" s="8"/>
      <c r="DBL18" s="8"/>
      <c r="DBM18" s="8"/>
      <c r="DBN18" s="8"/>
      <c r="DBO18" s="8"/>
      <c r="DBP18" s="8"/>
      <c r="DBQ18" s="8"/>
      <c r="DBR18" s="8"/>
      <c r="DBS18" s="8"/>
      <c r="DBT18" s="8"/>
      <c r="DBU18" s="8"/>
      <c r="DBV18" s="8"/>
      <c r="DBW18" s="8"/>
      <c r="DBX18" s="8"/>
      <c r="DBY18" s="8"/>
      <c r="DBZ18" s="8"/>
      <c r="DCA18" s="8"/>
      <c r="DCB18" s="8"/>
      <c r="DCC18" s="8"/>
      <c r="DCD18" s="8"/>
      <c r="DCE18" s="8"/>
      <c r="DCF18" s="8"/>
      <c r="DCG18" s="8"/>
      <c r="DCH18" s="8"/>
      <c r="DCI18" s="8"/>
      <c r="DCJ18" s="8"/>
      <c r="DCK18" s="8"/>
      <c r="DCL18" s="8"/>
      <c r="DCM18" s="8"/>
      <c r="DCN18" s="8"/>
      <c r="DCO18" s="8"/>
      <c r="DCP18" s="8"/>
      <c r="DCQ18" s="8"/>
      <c r="DCR18" s="8"/>
      <c r="DCS18" s="8"/>
      <c r="DCT18" s="8"/>
      <c r="DCU18" s="8"/>
      <c r="DCV18" s="8"/>
      <c r="DCW18" s="8"/>
      <c r="DCX18" s="8"/>
      <c r="DCY18" s="8"/>
      <c r="DCZ18" s="8"/>
      <c r="DDA18" s="8"/>
      <c r="DDB18" s="8"/>
      <c r="DDC18" s="8"/>
      <c r="DDD18" s="8"/>
      <c r="DDE18" s="8"/>
      <c r="DDF18" s="8"/>
      <c r="DDG18" s="8"/>
      <c r="DDH18" s="8"/>
      <c r="DDI18" s="8"/>
      <c r="DDJ18" s="8"/>
      <c r="DDK18" s="8"/>
      <c r="DDL18" s="8"/>
      <c r="DDM18" s="8"/>
      <c r="DDN18" s="8"/>
      <c r="DDO18" s="8"/>
      <c r="DDP18" s="8"/>
      <c r="DDQ18" s="8"/>
      <c r="DDR18" s="8"/>
      <c r="DDS18" s="8"/>
      <c r="DDT18" s="8"/>
      <c r="DDU18" s="8"/>
      <c r="DDV18" s="8"/>
      <c r="DDW18" s="8"/>
      <c r="DDX18" s="8"/>
      <c r="DDY18" s="8"/>
      <c r="DDZ18" s="8"/>
      <c r="DEA18" s="8"/>
      <c r="DEB18" s="8"/>
      <c r="DEC18" s="8"/>
      <c r="DED18" s="8"/>
      <c r="DEE18" s="8"/>
      <c r="DEF18" s="8"/>
      <c r="DEG18" s="8"/>
      <c r="DEH18" s="8"/>
      <c r="DEI18" s="8"/>
      <c r="DEJ18" s="8"/>
      <c r="DEK18" s="8"/>
      <c r="DEL18" s="8"/>
      <c r="DEM18" s="8"/>
      <c r="DEN18" s="8"/>
      <c r="DEO18" s="8"/>
      <c r="DEP18" s="8"/>
      <c r="DEQ18" s="8"/>
      <c r="DER18" s="8"/>
      <c r="DES18" s="8"/>
      <c r="DET18" s="8"/>
      <c r="DEU18" s="8"/>
      <c r="DEV18" s="8"/>
      <c r="DEW18" s="8"/>
      <c r="DEX18" s="8"/>
      <c r="DEY18" s="8"/>
      <c r="DEZ18" s="8"/>
      <c r="DFA18" s="8"/>
      <c r="DFB18" s="8"/>
      <c r="DFC18" s="8"/>
      <c r="DFD18" s="8"/>
      <c r="DFE18" s="8"/>
      <c r="DFF18" s="8"/>
      <c r="DFG18" s="8"/>
      <c r="DFH18" s="8"/>
      <c r="DFI18" s="8"/>
      <c r="DFJ18" s="8"/>
      <c r="DFK18" s="8"/>
      <c r="DFL18" s="8"/>
      <c r="DFM18" s="8"/>
      <c r="DFN18" s="8"/>
      <c r="DFO18" s="8"/>
      <c r="DFP18" s="8"/>
      <c r="DFQ18" s="8"/>
      <c r="DFR18" s="8"/>
      <c r="DFS18" s="8"/>
      <c r="DFT18" s="8"/>
      <c r="DFU18" s="8"/>
      <c r="DFV18" s="8"/>
      <c r="DFW18" s="8"/>
      <c r="DFX18" s="8"/>
      <c r="DFY18" s="8"/>
      <c r="DFZ18" s="8"/>
      <c r="DGA18" s="8"/>
      <c r="DGB18" s="8"/>
      <c r="DGC18" s="8"/>
      <c r="DGD18" s="8"/>
      <c r="DGE18" s="8"/>
      <c r="DGF18" s="8"/>
      <c r="DGG18" s="8"/>
      <c r="DGH18" s="8"/>
      <c r="DGI18" s="8"/>
      <c r="DGJ18" s="8"/>
      <c r="DGK18" s="8"/>
      <c r="DGL18" s="8"/>
      <c r="DGM18" s="8"/>
      <c r="DGN18" s="8"/>
      <c r="DGO18" s="8"/>
      <c r="DGP18" s="8"/>
      <c r="DGQ18" s="8"/>
      <c r="DGR18" s="8"/>
      <c r="DGS18" s="8"/>
      <c r="DGT18" s="8"/>
      <c r="DGU18" s="8"/>
      <c r="DGV18" s="8"/>
      <c r="DGW18" s="8"/>
      <c r="DGX18" s="8"/>
      <c r="DGY18" s="8"/>
      <c r="DGZ18" s="8"/>
      <c r="DHA18" s="8"/>
      <c r="DHB18" s="8"/>
      <c r="DHC18" s="8"/>
      <c r="DHD18" s="8"/>
      <c r="DHE18" s="8"/>
      <c r="DHF18" s="8"/>
      <c r="DHG18" s="8"/>
      <c r="DHH18" s="8"/>
      <c r="DHI18" s="8"/>
      <c r="DHJ18" s="8"/>
      <c r="DHK18" s="8"/>
      <c r="DHL18" s="8"/>
      <c r="DHM18" s="8"/>
      <c r="DHN18" s="8"/>
      <c r="DHO18" s="8"/>
      <c r="DHP18" s="8"/>
      <c r="DHQ18" s="8"/>
      <c r="DHR18" s="8"/>
      <c r="DHS18" s="8"/>
      <c r="DHT18" s="8"/>
      <c r="DHU18" s="8"/>
      <c r="DHV18" s="8"/>
      <c r="DHW18" s="8"/>
      <c r="DHX18" s="8"/>
      <c r="DHY18" s="8"/>
      <c r="DHZ18" s="8"/>
      <c r="DIA18" s="8"/>
      <c r="DIB18" s="8"/>
      <c r="DIC18" s="8"/>
      <c r="DID18" s="8"/>
      <c r="DIE18" s="8"/>
      <c r="DIF18" s="8"/>
      <c r="DIG18" s="8"/>
      <c r="DIH18" s="8"/>
      <c r="DII18" s="8"/>
      <c r="DIJ18" s="8"/>
      <c r="DIK18" s="8"/>
      <c r="DIL18" s="8"/>
      <c r="DIM18" s="8"/>
      <c r="DIN18" s="8"/>
      <c r="DIO18" s="8"/>
      <c r="DIP18" s="8"/>
      <c r="DIQ18" s="8"/>
      <c r="DIR18" s="8"/>
      <c r="DIS18" s="8"/>
      <c r="DIT18" s="8"/>
      <c r="DIU18" s="8"/>
      <c r="DIV18" s="8"/>
      <c r="DIW18" s="8"/>
      <c r="DIX18" s="8"/>
      <c r="DIY18" s="8"/>
      <c r="DIZ18" s="8"/>
      <c r="DJA18" s="8"/>
      <c r="DJB18" s="8"/>
      <c r="DJC18" s="8"/>
      <c r="DJD18" s="8"/>
      <c r="DJE18" s="8"/>
      <c r="DJF18" s="8"/>
      <c r="DJG18" s="8"/>
      <c r="DJH18" s="8"/>
      <c r="DJI18" s="8"/>
      <c r="DJJ18" s="8"/>
      <c r="DJK18" s="8"/>
      <c r="DJL18" s="8"/>
      <c r="DJM18" s="8"/>
      <c r="DJN18" s="8"/>
      <c r="DJO18" s="8"/>
      <c r="DJP18" s="8"/>
      <c r="DJQ18" s="8"/>
      <c r="DJR18" s="8"/>
      <c r="DJS18" s="8"/>
      <c r="DJT18" s="8"/>
      <c r="DJU18" s="8"/>
      <c r="DJV18" s="8"/>
      <c r="DJW18" s="8"/>
      <c r="DJX18" s="8"/>
      <c r="DJY18" s="8"/>
      <c r="DJZ18" s="8"/>
      <c r="DKA18" s="8"/>
      <c r="DKB18" s="8"/>
      <c r="DKC18" s="8"/>
      <c r="DKD18" s="8"/>
      <c r="DKE18" s="8"/>
      <c r="DKF18" s="8"/>
      <c r="DKG18" s="8"/>
      <c r="DKH18" s="8"/>
      <c r="DKI18" s="8"/>
      <c r="DKJ18" s="8"/>
      <c r="DKK18" s="8"/>
      <c r="DKL18" s="8"/>
      <c r="DKM18" s="8"/>
      <c r="DKN18" s="8"/>
      <c r="DKO18" s="8"/>
      <c r="DKP18" s="8"/>
      <c r="DKQ18" s="8"/>
      <c r="DKR18" s="8"/>
      <c r="DKS18" s="8"/>
      <c r="DKT18" s="8"/>
      <c r="DKU18" s="8"/>
      <c r="DKV18" s="8"/>
      <c r="DKW18" s="8"/>
      <c r="DKX18" s="8"/>
      <c r="DKY18" s="8"/>
      <c r="DKZ18" s="8"/>
      <c r="DLA18" s="8"/>
      <c r="DLB18" s="8"/>
      <c r="DLC18" s="8"/>
      <c r="DLD18" s="8"/>
      <c r="DLE18" s="8"/>
      <c r="DLF18" s="8"/>
      <c r="DLG18" s="8"/>
      <c r="DLH18" s="8"/>
      <c r="DLI18" s="8"/>
      <c r="DLJ18" s="8"/>
      <c r="DLK18" s="8"/>
      <c r="DLL18" s="8"/>
      <c r="DLM18" s="8"/>
      <c r="DLN18" s="8"/>
      <c r="DLO18" s="8"/>
      <c r="DLP18" s="8"/>
      <c r="DLQ18" s="8"/>
      <c r="DLR18" s="8"/>
      <c r="DLS18" s="8"/>
      <c r="DLT18" s="8"/>
      <c r="DLU18" s="8"/>
      <c r="DLV18" s="8"/>
      <c r="DLW18" s="8"/>
      <c r="DLX18" s="8"/>
      <c r="DLY18" s="8"/>
      <c r="DLZ18" s="8"/>
      <c r="DMA18" s="8"/>
      <c r="DMB18" s="8"/>
      <c r="DMC18" s="8"/>
      <c r="DMD18" s="8"/>
      <c r="DME18" s="8"/>
      <c r="DMF18" s="8"/>
      <c r="DMG18" s="8"/>
      <c r="DMH18" s="8"/>
      <c r="DMI18" s="8"/>
      <c r="DMJ18" s="8"/>
      <c r="DMK18" s="8"/>
      <c r="DML18" s="8"/>
      <c r="DMM18" s="8"/>
      <c r="DMN18" s="8"/>
      <c r="DMO18" s="8"/>
      <c r="DMP18" s="8"/>
      <c r="DMQ18" s="8"/>
      <c r="DMR18" s="8"/>
      <c r="DMS18" s="8"/>
      <c r="DMT18" s="8"/>
      <c r="DMU18" s="8"/>
      <c r="DMV18" s="8"/>
      <c r="DMW18" s="8"/>
      <c r="DMX18" s="8"/>
      <c r="DMY18" s="8"/>
      <c r="DMZ18" s="8"/>
      <c r="DNA18" s="8"/>
      <c r="DNB18" s="8"/>
      <c r="DNC18" s="8"/>
      <c r="DND18" s="8"/>
      <c r="DNE18" s="8"/>
      <c r="DNF18" s="8"/>
      <c r="DNG18" s="8"/>
      <c r="DNH18" s="8"/>
      <c r="DNI18" s="8"/>
      <c r="DNJ18" s="8"/>
      <c r="DNK18" s="8"/>
      <c r="DNL18" s="8"/>
      <c r="DNM18" s="8"/>
      <c r="DNN18" s="8"/>
      <c r="DNO18" s="8"/>
      <c r="DNP18" s="8"/>
      <c r="DNQ18" s="8"/>
      <c r="DNR18" s="8"/>
      <c r="DNS18" s="8"/>
      <c r="DNT18" s="8"/>
      <c r="DNU18" s="8"/>
      <c r="DNV18" s="8"/>
      <c r="DNW18" s="8"/>
      <c r="DNX18" s="8"/>
      <c r="DNY18" s="8"/>
      <c r="DNZ18" s="8"/>
      <c r="DOA18" s="8"/>
      <c r="DOB18" s="8"/>
      <c r="DOC18" s="8"/>
      <c r="DOD18" s="8"/>
      <c r="DOE18" s="8"/>
      <c r="DOF18" s="8"/>
      <c r="DOG18" s="8"/>
      <c r="DOH18" s="8"/>
      <c r="DOI18" s="8"/>
      <c r="DOJ18" s="8"/>
      <c r="DOK18" s="8"/>
      <c r="DOL18" s="8"/>
      <c r="DOM18" s="8"/>
      <c r="DON18" s="8"/>
      <c r="DOO18" s="8"/>
      <c r="DOP18" s="8"/>
      <c r="DOQ18" s="8"/>
      <c r="DOR18" s="8"/>
      <c r="DOS18" s="8"/>
      <c r="DOT18" s="8"/>
      <c r="DOU18" s="8"/>
      <c r="DOV18" s="8"/>
      <c r="DOW18" s="8"/>
      <c r="DOX18" s="8"/>
      <c r="DOY18" s="8"/>
      <c r="DOZ18" s="8"/>
      <c r="DPA18" s="8"/>
      <c r="DPB18" s="8"/>
      <c r="DPC18" s="8"/>
      <c r="DPD18" s="8"/>
      <c r="DPE18" s="8"/>
      <c r="DPF18" s="8"/>
      <c r="DPG18" s="8"/>
      <c r="DPH18" s="8"/>
      <c r="DPI18" s="8"/>
      <c r="DPJ18" s="8"/>
      <c r="DPK18" s="8"/>
      <c r="DPL18" s="8"/>
      <c r="DPM18" s="8"/>
      <c r="DPN18" s="8"/>
      <c r="DPO18" s="8"/>
      <c r="DPP18" s="8"/>
      <c r="DPQ18" s="8"/>
      <c r="DPR18" s="8"/>
      <c r="DPS18" s="8"/>
      <c r="DPT18" s="8"/>
      <c r="DPU18" s="8"/>
      <c r="DPV18" s="8"/>
      <c r="DPW18" s="8"/>
      <c r="DPX18" s="8"/>
      <c r="DPY18" s="8"/>
      <c r="DPZ18" s="8"/>
      <c r="DQA18" s="8"/>
      <c r="DQB18" s="8"/>
      <c r="DQC18" s="8"/>
      <c r="DQD18" s="8"/>
      <c r="DQE18" s="8"/>
      <c r="DQF18" s="8"/>
      <c r="DQG18" s="8"/>
      <c r="DQH18" s="8"/>
      <c r="DQI18" s="8"/>
      <c r="DQJ18" s="8"/>
      <c r="DQK18" s="8"/>
      <c r="DQL18" s="8"/>
      <c r="DQM18" s="8"/>
      <c r="DQN18" s="8"/>
      <c r="DQO18" s="8"/>
      <c r="DQP18" s="8"/>
      <c r="DQQ18" s="8"/>
      <c r="DQR18" s="8"/>
      <c r="DQS18" s="8"/>
      <c r="DQT18" s="8"/>
      <c r="DQU18" s="8"/>
      <c r="DQV18" s="8"/>
      <c r="DQW18" s="8"/>
      <c r="DQX18" s="8"/>
      <c r="DQY18" s="8"/>
      <c r="DQZ18" s="8"/>
      <c r="DRA18" s="8"/>
      <c r="DRB18" s="8"/>
      <c r="DRC18" s="8"/>
      <c r="DRD18" s="8"/>
      <c r="DRE18" s="8"/>
      <c r="DRF18" s="8"/>
      <c r="DRG18" s="8"/>
      <c r="DRH18" s="8"/>
      <c r="DRI18" s="8"/>
      <c r="DRJ18" s="8"/>
      <c r="DRK18" s="8"/>
      <c r="DRL18" s="8"/>
      <c r="DRM18" s="8"/>
      <c r="DRN18" s="8"/>
      <c r="DRO18" s="8"/>
      <c r="DRP18" s="8"/>
      <c r="DRQ18" s="8"/>
      <c r="DRR18" s="8"/>
      <c r="DRS18" s="8"/>
      <c r="DRT18" s="8"/>
      <c r="DRU18" s="8"/>
      <c r="DRV18" s="8"/>
      <c r="DRW18" s="8"/>
      <c r="DRX18" s="8"/>
      <c r="DRY18" s="8"/>
      <c r="DRZ18" s="8"/>
      <c r="DSA18" s="8"/>
      <c r="DSB18" s="8"/>
      <c r="DSC18" s="8"/>
      <c r="DSD18" s="8"/>
      <c r="DSE18" s="8"/>
      <c r="DSF18" s="8"/>
      <c r="DSG18" s="8"/>
      <c r="DSH18" s="8"/>
      <c r="DSI18" s="8"/>
      <c r="DSJ18" s="8"/>
      <c r="DSK18" s="8"/>
      <c r="DSL18" s="8"/>
      <c r="DSM18" s="8"/>
      <c r="DSN18" s="8"/>
      <c r="DSO18" s="8"/>
      <c r="DSP18" s="8"/>
      <c r="DSQ18" s="8"/>
      <c r="DSR18" s="8"/>
      <c r="DSS18" s="8"/>
      <c r="DST18" s="8"/>
      <c r="DSU18" s="8"/>
      <c r="DSV18" s="8"/>
      <c r="DSW18" s="8"/>
      <c r="DSX18" s="8"/>
      <c r="DSY18" s="8"/>
      <c r="DSZ18" s="8"/>
      <c r="DTA18" s="8"/>
      <c r="DTB18" s="8"/>
      <c r="DTC18" s="8"/>
      <c r="DTD18" s="8"/>
      <c r="DTE18" s="8"/>
      <c r="DTF18" s="8"/>
      <c r="DTG18" s="8"/>
      <c r="DTH18" s="8"/>
      <c r="DTI18" s="8"/>
      <c r="DTJ18" s="8"/>
      <c r="DTK18" s="8"/>
      <c r="DTL18" s="8"/>
      <c r="DTM18" s="8"/>
      <c r="DTN18" s="8"/>
      <c r="DTO18" s="8"/>
      <c r="DTP18" s="8"/>
      <c r="DTQ18" s="8"/>
      <c r="DTR18" s="8"/>
      <c r="DTS18" s="8"/>
      <c r="DTT18" s="8"/>
      <c r="DTU18" s="8"/>
      <c r="DTV18" s="8"/>
      <c r="DTW18" s="8"/>
      <c r="DTX18" s="8"/>
      <c r="DTY18" s="8"/>
      <c r="DTZ18" s="8"/>
      <c r="DUA18" s="8"/>
      <c r="DUB18" s="8"/>
      <c r="DUC18" s="8"/>
      <c r="DUD18" s="8"/>
      <c r="DUE18" s="8"/>
      <c r="DUF18" s="8"/>
      <c r="DUG18" s="8"/>
      <c r="DUH18" s="8"/>
      <c r="DUI18" s="8"/>
      <c r="DUJ18" s="8"/>
      <c r="DUK18" s="8"/>
      <c r="DUL18" s="8"/>
      <c r="DUM18" s="8"/>
      <c r="DUN18" s="8"/>
      <c r="DUO18" s="8"/>
      <c r="DUP18" s="8"/>
      <c r="DUQ18" s="8"/>
      <c r="DUR18" s="8"/>
      <c r="DUS18" s="8"/>
      <c r="DUT18" s="8"/>
      <c r="DUU18" s="8"/>
      <c r="DUV18" s="8"/>
      <c r="DUW18" s="8"/>
      <c r="DUX18" s="8"/>
      <c r="DUY18" s="8"/>
      <c r="DUZ18" s="8"/>
      <c r="DVA18" s="8"/>
      <c r="DVB18" s="8"/>
      <c r="DVC18" s="8"/>
      <c r="DVD18" s="8"/>
      <c r="DVE18" s="8"/>
      <c r="DVF18" s="8"/>
      <c r="DVG18" s="8"/>
      <c r="DVH18" s="8"/>
      <c r="DVI18" s="8"/>
      <c r="DVJ18" s="8"/>
      <c r="DVK18" s="8"/>
      <c r="DVL18" s="8"/>
      <c r="DVM18" s="8"/>
      <c r="DVN18" s="8"/>
      <c r="DVO18" s="8"/>
      <c r="DVP18" s="8"/>
      <c r="DVQ18" s="8"/>
      <c r="DVR18" s="8"/>
      <c r="DVS18" s="8"/>
      <c r="DVT18" s="8"/>
      <c r="DVU18" s="8"/>
      <c r="DVV18" s="8"/>
      <c r="DVW18" s="8"/>
      <c r="DVX18" s="8"/>
      <c r="DVY18" s="8"/>
      <c r="DVZ18" s="8"/>
      <c r="DWA18" s="8"/>
      <c r="DWB18" s="8"/>
      <c r="DWC18" s="8"/>
      <c r="DWD18" s="8"/>
      <c r="DWE18" s="8"/>
      <c r="DWF18" s="8"/>
      <c r="DWG18" s="8"/>
      <c r="DWH18" s="8"/>
      <c r="DWI18" s="8"/>
      <c r="DWJ18" s="8"/>
      <c r="DWK18" s="8"/>
      <c r="DWL18" s="8"/>
      <c r="DWM18" s="8"/>
      <c r="DWN18" s="8"/>
      <c r="DWO18" s="8"/>
      <c r="DWP18" s="8"/>
      <c r="DWQ18" s="8"/>
      <c r="DWR18" s="8"/>
      <c r="DWS18" s="8"/>
      <c r="DWT18" s="8"/>
      <c r="DWU18" s="8"/>
      <c r="DWV18" s="8"/>
      <c r="DWW18" s="8"/>
      <c r="DWX18" s="8"/>
      <c r="DWY18" s="8"/>
      <c r="DWZ18" s="8"/>
      <c r="DXA18" s="8"/>
      <c r="DXB18" s="8"/>
      <c r="DXC18" s="8"/>
      <c r="DXD18" s="8"/>
      <c r="DXE18" s="8"/>
      <c r="DXF18" s="8"/>
      <c r="DXG18" s="8"/>
      <c r="DXH18" s="8"/>
      <c r="DXI18" s="8"/>
      <c r="DXJ18" s="8"/>
      <c r="DXK18" s="8"/>
      <c r="DXL18" s="8"/>
      <c r="DXM18" s="8"/>
      <c r="DXN18" s="8"/>
      <c r="DXO18" s="8"/>
      <c r="DXP18" s="8"/>
      <c r="DXQ18" s="8"/>
      <c r="DXR18" s="8"/>
      <c r="DXS18" s="8"/>
      <c r="DXT18" s="8"/>
      <c r="DXU18" s="8"/>
      <c r="DXV18" s="8"/>
      <c r="DXW18" s="8"/>
      <c r="DXX18" s="8"/>
      <c r="DXY18" s="8"/>
      <c r="DXZ18" s="8"/>
      <c r="DYA18" s="8"/>
      <c r="DYB18" s="8"/>
      <c r="DYC18" s="8"/>
      <c r="DYD18" s="8"/>
      <c r="DYE18" s="8"/>
      <c r="DYF18" s="8"/>
      <c r="DYG18" s="8"/>
      <c r="DYH18" s="8"/>
      <c r="DYI18" s="8"/>
      <c r="DYJ18" s="8"/>
      <c r="DYK18" s="8"/>
      <c r="DYL18" s="8"/>
      <c r="DYM18" s="8"/>
      <c r="DYN18" s="8"/>
      <c r="DYO18" s="8"/>
      <c r="DYP18" s="8"/>
      <c r="DYQ18" s="8"/>
      <c r="DYR18" s="8"/>
      <c r="DYS18" s="8"/>
      <c r="DYT18" s="8"/>
      <c r="DYU18" s="8"/>
      <c r="DYV18" s="8"/>
      <c r="DYW18" s="8"/>
      <c r="DYX18" s="8"/>
      <c r="DYY18" s="8"/>
      <c r="DYZ18" s="8"/>
      <c r="DZA18" s="8"/>
      <c r="DZB18" s="8"/>
      <c r="DZC18" s="8"/>
      <c r="DZD18" s="8"/>
      <c r="DZE18" s="8"/>
      <c r="DZF18" s="8"/>
      <c r="DZG18" s="8"/>
      <c r="DZH18" s="8"/>
      <c r="DZI18" s="8"/>
      <c r="DZJ18" s="8"/>
      <c r="DZK18" s="8"/>
      <c r="DZL18" s="8"/>
      <c r="DZM18" s="8"/>
      <c r="DZN18" s="8"/>
      <c r="DZO18" s="8"/>
      <c r="DZP18" s="8"/>
      <c r="DZQ18" s="8"/>
      <c r="DZR18" s="8"/>
      <c r="DZS18" s="8"/>
      <c r="DZT18" s="8"/>
      <c r="DZU18" s="8"/>
      <c r="DZV18" s="8"/>
      <c r="DZW18" s="8"/>
      <c r="DZX18" s="8"/>
      <c r="DZY18" s="8"/>
      <c r="DZZ18" s="8"/>
      <c r="EAA18" s="8"/>
      <c r="EAB18" s="8"/>
      <c r="EAC18" s="8"/>
      <c r="EAD18" s="8"/>
      <c r="EAE18" s="8"/>
      <c r="EAF18" s="8"/>
      <c r="EAG18" s="8"/>
      <c r="EAH18" s="8"/>
      <c r="EAI18" s="8"/>
      <c r="EAJ18" s="8"/>
      <c r="EAK18" s="8"/>
      <c r="EAL18" s="8"/>
      <c r="EAM18" s="8"/>
      <c r="EAN18" s="8"/>
      <c r="EAO18" s="8"/>
      <c r="EAP18" s="8"/>
      <c r="EAQ18" s="8"/>
      <c r="EAR18" s="8"/>
      <c r="EAS18" s="8"/>
      <c r="EAT18" s="8"/>
      <c r="EAU18" s="8"/>
      <c r="EAV18" s="8"/>
      <c r="EAW18" s="8"/>
      <c r="EAX18" s="8"/>
      <c r="EAY18" s="8"/>
      <c r="EAZ18" s="8"/>
      <c r="EBA18" s="8"/>
      <c r="EBB18" s="8"/>
      <c r="EBC18" s="8"/>
      <c r="EBD18" s="8"/>
      <c r="EBE18" s="8"/>
      <c r="EBF18" s="8"/>
      <c r="EBG18" s="8"/>
      <c r="EBH18" s="8"/>
      <c r="EBI18" s="8"/>
      <c r="EBJ18" s="8"/>
      <c r="EBK18" s="8"/>
      <c r="EBL18" s="8"/>
      <c r="EBM18" s="8"/>
      <c r="EBN18" s="8"/>
      <c r="EBO18" s="8"/>
      <c r="EBP18" s="8"/>
      <c r="EBQ18" s="8"/>
      <c r="EBR18" s="8"/>
      <c r="EBS18" s="8"/>
      <c r="EBT18" s="8"/>
      <c r="EBU18" s="8"/>
      <c r="EBV18" s="8"/>
      <c r="EBW18" s="8"/>
      <c r="EBX18" s="8"/>
      <c r="EBY18" s="8"/>
      <c r="EBZ18" s="8"/>
      <c r="ECA18" s="8"/>
      <c r="ECB18" s="8"/>
      <c r="ECC18" s="8"/>
      <c r="ECD18" s="8"/>
      <c r="ECE18" s="8"/>
      <c r="ECF18" s="8"/>
      <c r="ECG18" s="8"/>
      <c r="ECH18" s="8"/>
      <c r="ECI18" s="8"/>
      <c r="ECJ18" s="8"/>
      <c r="ECK18" s="8"/>
      <c r="ECL18" s="8"/>
      <c r="ECM18" s="8"/>
      <c r="ECN18" s="8"/>
      <c r="ECO18" s="8"/>
      <c r="ECP18" s="8"/>
      <c r="ECQ18" s="8"/>
      <c r="ECR18" s="8"/>
      <c r="ECS18" s="8"/>
      <c r="ECT18" s="8"/>
      <c r="ECU18" s="8"/>
      <c r="ECV18" s="8"/>
      <c r="ECW18" s="8"/>
      <c r="ECX18" s="8"/>
      <c r="ECY18" s="8"/>
      <c r="ECZ18" s="8"/>
      <c r="EDA18" s="8"/>
      <c r="EDB18" s="8"/>
      <c r="EDC18" s="8"/>
      <c r="EDD18" s="8"/>
      <c r="EDE18" s="8"/>
      <c r="EDF18" s="8"/>
      <c r="EDG18" s="8"/>
      <c r="EDH18" s="8"/>
      <c r="EDI18" s="8"/>
      <c r="EDJ18" s="8"/>
      <c r="EDK18" s="8"/>
      <c r="EDL18" s="8"/>
      <c r="EDM18" s="8"/>
      <c r="EDN18" s="8"/>
      <c r="EDO18" s="8"/>
      <c r="EDP18" s="8"/>
      <c r="EDQ18" s="8"/>
      <c r="EDR18" s="8"/>
      <c r="EDS18" s="8"/>
      <c r="EDT18" s="8"/>
      <c r="EDU18" s="8"/>
      <c r="EDV18" s="8"/>
      <c r="EDW18" s="8"/>
      <c r="EDX18" s="8"/>
      <c r="EDY18" s="8"/>
      <c r="EDZ18" s="8"/>
      <c r="EEA18" s="8"/>
      <c r="EEB18" s="8"/>
      <c r="EEC18" s="8"/>
      <c r="EED18" s="8"/>
      <c r="EEE18" s="8"/>
      <c r="EEF18" s="8"/>
      <c r="EEG18" s="8"/>
      <c r="EEH18" s="8"/>
      <c r="EEI18" s="8"/>
      <c r="EEJ18" s="8"/>
      <c r="EEK18" s="8"/>
      <c r="EEL18" s="8"/>
      <c r="EEM18" s="8"/>
      <c r="EEN18" s="8"/>
      <c r="EEO18" s="8"/>
      <c r="EEP18" s="8"/>
      <c r="EEQ18" s="8"/>
      <c r="EER18" s="8"/>
      <c r="EES18" s="8"/>
      <c r="EET18" s="8"/>
      <c r="EEU18" s="8"/>
      <c r="EEV18" s="8"/>
      <c r="EEW18" s="8"/>
      <c r="EEX18" s="8"/>
      <c r="EEY18" s="8"/>
      <c r="EEZ18" s="8"/>
      <c r="EFA18" s="8"/>
      <c r="EFB18" s="8"/>
      <c r="EFC18" s="8"/>
      <c r="EFD18" s="8"/>
      <c r="EFE18" s="8"/>
      <c r="EFF18" s="8"/>
      <c r="EFG18" s="8"/>
      <c r="EFH18" s="8"/>
      <c r="EFI18" s="8"/>
      <c r="EFJ18" s="8"/>
      <c r="EFK18" s="8"/>
      <c r="EFL18" s="8"/>
      <c r="EFM18" s="8"/>
      <c r="EFN18" s="8"/>
      <c r="EFO18" s="8"/>
      <c r="EFP18" s="8"/>
      <c r="EFQ18" s="8"/>
      <c r="EFR18" s="8"/>
      <c r="EFS18" s="8"/>
      <c r="EFT18" s="8"/>
      <c r="EFU18" s="8"/>
      <c r="EFV18" s="8"/>
      <c r="EFW18" s="8"/>
      <c r="EFX18" s="8"/>
      <c r="EFY18" s="8"/>
      <c r="EFZ18" s="8"/>
      <c r="EGA18" s="8"/>
      <c r="EGB18" s="8"/>
      <c r="EGC18" s="8"/>
      <c r="EGD18" s="8"/>
      <c r="EGE18" s="8"/>
      <c r="EGF18" s="8"/>
      <c r="EGG18" s="8"/>
      <c r="EGH18" s="8"/>
      <c r="EGI18" s="8"/>
      <c r="EGJ18" s="8"/>
      <c r="EGK18" s="8"/>
      <c r="EGL18" s="8"/>
      <c r="EGM18" s="8"/>
      <c r="EGN18" s="8"/>
      <c r="EGO18" s="8"/>
      <c r="EGP18" s="8"/>
      <c r="EGQ18" s="8"/>
      <c r="EGR18" s="8"/>
      <c r="EGS18" s="8"/>
      <c r="EGT18" s="8"/>
      <c r="EGU18" s="8"/>
      <c r="EGV18" s="8"/>
      <c r="EGW18" s="8"/>
      <c r="EGX18" s="8"/>
      <c r="EGY18" s="8"/>
      <c r="EGZ18" s="8"/>
      <c r="EHA18" s="8"/>
      <c r="EHB18" s="8"/>
      <c r="EHC18" s="8"/>
      <c r="EHD18" s="8"/>
      <c r="EHE18" s="8"/>
      <c r="EHF18" s="8"/>
      <c r="EHG18" s="8"/>
      <c r="EHH18" s="8"/>
      <c r="EHI18" s="8"/>
      <c r="EHJ18" s="8"/>
      <c r="EHK18" s="8"/>
      <c r="EHL18" s="8"/>
      <c r="EHM18" s="8"/>
      <c r="EHN18" s="8"/>
      <c r="EHO18" s="8"/>
      <c r="EHP18" s="8"/>
      <c r="EHQ18" s="8"/>
      <c r="EHR18" s="8"/>
      <c r="EHS18" s="8"/>
      <c r="EHT18" s="8"/>
      <c r="EHU18" s="8"/>
      <c r="EHV18" s="8"/>
      <c r="EHW18" s="8"/>
      <c r="EHX18" s="8"/>
      <c r="EHY18" s="8"/>
      <c r="EHZ18" s="8"/>
      <c r="EIA18" s="8"/>
      <c r="EIB18" s="8"/>
      <c r="EIC18" s="8"/>
      <c r="EID18" s="8"/>
      <c r="EIE18" s="8"/>
      <c r="EIF18" s="8"/>
      <c r="EIG18" s="8"/>
      <c r="EIH18" s="8"/>
      <c r="EII18" s="8"/>
      <c r="EIJ18" s="8"/>
      <c r="EIK18" s="8"/>
      <c r="EIL18" s="8"/>
      <c r="EIM18" s="8"/>
      <c r="EIN18" s="8"/>
      <c r="EIO18" s="8"/>
      <c r="EIP18" s="8"/>
      <c r="EIQ18" s="8"/>
      <c r="EIR18" s="8"/>
      <c r="EIS18" s="8"/>
      <c r="EIT18" s="8"/>
      <c r="EIU18" s="8"/>
      <c r="EIV18" s="8"/>
      <c r="EIW18" s="8"/>
      <c r="EIX18" s="8"/>
      <c r="EIY18" s="8"/>
      <c r="EIZ18" s="8"/>
      <c r="EJA18" s="8"/>
      <c r="EJB18" s="8"/>
      <c r="EJC18" s="8"/>
      <c r="EJD18" s="8"/>
      <c r="EJE18" s="8"/>
      <c r="EJF18" s="8"/>
      <c r="EJG18" s="8"/>
      <c r="EJH18" s="8"/>
      <c r="EJI18" s="8"/>
      <c r="EJJ18" s="8"/>
      <c r="EJK18" s="8"/>
      <c r="EJL18" s="8"/>
      <c r="EJM18" s="8"/>
      <c r="EJN18" s="8"/>
      <c r="EJO18" s="8"/>
      <c r="EJP18" s="8"/>
      <c r="EJQ18" s="8"/>
      <c r="EJR18" s="8"/>
      <c r="EJS18" s="8"/>
      <c r="EJT18" s="8"/>
      <c r="EJU18" s="8"/>
      <c r="EJV18" s="8"/>
      <c r="EJW18" s="8"/>
      <c r="EJX18" s="8"/>
      <c r="EJY18" s="8"/>
      <c r="EJZ18" s="8"/>
      <c r="EKA18" s="8"/>
      <c r="EKB18" s="8"/>
      <c r="EKC18" s="8"/>
      <c r="EKD18" s="8"/>
      <c r="EKE18" s="8"/>
      <c r="EKF18" s="8"/>
      <c r="EKG18" s="8"/>
      <c r="EKH18" s="8"/>
      <c r="EKI18" s="8"/>
      <c r="EKJ18" s="8"/>
      <c r="EKK18" s="8"/>
      <c r="EKL18" s="8"/>
      <c r="EKM18" s="8"/>
      <c r="EKN18" s="8"/>
      <c r="EKO18" s="8"/>
      <c r="EKP18" s="8"/>
      <c r="EKQ18" s="8"/>
      <c r="EKR18" s="8"/>
      <c r="EKS18" s="8"/>
      <c r="EKT18" s="8"/>
      <c r="EKU18" s="8"/>
      <c r="EKV18" s="8"/>
      <c r="EKW18" s="8"/>
      <c r="EKX18" s="8"/>
      <c r="EKY18" s="8"/>
      <c r="EKZ18" s="8"/>
      <c r="ELA18" s="8"/>
      <c r="ELB18" s="8"/>
      <c r="ELC18" s="8"/>
      <c r="ELD18" s="8"/>
      <c r="ELE18" s="8"/>
      <c r="ELF18" s="8"/>
      <c r="ELG18" s="8"/>
      <c r="ELH18" s="8"/>
      <c r="ELI18" s="8"/>
      <c r="ELJ18" s="8"/>
      <c r="ELK18" s="8"/>
      <c r="ELL18" s="8"/>
      <c r="ELM18" s="8"/>
      <c r="ELN18" s="8"/>
      <c r="ELO18" s="8"/>
      <c r="ELP18" s="8"/>
      <c r="ELQ18" s="8"/>
      <c r="ELR18" s="8"/>
      <c r="ELS18" s="8"/>
      <c r="ELT18" s="8"/>
      <c r="ELU18" s="8"/>
      <c r="ELV18" s="8"/>
      <c r="ELW18" s="8"/>
      <c r="ELX18" s="8"/>
      <c r="ELY18" s="8"/>
      <c r="ELZ18" s="8"/>
      <c r="EMA18" s="8"/>
      <c r="EMB18" s="8"/>
      <c r="EMC18" s="8"/>
      <c r="EMD18" s="8"/>
      <c r="EME18" s="8"/>
      <c r="EMF18" s="8"/>
      <c r="EMG18" s="8"/>
      <c r="EMH18" s="8"/>
      <c r="EMI18" s="8"/>
      <c r="EMJ18" s="8"/>
      <c r="EMK18" s="8"/>
      <c r="EML18" s="8"/>
      <c r="EMM18" s="8"/>
      <c r="EMN18" s="8"/>
      <c r="EMO18" s="8"/>
      <c r="EMP18" s="8"/>
      <c r="EMQ18" s="8"/>
      <c r="EMR18" s="8"/>
      <c r="EMS18" s="8"/>
      <c r="EMT18" s="8"/>
      <c r="EMU18" s="8"/>
      <c r="EMV18" s="8"/>
      <c r="EMW18" s="8"/>
      <c r="EMX18" s="8"/>
      <c r="EMY18" s="8"/>
      <c r="EMZ18" s="8"/>
      <c r="ENA18" s="8"/>
      <c r="ENB18" s="8"/>
      <c r="ENC18" s="8"/>
      <c r="END18" s="8"/>
      <c r="ENE18" s="8"/>
      <c r="ENF18" s="8"/>
      <c r="ENG18" s="8"/>
      <c r="ENH18" s="8"/>
      <c r="ENI18" s="8"/>
      <c r="ENJ18" s="8"/>
      <c r="ENK18" s="8"/>
      <c r="ENL18" s="8"/>
      <c r="ENM18" s="8"/>
      <c r="ENN18" s="8"/>
      <c r="ENO18" s="8"/>
      <c r="ENP18" s="8"/>
      <c r="ENQ18" s="8"/>
      <c r="ENR18" s="8"/>
      <c r="ENS18" s="8"/>
      <c r="ENT18" s="8"/>
      <c r="ENU18" s="8"/>
      <c r="ENV18" s="8"/>
      <c r="ENW18" s="8"/>
      <c r="ENX18" s="8"/>
      <c r="ENY18" s="8"/>
      <c r="ENZ18" s="8"/>
      <c r="EOA18" s="8"/>
      <c r="EOB18" s="8"/>
      <c r="EOC18" s="8"/>
      <c r="EOD18" s="8"/>
      <c r="EOE18" s="8"/>
      <c r="EOF18" s="8"/>
      <c r="EOG18" s="8"/>
      <c r="EOH18" s="8"/>
      <c r="EOI18" s="8"/>
      <c r="EOJ18" s="8"/>
      <c r="EOK18" s="8"/>
      <c r="EOL18" s="8"/>
      <c r="EOM18" s="8"/>
      <c r="EON18" s="8"/>
      <c r="EOO18" s="8"/>
      <c r="EOP18" s="8"/>
      <c r="EOQ18" s="8"/>
      <c r="EOR18" s="8"/>
      <c r="EOS18" s="8"/>
      <c r="EOT18" s="8"/>
      <c r="EOU18" s="8"/>
      <c r="EOV18" s="8"/>
      <c r="EOW18" s="8"/>
      <c r="EOX18" s="8"/>
      <c r="EOY18" s="8"/>
      <c r="EOZ18" s="8"/>
      <c r="EPA18" s="8"/>
      <c r="EPB18" s="8"/>
      <c r="EPC18" s="8"/>
      <c r="EPD18" s="8"/>
      <c r="EPE18" s="8"/>
      <c r="EPF18" s="8"/>
      <c r="EPG18" s="8"/>
      <c r="EPH18" s="8"/>
      <c r="EPI18" s="8"/>
      <c r="EPJ18" s="8"/>
      <c r="EPK18" s="8"/>
      <c r="EPL18" s="8"/>
      <c r="EPM18" s="8"/>
      <c r="EPN18" s="8"/>
      <c r="EPO18" s="8"/>
      <c r="EPP18" s="8"/>
      <c r="EPQ18" s="8"/>
      <c r="EPR18" s="8"/>
      <c r="EPS18" s="8"/>
      <c r="EPT18" s="8"/>
      <c r="EPU18" s="8"/>
      <c r="EPV18" s="8"/>
      <c r="EPW18" s="8"/>
      <c r="EPX18" s="8"/>
      <c r="EPY18" s="8"/>
      <c r="EPZ18" s="8"/>
      <c r="EQA18" s="8"/>
      <c r="EQB18" s="8"/>
      <c r="EQC18" s="8"/>
      <c r="EQD18" s="8"/>
      <c r="EQE18" s="8"/>
      <c r="EQF18" s="8"/>
      <c r="EQG18" s="8"/>
      <c r="EQH18" s="8"/>
      <c r="EQI18" s="8"/>
      <c r="EQJ18" s="8"/>
      <c r="EQK18" s="8"/>
      <c r="EQL18" s="8"/>
      <c r="EQM18" s="8"/>
      <c r="EQN18" s="8"/>
      <c r="EQO18" s="8"/>
      <c r="EQP18" s="8"/>
      <c r="EQQ18" s="8"/>
      <c r="EQR18" s="8"/>
      <c r="EQS18" s="8"/>
      <c r="EQT18" s="8"/>
      <c r="EQU18" s="8"/>
      <c r="EQV18" s="8"/>
      <c r="EQW18" s="8"/>
      <c r="EQX18" s="8"/>
      <c r="EQY18" s="8"/>
      <c r="EQZ18" s="8"/>
      <c r="ERA18" s="8"/>
      <c r="ERB18" s="8"/>
      <c r="ERC18" s="8"/>
      <c r="ERD18" s="8"/>
      <c r="ERE18" s="8"/>
      <c r="ERF18" s="8"/>
      <c r="ERG18" s="8"/>
      <c r="ERH18" s="8"/>
      <c r="ERI18" s="8"/>
      <c r="ERJ18" s="8"/>
      <c r="ERK18" s="8"/>
      <c r="ERL18" s="8"/>
      <c r="ERM18" s="8"/>
      <c r="ERN18" s="8"/>
      <c r="ERO18" s="8"/>
      <c r="ERP18" s="8"/>
      <c r="ERQ18" s="8"/>
      <c r="ERR18" s="8"/>
      <c r="ERS18" s="8"/>
      <c r="ERT18" s="8"/>
      <c r="ERU18" s="8"/>
      <c r="ERV18" s="8"/>
      <c r="ERW18" s="8"/>
      <c r="ERX18" s="8"/>
      <c r="ERY18" s="8"/>
      <c r="ERZ18" s="8"/>
      <c r="ESA18" s="8"/>
      <c r="ESB18" s="8"/>
      <c r="ESC18" s="8"/>
      <c r="ESD18" s="8"/>
      <c r="ESE18" s="8"/>
      <c r="ESF18" s="8"/>
      <c r="ESG18" s="8"/>
      <c r="ESH18" s="8"/>
      <c r="ESI18" s="8"/>
      <c r="ESJ18" s="8"/>
      <c r="ESK18" s="8"/>
      <c r="ESL18" s="8"/>
      <c r="ESM18" s="8"/>
      <c r="ESN18" s="8"/>
      <c r="ESO18" s="8"/>
      <c r="ESP18" s="8"/>
      <c r="ESQ18" s="8"/>
      <c r="ESR18" s="8"/>
      <c r="ESS18" s="8"/>
      <c r="EST18" s="8"/>
      <c r="ESU18" s="8"/>
      <c r="ESV18" s="8"/>
      <c r="ESW18" s="8"/>
      <c r="ESX18" s="8"/>
      <c r="ESY18" s="8"/>
      <c r="ESZ18" s="8"/>
      <c r="ETA18" s="8"/>
      <c r="ETB18" s="8"/>
      <c r="ETC18" s="8"/>
      <c r="ETD18" s="8"/>
      <c r="ETE18" s="8"/>
      <c r="ETF18" s="8"/>
      <c r="ETG18" s="8"/>
      <c r="ETH18" s="8"/>
      <c r="ETI18" s="8"/>
      <c r="ETJ18" s="8"/>
      <c r="ETK18" s="8"/>
      <c r="ETL18" s="8"/>
      <c r="ETM18" s="8"/>
      <c r="ETN18" s="8"/>
      <c r="ETO18" s="8"/>
      <c r="ETP18" s="8"/>
      <c r="ETQ18" s="8"/>
      <c r="ETR18" s="8"/>
      <c r="ETS18" s="8"/>
      <c r="ETT18" s="8"/>
      <c r="ETU18" s="8"/>
      <c r="ETV18" s="8"/>
      <c r="ETW18" s="8"/>
      <c r="ETX18" s="8"/>
      <c r="ETY18" s="8"/>
      <c r="ETZ18" s="8"/>
      <c r="EUA18" s="8"/>
      <c r="EUB18" s="8"/>
      <c r="EUC18" s="8"/>
      <c r="EUD18" s="8"/>
      <c r="EUE18" s="8"/>
      <c r="EUF18" s="8"/>
      <c r="EUG18" s="8"/>
      <c r="EUH18" s="8"/>
      <c r="EUI18" s="8"/>
      <c r="EUJ18" s="8"/>
      <c r="EUK18" s="8"/>
      <c r="EUL18" s="8"/>
      <c r="EUM18" s="8"/>
      <c r="EUN18" s="8"/>
      <c r="EUO18" s="8"/>
      <c r="EUP18" s="8"/>
      <c r="EUQ18" s="8"/>
      <c r="EUR18" s="8"/>
      <c r="EUS18" s="8"/>
      <c r="EUT18" s="8"/>
      <c r="EUU18" s="8"/>
      <c r="EUV18" s="8"/>
      <c r="EUW18" s="8"/>
      <c r="EUX18" s="8"/>
      <c r="EUY18" s="8"/>
      <c r="EUZ18" s="8"/>
      <c r="EVA18" s="8"/>
      <c r="EVB18" s="8"/>
      <c r="EVC18" s="8"/>
      <c r="EVD18" s="8"/>
      <c r="EVE18" s="8"/>
      <c r="EVF18" s="8"/>
      <c r="EVG18" s="8"/>
      <c r="EVH18" s="8"/>
      <c r="EVI18" s="8"/>
      <c r="EVJ18" s="8"/>
      <c r="EVK18" s="8"/>
      <c r="EVL18" s="8"/>
      <c r="EVM18" s="8"/>
      <c r="EVN18" s="8"/>
      <c r="EVO18" s="8"/>
      <c r="EVP18" s="8"/>
      <c r="EVQ18" s="8"/>
      <c r="EVR18" s="8"/>
      <c r="EVS18" s="8"/>
      <c r="EVT18" s="8"/>
      <c r="EVU18" s="8"/>
      <c r="EVV18" s="8"/>
      <c r="EVW18" s="8"/>
      <c r="EVX18" s="8"/>
      <c r="EVY18" s="8"/>
      <c r="EVZ18" s="8"/>
      <c r="EWA18" s="8"/>
      <c r="EWB18" s="8"/>
      <c r="EWC18" s="8"/>
      <c r="EWD18" s="8"/>
      <c r="EWE18" s="8"/>
      <c r="EWF18" s="8"/>
      <c r="EWG18" s="8"/>
      <c r="EWH18" s="8"/>
      <c r="EWI18" s="8"/>
      <c r="EWJ18" s="8"/>
      <c r="EWK18" s="8"/>
      <c r="EWL18" s="8"/>
      <c r="EWM18" s="8"/>
      <c r="EWN18" s="8"/>
      <c r="EWO18" s="8"/>
      <c r="EWP18" s="8"/>
      <c r="EWQ18" s="8"/>
      <c r="EWR18" s="8"/>
      <c r="EWS18" s="8"/>
      <c r="EWT18" s="8"/>
      <c r="EWU18" s="8"/>
      <c r="EWV18" s="8"/>
      <c r="EWW18" s="8"/>
      <c r="EWX18" s="8"/>
      <c r="EWY18" s="8"/>
      <c r="EWZ18" s="8"/>
      <c r="EXA18" s="8"/>
      <c r="EXB18" s="8"/>
      <c r="EXC18" s="8"/>
      <c r="EXD18" s="8"/>
      <c r="EXE18" s="8"/>
      <c r="EXF18" s="8"/>
      <c r="EXG18" s="8"/>
      <c r="EXH18" s="8"/>
      <c r="EXI18" s="8"/>
      <c r="EXJ18" s="8"/>
      <c r="EXK18" s="8"/>
      <c r="EXL18" s="8"/>
      <c r="EXM18" s="8"/>
      <c r="EXN18" s="8"/>
      <c r="EXO18" s="8"/>
      <c r="EXP18" s="8"/>
      <c r="EXQ18" s="8"/>
      <c r="EXR18" s="8"/>
      <c r="EXS18" s="8"/>
      <c r="EXT18" s="8"/>
      <c r="EXU18" s="8"/>
      <c r="EXV18" s="8"/>
      <c r="EXW18" s="8"/>
      <c r="EXX18" s="8"/>
      <c r="EXY18" s="8"/>
      <c r="EXZ18" s="8"/>
      <c r="EYA18" s="8"/>
      <c r="EYB18" s="8"/>
      <c r="EYC18" s="8"/>
      <c r="EYD18" s="8"/>
      <c r="EYE18" s="8"/>
      <c r="EYF18" s="8"/>
      <c r="EYG18" s="8"/>
      <c r="EYH18" s="8"/>
      <c r="EYI18" s="8"/>
      <c r="EYJ18" s="8"/>
      <c r="EYK18" s="8"/>
      <c r="EYL18" s="8"/>
      <c r="EYM18" s="8"/>
      <c r="EYN18" s="8"/>
      <c r="EYO18" s="8"/>
      <c r="EYP18" s="8"/>
      <c r="EYQ18" s="8"/>
      <c r="EYR18" s="8"/>
      <c r="EYS18" s="8"/>
      <c r="EYT18" s="8"/>
      <c r="EYU18" s="8"/>
      <c r="EYV18" s="8"/>
      <c r="EYW18" s="8"/>
      <c r="EYX18" s="8"/>
      <c r="EYY18" s="8"/>
      <c r="EYZ18" s="8"/>
      <c r="EZA18" s="8"/>
      <c r="EZB18" s="8"/>
      <c r="EZC18" s="8"/>
      <c r="EZD18" s="8"/>
      <c r="EZE18" s="8"/>
      <c r="EZF18" s="8"/>
      <c r="EZG18" s="8"/>
      <c r="EZH18" s="8"/>
      <c r="EZI18" s="8"/>
      <c r="EZJ18" s="8"/>
      <c r="EZK18" s="8"/>
      <c r="EZL18" s="8"/>
      <c r="EZM18" s="8"/>
      <c r="EZN18" s="8"/>
      <c r="EZO18" s="8"/>
      <c r="EZP18" s="8"/>
      <c r="EZQ18" s="8"/>
      <c r="EZR18" s="8"/>
      <c r="EZS18" s="8"/>
      <c r="EZT18" s="8"/>
      <c r="EZU18" s="8"/>
      <c r="EZV18" s="8"/>
      <c r="EZW18" s="8"/>
      <c r="EZX18" s="8"/>
      <c r="EZY18" s="8"/>
      <c r="EZZ18" s="8"/>
      <c r="FAA18" s="8"/>
      <c r="FAB18" s="8"/>
      <c r="FAC18" s="8"/>
      <c r="FAD18" s="8"/>
      <c r="FAE18" s="8"/>
      <c r="FAF18" s="8"/>
      <c r="FAG18" s="8"/>
      <c r="FAH18" s="8"/>
      <c r="FAI18" s="8"/>
      <c r="FAJ18" s="8"/>
      <c r="FAK18" s="8"/>
      <c r="FAL18" s="8"/>
      <c r="FAM18" s="8"/>
      <c r="FAN18" s="8"/>
      <c r="FAO18" s="8"/>
      <c r="FAP18" s="8"/>
      <c r="FAQ18" s="8"/>
      <c r="FAR18" s="8"/>
      <c r="FAS18" s="8"/>
      <c r="FAT18" s="8"/>
      <c r="FAU18" s="8"/>
      <c r="FAV18" s="8"/>
      <c r="FAW18" s="8"/>
      <c r="FAX18" s="8"/>
      <c r="FAY18" s="8"/>
      <c r="FAZ18" s="8"/>
      <c r="FBA18" s="8"/>
      <c r="FBB18" s="8"/>
      <c r="FBC18" s="8"/>
      <c r="FBD18" s="8"/>
      <c r="FBE18" s="8"/>
      <c r="FBF18" s="8"/>
      <c r="FBG18" s="8"/>
      <c r="FBH18" s="8"/>
      <c r="FBI18" s="8"/>
      <c r="FBJ18" s="8"/>
      <c r="FBK18" s="8"/>
      <c r="FBL18" s="8"/>
      <c r="FBM18" s="8"/>
      <c r="FBN18" s="8"/>
      <c r="FBO18" s="8"/>
      <c r="FBP18" s="8"/>
      <c r="FBQ18" s="8"/>
      <c r="FBR18" s="8"/>
      <c r="FBS18" s="8"/>
      <c r="FBT18" s="8"/>
      <c r="FBU18" s="8"/>
      <c r="FBV18" s="8"/>
      <c r="FBW18" s="8"/>
      <c r="FBX18" s="8"/>
      <c r="FBY18" s="8"/>
      <c r="FBZ18" s="8"/>
      <c r="FCA18" s="8"/>
      <c r="FCB18" s="8"/>
      <c r="FCC18" s="8"/>
      <c r="FCD18" s="8"/>
      <c r="FCE18" s="8"/>
      <c r="FCF18" s="8"/>
      <c r="FCG18" s="8"/>
      <c r="FCH18" s="8"/>
      <c r="FCI18" s="8"/>
      <c r="FCJ18" s="8"/>
      <c r="FCK18" s="8"/>
      <c r="FCL18" s="8"/>
      <c r="FCM18" s="8"/>
      <c r="FCN18" s="8"/>
      <c r="FCO18" s="8"/>
      <c r="FCP18" s="8"/>
      <c r="FCQ18" s="8"/>
      <c r="FCR18" s="8"/>
      <c r="FCS18" s="8"/>
      <c r="FCT18" s="8"/>
      <c r="FCU18" s="8"/>
      <c r="FCV18" s="8"/>
      <c r="FCW18" s="8"/>
      <c r="FCX18" s="8"/>
      <c r="FCY18" s="8"/>
      <c r="FCZ18" s="8"/>
      <c r="FDA18" s="8"/>
      <c r="FDB18" s="8"/>
      <c r="FDC18" s="8"/>
      <c r="FDD18" s="8"/>
      <c r="FDE18" s="8"/>
      <c r="FDF18" s="8"/>
      <c r="FDG18" s="8"/>
      <c r="FDH18" s="8"/>
      <c r="FDI18" s="8"/>
      <c r="FDJ18" s="8"/>
      <c r="FDK18" s="8"/>
      <c r="FDL18" s="8"/>
      <c r="FDM18" s="8"/>
      <c r="FDN18" s="8"/>
      <c r="FDO18" s="8"/>
      <c r="FDP18" s="8"/>
      <c r="FDQ18" s="8"/>
      <c r="FDR18" s="8"/>
      <c r="FDS18" s="8"/>
      <c r="FDT18" s="8"/>
      <c r="FDU18" s="8"/>
      <c r="FDV18" s="8"/>
      <c r="FDW18" s="8"/>
      <c r="FDX18" s="8"/>
      <c r="FDY18" s="8"/>
      <c r="FDZ18" s="8"/>
      <c r="FEA18" s="8"/>
      <c r="FEB18" s="8"/>
      <c r="FEC18" s="8"/>
      <c r="FED18" s="8"/>
      <c r="FEE18" s="8"/>
      <c r="FEF18" s="8"/>
      <c r="FEG18" s="8"/>
      <c r="FEH18" s="8"/>
      <c r="FEI18" s="8"/>
      <c r="FEJ18" s="8"/>
      <c r="FEK18" s="8"/>
      <c r="FEL18" s="8"/>
      <c r="FEM18" s="8"/>
      <c r="FEN18" s="8"/>
      <c r="FEO18" s="8"/>
      <c r="FEP18" s="8"/>
      <c r="FEQ18" s="8"/>
      <c r="FER18" s="8"/>
      <c r="FES18" s="8"/>
      <c r="FET18" s="8"/>
      <c r="FEU18" s="8"/>
      <c r="FEV18" s="8"/>
      <c r="FEW18" s="8"/>
      <c r="FEX18" s="8"/>
      <c r="FEY18" s="8"/>
      <c r="FEZ18" s="8"/>
      <c r="FFA18" s="8"/>
      <c r="FFB18" s="8"/>
      <c r="FFC18" s="8"/>
      <c r="FFD18" s="8"/>
      <c r="FFE18" s="8"/>
      <c r="FFF18" s="8"/>
      <c r="FFG18" s="8"/>
      <c r="FFH18" s="8"/>
      <c r="FFI18" s="8"/>
      <c r="FFJ18" s="8"/>
      <c r="FFK18" s="8"/>
      <c r="FFL18" s="8"/>
      <c r="FFM18" s="8"/>
      <c r="FFN18" s="8"/>
      <c r="FFO18" s="8"/>
      <c r="FFP18" s="8"/>
      <c r="FFQ18" s="8"/>
      <c r="FFR18" s="8"/>
      <c r="FFS18" s="8"/>
      <c r="FFT18" s="8"/>
      <c r="FFU18" s="8"/>
      <c r="FFV18" s="8"/>
      <c r="FFW18" s="8"/>
      <c r="FFX18" s="8"/>
      <c r="FFY18" s="8"/>
      <c r="FFZ18" s="8"/>
      <c r="FGA18" s="8"/>
      <c r="FGB18" s="8"/>
      <c r="FGC18" s="8"/>
      <c r="FGD18" s="8"/>
      <c r="FGE18" s="8"/>
      <c r="FGF18" s="8"/>
      <c r="FGG18" s="8"/>
      <c r="FGH18" s="8"/>
      <c r="FGI18" s="8"/>
      <c r="FGJ18" s="8"/>
      <c r="FGK18" s="8"/>
      <c r="FGL18" s="8"/>
      <c r="FGM18" s="8"/>
      <c r="FGN18" s="8"/>
      <c r="FGO18" s="8"/>
      <c r="FGP18" s="8"/>
      <c r="FGQ18" s="8"/>
      <c r="FGR18" s="8"/>
      <c r="FGS18" s="8"/>
      <c r="FGT18" s="8"/>
      <c r="FGU18" s="8"/>
      <c r="FGV18" s="8"/>
      <c r="FGW18" s="8"/>
      <c r="FGX18" s="8"/>
      <c r="FGY18" s="8"/>
      <c r="FGZ18" s="8"/>
      <c r="FHA18" s="8"/>
      <c r="FHB18" s="8"/>
      <c r="FHC18" s="8"/>
      <c r="FHD18" s="8"/>
      <c r="FHE18" s="8"/>
      <c r="FHF18" s="8"/>
      <c r="FHG18" s="8"/>
      <c r="FHH18" s="8"/>
      <c r="FHI18" s="8"/>
      <c r="FHJ18" s="8"/>
      <c r="FHK18" s="8"/>
      <c r="FHL18" s="8"/>
      <c r="FHM18" s="8"/>
      <c r="FHN18" s="8"/>
      <c r="FHO18" s="8"/>
      <c r="FHP18" s="8"/>
      <c r="FHQ18" s="8"/>
      <c r="FHR18" s="8"/>
      <c r="FHS18" s="8"/>
      <c r="FHT18" s="8"/>
      <c r="FHU18" s="8"/>
      <c r="FHV18" s="8"/>
      <c r="FHW18" s="8"/>
      <c r="FHX18" s="8"/>
      <c r="FHY18" s="8"/>
      <c r="FHZ18" s="8"/>
      <c r="FIA18" s="8"/>
      <c r="FIB18" s="8"/>
      <c r="FIC18" s="8"/>
      <c r="FID18" s="8"/>
      <c r="FIE18" s="8"/>
      <c r="FIF18" s="8"/>
      <c r="FIG18" s="8"/>
      <c r="FIH18" s="8"/>
      <c r="FII18" s="8"/>
      <c r="FIJ18" s="8"/>
      <c r="FIK18" s="8"/>
      <c r="FIL18" s="8"/>
      <c r="FIM18" s="8"/>
      <c r="FIN18" s="8"/>
      <c r="FIO18" s="8"/>
      <c r="FIP18" s="8"/>
      <c r="FIQ18" s="8"/>
      <c r="FIR18" s="8"/>
      <c r="FIS18" s="8"/>
      <c r="FIT18" s="8"/>
      <c r="FIU18" s="8"/>
      <c r="FIV18" s="8"/>
      <c r="FIW18" s="8"/>
      <c r="FIX18" s="8"/>
      <c r="FIY18" s="8"/>
      <c r="FIZ18" s="8"/>
      <c r="FJA18" s="8"/>
      <c r="FJB18" s="8"/>
      <c r="FJC18" s="8"/>
      <c r="FJD18" s="8"/>
      <c r="FJE18" s="8"/>
      <c r="FJF18" s="8"/>
      <c r="FJG18" s="8"/>
      <c r="FJH18" s="8"/>
      <c r="FJI18" s="8"/>
      <c r="FJJ18" s="8"/>
      <c r="FJK18" s="8"/>
      <c r="FJL18" s="8"/>
      <c r="FJM18" s="8"/>
      <c r="FJN18" s="8"/>
      <c r="FJO18" s="8"/>
      <c r="FJP18" s="8"/>
      <c r="FJQ18" s="8"/>
      <c r="FJR18" s="8"/>
      <c r="FJS18" s="8"/>
      <c r="FJT18" s="8"/>
      <c r="FJU18" s="8"/>
      <c r="FJV18" s="8"/>
      <c r="FJW18" s="8"/>
      <c r="FJX18" s="8"/>
      <c r="FJY18" s="8"/>
      <c r="FJZ18" s="8"/>
      <c r="FKA18" s="8"/>
      <c r="FKB18" s="8"/>
      <c r="FKC18" s="8"/>
      <c r="FKD18" s="8"/>
      <c r="FKE18" s="8"/>
      <c r="FKF18" s="8"/>
      <c r="FKG18" s="8"/>
      <c r="FKH18" s="8"/>
      <c r="FKI18" s="8"/>
      <c r="FKJ18" s="8"/>
      <c r="FKK18" s="8"/>
      <c r="FKL18" s="8"/>
      <c r="FKM18" s="8"/>
      <c r="FKN18" s="8"/>
      <c r="FKO18" s="8"/>
      <c r="FKP18" s="8"/>
      <c r="FKQ18" s="8"/>
      <c r="FKR18" s="8"/>
      <c r="FKS18" s="8"/>
      <c r="FKT18" s="8"/>
      <c r="FKU18" s="8"/>
      <c r="FKV18" s="8"/>
      <c r="FKW18" s="8"/>
      <c r="FKX18" s="8"/>
      <c r="FKY18" s="8"/>
      <c r="FKZ18" s="8"/>
      <c r="FLA18" s="8"/>
      <c r="FLB18" s="8"/>
      <c r="FLC18" s="8"/>
      <c r="FLD18" s="8"/>
      <c r="FLE18" s="8"/>
      <c r="FLF18" s="8"/>
      <c r="FLG18" s="8"/>
      <c r="FLH18" s="8"/>
      <c r="FLI18" s="8"/>
      <c r="FLJ18" s="8"/>
      <c r="FLK18" s="8"/>
      <c r="FLL18" s="8"/>
      <c r="FLM18" s="8"/>
      <c r="FLN18" s="8"/>
      <c r="FLO18" s="8"/>
      <c r="FLP18" s="8"/>
      <c r="FLQ18" s="8"/>
      <c r="FLR18" s="8"/>
      <c r="FLS18" s="8"/>
      <c r="FLT18" s="8"/>
      <c r="FLU18" s="8"/>
      <c r="FLV18" s="8"/>
      <c r="FLW18" s="8"/>
      <c r="FLX18" s="8"/>
      <c r="FLY18" s="8"/>
      <c r="FLZ18" s="8"/>
      <c r="FMA18" s="8"/>
      <c r="FMB18" s="8"/>
      <c r="FMC18" s="8"/>
      <c r="FMD18" s="8"/>
      <c r="FME18" s="8"/>
      <c r="FMF18" s="8"/>
      <c r="FMG18" s="8"/>
      <c r="FMH18" s="8"/>
      <c r="FMI18" s="8"/>
      <c r="FMJ18" s="8"/>
      <c r="FMK18" s="8"/>
      <c r="FML18" s="8"/>
      <c r="FMM18" s="8"/>
      <c r="FMN18" s="8"/>
      <c r="FMO18" s="8"/>
      <c r="FMP18" s="8"/>
      <c r="FMQ18" s="8"/>
      <c r="FMR18" s="8"/>
      <c r="FMS18" s="8"/>
      <c r="FMT18" s="8"/>
      <c r="FMU18" s="8"/>
      <c r="FMV18" s="8"/>
      <c r="FMW18" s="8"/>
      <c r="FMX18" s="8"/>
      <c r="FMY18" s="8"/>
      <c r="FMZ18" s="8"/>
      <c r="FNA18" s="8"/>
      <c r="FNB18" s="8"/>
      <c r="FNC18" s="8"/>
      <c r="FND18" s="8"/>
      <c r="FNE18" s="8"/>
      <c r="FNF18" s="8"/>
      <c r="FNG18" s="8"/>
      <c r="FNH18" s="8"/>
      <c r="FNI18" s="8"/>
      <c r="FNJ18" s="8"/>
      <c r="FNK18" s="8"/>
      <c r="FNL18" s="8"/>
      <c r="FNM18" s="8"/>
      <c r="FNN18" s="8"/>
      <c r="FNO18" s="8"/>
      <c r="FNP18" s="8"/>
      <c r="FNQ18" s="8"/>
      <c r="FNR18" s="8"/>
      <c r="FNS18" s="8"/>
      <c r="FNT18" s="8"/>
      <c r="FNU18" s="8"/>
      <c r="FNV18" s="8"/>
      <c r="FNW18" s="8"/>
      <c r="FNX18" s="8"/>
      <c r="FNY18" s="8"/>
      <c r="FNZ18" s="8"/>
      <c r="FOA18" s="8"/>
      <c r="FOB18" s="8"/>
      <c r="FOC18" s="8"/>
      <c r="FOD18" s="8"/>
      <c r="FOE18" s="8"/>
      <c r="FOF18" s="8"/>
      <c r="FOG18" s="8"/>
      <c r="FOH18" s="8"/>
      <c r="FOI18" s="8"/>
      <c r="FOJ18" s="8"/>
      <c r="FOK18" s="8"/>
      <c r="FOL18" s="8"/>
      <c r="FOM18" s="8"/>
      <c r="FON18" s="8"/>
      <c r="FOO18" s="8"/>
      <c r="FOP18" s="8"/>
      <c r="FOQ18" s="8"/>
      <c r="FOR18" s="8"/>
      <c r="FOS18" s="8"/>
      <c r="FOT18" s="8"/>
      <c r="FOU18" s="8"/>
      <c r="FOV18" s="8"/>
      <c r="FOW18" s="8"/>
      <c r="FOX18" s="8"/>
      <c r="FOY18" s="8"/>
      <c r="FOZ18" s="8"/>
      <c r="FPA18" s="8"/>
      <c r="FPB18" s="8"/>
      <c r="FPC18" s="8"/>
      <c r="FPD18" s="8"/>
      <c r="FPE18" s="8"/>
      <c r="FPF18" s="8"/>
      <c r="FPG18" s="8"/>
      <c r="FPH18" s="8"/>
      <c r="FPI18" s="8"/>
      <c r="FPJ18" s="8"/>
      <c r="FPK18" s="8"/>
      <c r="FPL18" s="8"/>
      <c r="FPM18" s="8"/>
      <c r="FPN18" s="8"/>
      <c r="FPO18" s="8"/>
      <c r="FPP18" s="8"/>
      <c r="FPQ18" s="8"/>
      <c r="FPR18" s="8"/>
      <c r="FPS18" s="8"/>
      <c r="FPT18" s="8"/>
      <c r="FPU18" s="8"/>
      <c r="FPV18" s="8"/>
      <c r="FPW18" s="8"/>
      <c r="FPX18" s="8"/>
      <c r="FPY18" s="8"/>
      <c r="FPZ18" s="8"/>
      <c r="FQA18" s="8"/>
      <c r="FQB18" s="8"/>
      <c r="FQC18" s="8"/>
      <c r="FQD18" s="8"/>
      <c r="FQE18" s="8"/>
      <c r="FQF18" s="8"/>
      <c r="FQG18" s="8"/>
      <c r="FQH18" s="8"/>
      <c r="FQI18" s="8"/>
      <c r="FQJ18" s="8"/>
      <c r="FQK18" s="8"/>
      <c r="FQL18" s="8"/>
      <c r="FQM18" s="8"/>
      <c r="FQN18" s="8"/>
      <c r="FQO18" s="8"/>
      <c r="FQP18" s="8"/>
      <c r="FQQ18" s="8"/>
      <c r="FQR18" s="8"/>
      <c r="FQS18" s="8"/>
      <c r="FQT18" s="8"/>
      <c r="FQU18" s="8"/>
      <c r="FQV18" s="8"/>
      <c r="FQW18" s="8"/>
      <c r="FQX18" s="8"/>
      <c r="FQY18" s="8"/>
      <c r="FQZ18" s="8"/>
      <c r="FRA18" s="8"/>
      <c r="FRB18" s="8"/>
      <c r="FRC18" s="8"/>
      <c r="FRD18" s="8"/>
      <c r="FRE18" s="8"/>
      <c r="FRF18" s="8"/>
      <c r="FRG18" s="8"/>
      <c r="FRH18" s="8"/>
      <c r="FRI18" s="8"/>
      <c r="FRJ18" s="8"/>
      <c r="FRK18" s="8"/>
      <c r="FRL18" s="8"/>
      <c r="FRM18" s="8"/>
      <c r="FRN18" s="8"/>
      <c r="FRO18" s="8"/>
      <c r="FRP18" s="8"/>
      <c r="FRQ18" s="8"/>
      <c r="FRR18" s="8"/>
      <c r="FRS18" s="8"/>
      <c r="FRT18" s="8"/>
      <c r="FRU18" s="8"/>
      <c r="FRV18" s="8"/>
      <c r="FRW18" s="8"/>
      <c r="FRX18" s="8"/>
      <c r="FRY18" s="8"/>
      <c r="FRZ18" s="8"/>
      <c r="FSA18" s="8"/>
      <c r="FSB18" s="8"/>
      <c r="FSC18" s="8"/>
      <c r="FSD18" s="8"/>
      <c r="FSE18" s="8"/>
      <c r="FSF18" s="8"/>
      <c r="FSG18" s="8"/>
      <c r="FSH18" s="8"/>
      <c r="FSI18" s="8"/>
      <c r="FSJ18" s="8"/>
      <c r="FSK18" s="8"/>
      <c r="FSL18" s="8"/>
      <c r="FSM18" s="8"/>
      <c r="FSN18" s="8"/>
      <c r="FSO18" s="8"/>
      <c r="FSP18" s="8"/>
      <c r="FSQ18" s="8"/>
      <c r="FSR18" s="8"/>
      <c r="FSS18" s="8"/>
      <c r="FST18" s="8"/>
      <c r="FSU18" s="8"/>
      <c r="FSV18" s="8"/>
      <c r="FSW18" s="8"/>
      <c r="FSX18" s="8"/>
      <c r="FSY18" s="8"/>
      <c r="FSZ18" s="8"/>
      <c r="FTA18" s="8"/>
      <c r="FTB18" s="8"/>
      <c r="FTC18" s="8"/>
      <c r="FTD18" s="8"/>
      <c r="FTE18" s="8"/>
      <c r="FTF18" s="8"/>
      <c r="FTG18" s="8"/>
      <c r="FTH18" s="8"/>
      <c r="FTI18" s="8"/>
      <c r="FTJ18" s="8"/>
      <c r="FTK18" s="8"/>
      <c r="FTL18" s="8"/>
      <c r="FTM18" s="8"/>
      <c r="FTN18" s="8"/>
      <c r="FTO18" s="8"/>
      <c r="FTP18" s="8"/>
      <c r="FTQ18" s="8"/>
      <c r="FTR18" s="8"/>
      <c r="FTS18" s="8"/>
      <c r="FTT18" s="8"/>
      <c r="FTU18" s="8"/>
      <c r="FTV18" s="8"/>
      <c r="FTW18" s="8"/>
      <c r="FTX18" s="8"/>
      <c r="FTY18" s="8"/>
      <c r="FTZ18" s="8"/>
      <c r="FUA18" s="8"/>
      <c r="FUB18" s="8"/>
      <c r="FUC18" s="8"/>
      <c r="FUD18" s="8"/>
      <c r="FUE18" s="8"/>
      <c r="FUF18" s="8"/>
      <c r="FUG18" s="8"/>
      <c r="FUH18" s="8"/>
      <c r="FUI18" s="8"/>
      <c r="FUJ18" s="8"/>
      <c r="FUK18" s="8"/>
      <c r="FUL18" s="8"/>
      <c r="FUM18" s="8"/>
      <c r="FUN18" s="8"/>
      <c r="FUO18" s="8"/>
      <c r="FUP18" s="8"/>
      <c r="FUQ18" s="8"/>
      <c r="FUR18" s="8"/>
      <c r="FUS18" s="8"/>
      <c r="FUT18" s="8"/>
      <c r="FUU18" s="8"/>
      <c r="FUV18" s="8"/>
      <c r="FUW18" s="8"/>
      <c r="FUX18" s="8"/>
      <c r="FUY18" s="8"/>
      <c r="FUZ18" s="8"/>
      <c r="FVA18" s="8"/>
      <c r="FVB18" s="8"/>
      <c r="FVC18" s="8"/>
      <c r="FVD18" s="8"/>
      <c r="FVE18" s="8"/>
      <c r="FVF18" s="8"/>
      <c r="FVG18" s="8"/>
      <c r="FVH18" s="8"/>
      <c r="FVI18" s="8"/>
      <c r="FVJ18" s="8"/>
      <c r="FVK18" s="8"/>
      <c r="FVL18" s="8"/>
      <c r="FVM18" s="8"/>
      <c r="FVN18" s="8"/>
      <c r="FVO18" s="8"/>
      <c r="FVP18" s="8"/>
      <c r="FVQ18" s="8"/>
      <c r="FVR18" s="8"/>
      <c r="FVS18" s="8"/>
      <c r="FVT18" s="8"/>
      <c r="FVU18" s="8"/>
      <c r="FVV18" s="8"/>
      <c r="FVW18" s="8"/>
      <c r="FVX18" s="8"/>
      <c r="FVY18" s="8"/>
      <c r="FVZ18" s="8"/>
      <c r="FWA18" s="8"/>
      <c r="FWB18" s="8"/>
      <c r="FWC18" s="8"/>
      <c r="FWD18" s="8"/>
      <c r="FWE18" s="8"/>
      <c r="FWF18" s="8"/>
      <c r="FWG18" s="8"/>
      <c r="FWH18" s="8"/>
      <c r="FWI18" s="8"/>
      <c r="FWJ18" s="8"/>
      <c r="FWK18" s="8"/>
      <c r="FWL18" s="8"/>
      <c r="FWM18" s="8"/>
      <c r="FWN18" s="8"/>
      <c r="FWO18" s="8"/>
      <c r="FWP18" s="8"/>
      <c r="FWQ18" s="8"/>
      <c r="FWR18" s="8"/>
      <c r="FWS18" s="8"/>
      <c r="FWT18" s="8"/>
      <c r="FWU18" s="8"/>
      <c r="FWV18" s="8"/>
      <c r="FWW18" s="8"/>
      <c r="FWX18" s="8"/>
      <c r="FWY18" s="8"/>
      <c r="FWZ18" s="8"/>
      <c r="FXA18" s="8"/>
      <c r="FXB18" s="8"/>
      <c r="FXC18" s="8"/>
      <c r="FXD18" s="8"/>
      <c r="FXE18" s="8"/>
      <c r="FXF18" s="8"/>
      <c r="FXG18" s="8"/>
      <c r="FXH18" s="8"/>
      <c r="FXI18" s="8"/>
      <c r="FXJ18" s="8"/>
      <c r="FXK18" s="8"/>
      <c r="FXL18" s="8"/>
      <c r="FXM18" s="8"/>
      <c r="FXN18" s="8"/>
      <c r="FXO18" s="8"/>
      <c r="FXP18" s="8"/>
      <c r="FXQ18" s="8"/>
      <c r="FXR18" s="8"/>
      <c r="FXS18" s="8"/>
      <c r="FXT18" s="8"/>
      <c r="FXU18" s="8"/>
      <c r="FXV18" s="8"/>
      <c r="FXW18" s="8"/>
      <c r="FXX18" s="8"/>
      <c r="FXY18" s="8"/>
      <c r="FXZ18" s="8"/>
      <c r="FYA18" s="8"/>
      <c r="FYB18" s="8"/>
      <c r="FYC18" s="8"/>
      <c r="FYD18" s="8"/>
      <c r="FYE18" s="8"/>
      <c r="FYF18" s="8"/>
      <c r="FYG18" s="8"/>
      <c r="FYH18" s="8"/>
      <c r="FYI18" s="8"/>
      <c r="FYJ18" s="8"/>
      <c r="FYK18" s="8"/>
      <c r="FYL18" s="8"/>
      <c r="FYM18" s="8"/>
      <c r="FYN18" s="8"/>
      <c r="FYO18" s="8"/>
      <c r="FYP18" s="8"/>
      <c r="FYQ18" s="8"/>
      <c r="FYR18" s="8"/>
      <c r="FYS18" s="8"/>
      <c r="FYT18" s="8"/>
      <c r="FYU18" s="8"/>
      <c r="FYV18" s="8"/>
      <c r="FYW18" s="8"/>
      <c r="FYX18" s="8"/>
      <c r="FYY18" s="8"/>
      <c r="FYZ18" s="8"/>
      <c r="FZA18" s="8"/>
      <c r="FZB18" s="8"/>
      <c r="FZC18" s="8"/>
      <c r="FZD18" s="8"/>
      <c r="FZE18" s="8"/>
      <c r="FZF18" s="8"/>
      <c r="FZG18" s="8"/>
      <c r="FZH18" s="8"/>
      <c r="FZI18" s="8"/>
      <c r="FZJ18" s="8"/>
      <c r="FZK18" s="8"/>
      <c r="FZL18" s="8"/>
      <c r="FZM18" s="8"/>
      <c r="FZN18" s="8"/>
      <c r="FZO18" s="8"/>
      <c r="FZP18" s="8"/>
      <c r="FZQ18" s="8"/>
      <c r="FZR18" s="8"/>
      <c r="FZS18" s="8"/>
      <c r="FZT18" s="8"/>
      <c r="FZU18" s="8"/>
      <c r="FZV18" s="8"/>
      <c r="FZW18" s="8"/>
      <c r="FZX18" s="8"/>
      <c r="FZY18" s="8"/>
      <c r="FZZ18" s="8"/>
      <c r="GAA18" s="8"/>
      <c r="GAB18" s="8"/>
      <c r="GAC18" s="8"/>
      <c r="GAD18" s="8"/>
      <c r="GAE18" s="8"/>
      <c r="GAF18" s="8"/>
      <c r="GAG18" s="8"/>
      <c r="GAH18" s="8"/>
      <c r="GAI18" s="8"/>
      <c r="GAJ18" s="8"/>
      <c r="GAK18" s="8"/>
      <c r="GAL18" s="8"/>
      <c r="GAM18" s="8"/>
      <c r="GAN18" s="8"/>
      <c r="GAO18" s="8"/>
      <c r="GAP18" s="8"/>
      <c r="GAQ18" s="8"/>
      <c r="GAR18" s="8"/>
      <c r="GAS18" s="8"/>
      <c r="GAT18" s="8"/>
      <c r="GAU18" s="8"/>
      <c r="GAV18" s="8"/>
      <c r="GAW18" s="8"/>
      <c r="GAX18" s="8"/>
      <c r="GAY18" s="8"/>
      <c r="GAZ18" s="8"/>
      <c r="GBA18" s="8"/>
      <c r="GBB18" s="8"/>
      <c r="GBC18" s="8"/>
      <c r="GBD18" s="8"/>
      <c r="GBE18" s="8"/>
      <c r="GBF18" s="8"/>
      <c r="GBG18" s="8"/>
      <c r="GBH18" s="8"/>
      <c r="GBI18" s="8"/>
      <c r="GBJ18" s="8"/>
      <c r="GBK18" s="8"/>
      <c r="GBL18" s="8"/>
      <c r="GBM18" s="8"/>
      <c r="GBN18" s="8"/>
      <c r="GBO18" s="8"/>
      <c r="GBP18" s="8"/>
      <c r="GBQ18" s="8"/>
      <c r="GBR18" s="8"/>
      <c r="GBS18" s="8"/>
      <c r="GBT18" s="8"/>
      <c r="GBU18" s="8"/>
      <c r="GBV18" s="8"/>
      <c r="GBW18" s="8"/>
      <c r="GBX18" s="8"/>
      <c r="GBY18" s="8"/>
      <c r="GBZ18" s="8"/>
      <c r="GCA18" s="8"/>
      <c r="GCB18" s="8"/>
      <c r="GCC18" s="8"/>
      <c r="GCD18" s="8"/>
      <c r="GCE18" s="8"/>
      <c r="GCF18" s="8"/>
      <c r="GCG18" s="8"/>
      <c r="GCH18" s="8"/>
      <c r="GCI18" s="8"/>
      <c r="GCJ18" s="8"/>
      <c r="GCK18" s="8"/>
      <c r="GCL18" s="8"/>
      <c r="GCM18" s="8"/>
      <c r="GCN18" s="8"/>
      <c r="GCO18" s="8"/>
      <c r="GCP18" s="8"/>
      <c r="GCQ18" s="8"/>
      <c r="GCR18" s="8"/>
      <c r="GCS18" s="8"/>
      <c r="GCT18" s="8"/>
      <c r="GCU18" s="8"/>
      <c r="GCV18" s="8"/>
      <c r="GCW18" s="8"/>
      <c r="GCX18" s="8"/>
      <c r="GCY18" s="8"/>
      <c r="GCZ18" s="8"/>
      <c r="GDA18" s="8"/>
      <c r="GDB18" s="8"/>
      <c r="GDC18" s="8"/>
      <c r="GDD18" s="8"/>
      <c r="GDE18" s="8"/>
      <c r="GDF18" s="8"/>
      <c r="GDG18" s="8"/>
      <c r="GDH18" s="8"/>
      <c r="GDI18" s="8"/>
      <c r="GDJ18" s="8"/>
      <c r="GDK18" s="8"/>
      <c r="GDL18" s="8"/>
      <c r="GDM18" s="8"/>
      <c r="GDN18" s="8"/>
      <c r="GDO18" s="8"/>
      <c r="GDP18" s="8"/>
      <c r="GDQ18" s="8"/>
      <c r="GDR18" s="8"/>
      <c r="GDS18" s="8"/>
      <c r="GDT18" s="8"/>
      <c r="GDU18" s="8"/>
      <c r="GDV18" s="8"/>
      <c r="GDW18" s="8"/>
      <c r="GDX18" s="8"/>
      <c r="GDY18" s="8"/>
      <c r="GDZ18" s="8"/>
      <c r="GEA18" s="8"/>
      <c r="GEB18" s="8"/>
      <c r="GEC18" s="8"/>
      <c r="GED18" s="8"/>
      <c r="GEE18" s="8"/>
      <c r="GEF18" s="8"/>
      <c r="GEG18" s="8"/>
      <c r="GEH18" s="8"/>
      <c r="GEI18" s="8"/>
      <c r="GEJ18" s="8"/>
      <c r="GEK18" s="8"/>
      <c r="GEL18" s="8"/>
      <c r="GEM18" s="8"/>
      <c r="GEN18" s="8"/>
      <c r="GEO18" s="8"/>
      <c r="GEP18" s="8"/>
      <c r="GEQ18" s="8"/>
      <c r="GER18" s="8"/>
      <c r="GES18" s="8"/>
      <c r="GET18" s="8"/>
      <c r="GEU18" s="8"/>
      <c r="GEV18" s="8"/>
      <c r="GEW18" s="8"/>
      <c r="GEX18" s="8"/>
      <c r="GEY18" s="8"/>
      <c r="GEZ18" s="8"/>
      <c r="GFA18" s="8"/>
      <c r="GFB18" s="8"/>
      <c r="GFC18" s="8"/>
      <c r="GFD18" s="8"/>
      <c r="GFE18" s="8"/>
      <c r="GFF18" s="8"/>
      <c r="GFG18" s="8"/>
      <c r="GFH18" s="8"/>
      <c r="GFI18" s="8"/>
      <c r="GFJ18" s="8"/>
      <c r="GFK18" s="8"/>
      <c r="GFL18" s="8"/>
      <c r="GFM18" s="8"/>
      <c r="GFN18" s="8"/>
      <c r="GFO18" s="8"/>
      <c r="GFP18" s="8"/>
      <c r="GFQ18" s="8"/>
      <c r="GFR18" s="8"/>
      <c r="GFS18" s="8"/>
      <c r="GFT18" s="8"/>
      <c r="GFU18" s="8"/>
      <c r="GFV18" s="8"/>
      <c r="GFW18" s="8"/>
      <c r="GFX18" s="8"/>
      <c r="GFY18" s="8"/>
      <c r="GFZ18" s="8"/>
      <c r="GGA18" s="8"/>
      <c r="GGB18" s="8"/>
      <c r="GGC18" s="8"/>
      <c r="GGD18" s="8"/>
      <c r="GGE18" s="8"/>
      <c r="GGF18" s="8"/>
      <c r="GGG18" s="8"/>
      <c r="GGH18" s="8"/>
      <c r="GGI18" s="8"/>
      <c r="GGJ18" s="8"/>
      <c r="GGK18" s="8"/>
      <c r="GGL18" s="8"/>
      <c r="GGM18" s="8"/>
      <c r="GGN18" s="8"/>
      <c r="GGO18" s="8"/>
      <c r="GGP18" s="8"/>
      <c r="GGQ18" s="8"/>
      <c r="GGR18" s="8"/>
      <c r="GGS18" s="8"/>
      <c r="GGT18" s="8"/>
      <c r="GGU18" s="8"/>
      <c r="GGV18" s="8"/>
      <c r="GGW18" s="8"/>
      <c r="GGX18" s="8"/>
      <c r="GGY18" s="8"/>
      <c r="GGZ18" s="8"/>
      <c r="GHA18" s="8"/>
      <c r="GHB18" s="8"/>
      <c r="GHC18" s="8"/>
      <c r="GHD18" s="8"/>
      <c r="GHE18" s="8"/>
      <c r="GHF18" s="8"/>
      <c r="GHG18" s="8"/>
      <c r="GHH18" s="8"/>
      <c r="GHI18" s="8"/>
      <c r="GHJ18" s="8"/>
      <c r="GHK18" s="8"/>
      <c r="GHL18" s="8"/>
      <c r="GHM18" s="8"/>
      <c r="GHN18" s="8"/>
      <c r="GHO18" s="8"/>
      <c r="GHP18" s="8"/>
      <c r="GHQ18" s="8"/>
      <c r="GHR18" s="8"/>
      <c r="GHS18" s="8"/>
      <c r="GHT18" s="8"/>
      <c r="GHU18" s="8"/>
      <c r="GHV18" s="8"/>
      <c r="GHW18" s="8"/>
      <c r="GHX18" s="8"/>
      <c r="GHY18" s="8"/>
      <c r="GHZ18" s="8"/>
      <c r="GIA18" s="8"/>
      <c r="GIB18" s="8"/>
      <c r="GIC18" s="8"/>
      <c r="GID18" s="8"/>
      <c r="GIE18" s="8"/>
      <c r="GIF18" s="8"/>
      <c r="GIG18" s="8"/>
      <c r="GIH18" s="8"/>
      <c r="GII18" s="8"/>
      <c r="GIJ18" s="8"/>
      <c r="GIK18" s="8"/>
      <c r="GIL18" s="8"/>
      <c r="GIM18" s="8"/>
      <c r="GIN18" s="8"/>
      <c r="GIO18" s="8"/>
      <c r="GIP18" s="8"/>
      <c r="GIQ18" s="8"/>
      <c r="GIR18" s="8"/>
      <c r="GIS18" s="8"/>
      <c r="GIT18" s="8"/>
      <c r="GIU18" s="8"/>
      <c r="GIV18" s="8"/>
      <c r="GIW18" s="8"/>
      <c r="GIX18" s="8"/>
      <c r="GIY18" s="8"/>
      <c r="GIZ18" s="8"/>
      <c r="GJA18" s="8"/>
      <c r="GJB18" s="8"/>
      <c r="GJC18" s="8"/>
      <c r="GJD18" s="8"/>
      <c r="GJE18" s="8"/>
      <c r="GJF18" s="8"/>
      <c r="GJG18" s="8"/>
      <c r="GJH18" s="8"/>
      <c r="GJI18" s="8"/>
      <c r="GJJ18" s="8"/>
      <c r="GJK18" s="8"/>
      <c r="GJL18" s="8"/>
      <c r="GJM18" s="8"/>
      <c r="GJN18" s="8"/>
      <c r="GJO18" s="8"/>
      <c r="GJP18" s="8"/>
      <c r="GJQ18" s="8"/>
      <c r="GJR18" s="8"/>
      <c r="GJS18" s="8"/>
      <c r="GJT18" s="8"/>
      <c r="GJU18" s="8"/>
      <c r="GJV18" s="8"/>
      <c r="GJW18" s="8"/>
      <c r="GJX18" s="8"/>
      <c r="GJY18" s="8"/>
      <c r="GJZ18" s="8"/>
      <c r="GKA18" s="8"/>
      <c r="GKB18" s="8"/>
      <c r="GKC18" s="8"/>
      <c r="GKD18" s="8"/>
      <c r="GKE18" s="8"/>
      <c r="GKF18" s="8"/>
      <c r="GKG18" s="8"/>
      <c r="GKH18" s="8"/>
      <c r="GKI18" s="8"/>
      <c r="GKJ18" s="8"/>
      <c r="GKK18" s="8"/>
      <c r="GKL18" s="8"/>
      <c r="GKM18" s="8"/>
      <c r="GKN18" s="8"/>
      <c r="GKO18" s="8"/>
      <c r="GKP18" s="8"/>
      <c r="GKQ18" s="8"/>
      <c r="GKR18" s="8"/>
      <c r="GKS18" s="8"/>
      <c r="GKT18" s="8"/>
      <c r="GKU18" s="8"/>
      <c r="GKV18" s="8"/>
      <c r="GKW18" s="8"/>
      <c r="GKX18" s="8"/>
      <c r="GKY18" s="8"/>
      <c r="GKZ18" s="8"/>
      <c r="GLA18" s="8"/>
      <c r="GLB18" s="8"/>
      <c r="GLC18" s="8"/>
      <c r="GLD18" s="8"/>
      <c r="GLE18" s="8"/>
      <c r="GLF18" s="8"/>
      <c r="GLG18" s="8"/>
      <c r="GLH18" s="8"/>
      <c r="GLI18" s="8"/>
      <c r="GLJ18" s="8"/>
      <c r="GLK18" s="8"/>
      <c r="GLL18" s="8"/>
      <c r="GLM18" s="8"/>
      <c r="GLN18" s="8"/>
      <c r="GLO18" s="8"/>
      <c r="GLP18" s="8"/>
      <c r="GLQ18" s="8"/>
      <c r="GLR18" s="8"/>
      <c r="GLS18" s="8"/>
      <c r="GLT18" s="8"/>
      <c r="GLU18" s="8"/>
      <c r="GLV18" s="8"/>
      <c r="GLW18" s="8"/>
      <c r="GLX18" s="8"/>
      <c r="GLY18" s="8"/>
      <c r="GLZ18" s="8"/>
      <c r="GMA18" s="8"/>
      <c r="GMB18" s="8"/>
      <c r="GMC18" s="8"/>
      <c r="GMD18" s="8"/>
      <c r="GME18" s="8"/>
      <c r="GMF18" s="8"/>
      <c r="GMG18" s="8"/>
      <c r="GMH18" s="8"/>
      <c r="GMI18" s="8"/>
      <c r="GMJ18" s="8"/>
      <c r="GMK18" s="8"/>
      <c r="GML18" s="8"/>
      <c r="GMM18" s="8"/>
      <c r="GMN18" s="8"/>
      <c r="GMO18" s="8"/>
      <c r="GMP18" s="8"/>
      <c r="GMQ18" s="8"/>
      <c r="GMR18" s="8"/>
      <c r="GMS18" s="8"/>
      <c r="GMT18" s="8"/>
      <c r="GMU18" s="8"/>
      <c r="GMV18" s="8"/>
      <c r="GMW18" s="8"/>
      <c r="GMX18" s="8"/>
      <c r="GMY18" s="8"/>
      <c r="GMZ18" s="8"/>
      <c r="GNA18" s="8"/>
      <c r="GNB18" s="8"/>
      <c r="GNC18" s="8"/>
      <c r="GND18" s="8"/>
      <c r="GNE18" s="8"/>
      <c r="GNF18" s="8"/>
      <c r="GNG18" s="8"/>
      <c r="GNH18" s="8"/>
      <c r="GNI18" s="8"/>
      <c r="GNJ18" s="8"/>
      <c r="GNK18" s="8"/>
      <c r="GNL18" s="8"/>
      <c r="GNM18" s="8"/>
      <c r="GNN18" s="8"/>
      <c r="GNO18" s="8"/>
      <c r="GNP18" s="8"/>
      <c r="GNQ18" s="8"/>
      <c r="GNR18" s="8"/>
      <c r="GNS18" s="8"/>
      <c r="GNT18" s="8"/>
      <c r="GNU18" s="8"/>
      <c r="GNV18" s="8"/>
      <c r="GNW18" s="8"/>
      <c r="GNX18" s="8"/>
      <c r="GNY18" s="8"/>
      <c r="GNZ18" s="8"/>
      <c r="GOA18" s="8"/>
      <c r="GOB18" s="8"/>
      <c r="GOC18" s="8"/>
      <c r="GOD18" s="8"/>
      <c r="GOE18" s="8"/>
      <c r="GOF18" s="8"/>
      <c r="GOG18" s="8"/>
      <c r="GOH18" s="8"/>
      <c r="GOI18" s="8"/>
      <c r="GOJ18" s="8"/>
      <c r="GOK18" s="8"/>
      <c r="GOL18" s="8"/>
      <c r="GOM18" s="8"/>
      <c r="GON18" s="8"/>
      <c r="GOO18" s="8"/>
      <c r="GOP18" s="8"/>
      <c r="GOQ18" s="8"/>
      <c r="GOR18" s="8"/>
      <c r="GOS18" s="8"/>
      <c r="GOT18" s="8"/>
      <c r="GOU18" s="8"/>
      <c r="GOV18" s="8"/>
      <c r="GOW18" s="8"/>
      <c r="GOX18" s="8"/>
      <c r="GOY18" s="8"/>
      <c r="GOZ18" s="8"/>
      <c r="GPA18" s="8"/>
      <c r="GPB18" s="8"/>
      <c r="GPC18" s="8"/>
      <c r="GPD18" s="8"/>
      <c r="GPE18" s="8"/>
      <c r="GPF18" s="8"/>
      <c r="GPG18" s="8"/>
      <c r="GPH18" s="8"/>
      <c r="GPI18" s="8"/>
      <c r="GPJ18" s="8"/>
      <c r="GPK18" s="8"/>
      <c r="GPL18" s="8"/>
      <c r="GPM18" s="8"/>
      <c r="GPN18" s="8"/>
      <c r="GPO18" s="8"/>
      <c r="GPP18" s="8"/>
      <c r="GPQ18" s="8"/>
      <c r="GPR18" s="8"/>
      <c r="GPS18" s="8"/>
      <c r="GPT18" s="8"/>
      <c r="GPU18" s="8"/>
      <c r="GPV18" s="8"/>
      <c r="GPW18" s="8"/>
      <c r="GPX18" s="8"/>
      <c r="GPY18" s="8"/>
      <c r="GPZ18" s="8"/>
      <c r="GQA18" s="8"/>
      <c r="GQB18" s="8"/>
      <c r="GQC18" s="8"/>
      <c r="GQD18" s="8"/>
      <c r="GQE18" s="8"/>
      <c r="GQF18" s="8"/>
      <c r="GQG18" s="8"/>
      <c r="GQH18" s="8"/>
      <c r="GQI18" s="8"/>
      <c r="GQJ18" s="8"/>
      <c r="GQK18" s="8"/>
      <c r="GQL18" s="8"/>
      <c r="GQM18" s="8"/>
      <c r="GQN18" s="8"/>
      <c r="GQO18" s="8"/>
      <c r="GQP18" s="8"/>
      <c r="GQQ18" s="8"/>
      <c r="GQR18" s="8"/>
      <c r="GQS18" s="8"/>
      <c r="GQT18" s="8"/>
      <c r="GQU18" s="8"/>
      <c r="GQV18" s="8"/>
      <c r="GQW18" s="8"/>
      <c r="GQX18" s="8"/>
      <c r="GQY18" s="8"/>
      <c r="GQZ18" s="8"/>
      <c r="GRA18" s="8"/>
      <c r="GRB18" s="8"/>
      <c r="GRC18" s="8"/>
      <c r="GRD18" s="8"/>
      <c r="GRE18" s="8"/>
      <c r="GRF18" s="8"/>
      <c r="GRG18" s="8"/>
      <c r="GRH18" s="8"/>
      <c r="GRI18" s="8"/>
      <c r="GRJ18" s="8"/>
      <c r="GRK18" s="8"/>
      <c r="GRL18" s="8"/>
      <c r="GRM18" s="8"/>
      <c r="GRN18" s="8"/>
      <c r="GRO18" s="8"/>
      <c r="GRP18" s="8"/>
      <c r="GRQ18" s="8"/>
      <c r="GRR18" s="8"/>
      <c r="GRS18" s="8"/>
      <c r="GRT18" s="8"/>
      <c r="GRU18" s="8"/>
      <c r="GRV18" s="8"/>
      <c r="GRW18" s="8"/>
      <c r="GRX18" s="8"/>
      <c r="GRY18" s="8"/>
      <c r="GRZ18" s="8"/>
      <c r="GSA18" s="8"/>
      <c r="GSB18" s="8"/>
      <c r="GSC18" s="8"/>
      <c r="GSD18" s="8"/>
      <c r="GSE18" s="8"/>
      <c r="GSF18" s="8"/>
      <c r="GSG18" s="8"/>
      <c r="GSH18" s="8"/>
      <c r="GSI18" s="8"/>
      <c r="GSJ18" s="8"/>
      <c r="GSK18" s="8"/>
      <c r="GSL18" s="8"/>
      <c r="GSM18" s="8"/>
      <c r="GSN18" s="8"/>
      <c r="GSO18" s="8"/>
      <c r="GSP18" s="8"/>
      <c r="GSQ18" s="8"/>
      <c r="GSR18" s="8"/>
      <c r="GSS18" s="8"/>
      <c r="GST18" s="8"/>
      <c r="GSU18" s="8"/>
      <c r="GSV18" s="8"/>
      <c r="GSW18" s="8"/>
      <c r="GSX18" s="8"/>
      <c r="GSY18" s="8"/>
      <c r="GSZ18" s="8"/>
      <c r="GTA18" s="8"/>
      <c r="GTB18" s="8"/>
      <c r="GTC18" s="8"/>
      <c r="GTD18" s="8"/>
      <c r="GTE18" s="8"/>
      <c r="GTF18" s="8"/>
      <c r="GTG18" s="8"/>
      <c r="GTH18" s="8"/>
      <c r="GTI18" s="8"/>
      <c r="GTJ18" s="8"/>
      <c r="GTK18" s="8"/>
      <c r="GTL18" s="8"/>
      <c r="GTM18" s="8"/>
      <c r="GTN18" s="8"/>
      <c r="GTO18" s="8"/>
      <c r="GTP18" s="8"/>
      <c r="GTQ18" s="8"/>
      <c r="GTR18" s="8"/>
      <c r="GTS18" s="8"/>
      <c r="GTT18" s="8"/>
      <c r="GTU18" s="8"/>
      <c r="GTV18" s="8"/>
      <c r="GTW18" s="8"/>
      <c r="GTX18" s="8"/>
      <c r="GTY18" s="8"/>
      <c r="GTZ18" s="8"/>
      <c r="GUA18" s="8"/>
      <c r="GUB18" s="8"/>
      <c r="GUC18" s="8"/>
      <c r="GUD18" s="8"/>
      <c r="GUE18" s="8"/>
      <c r="GUF18" s="8"/>
      <c r="GUG18" s="8"/>
      <c r="GUH18" s="8"/>
      <c r="GUI18" s="8"/>
      <c r="GUJ18" s="8"/>
      <c r="GUK18" s="8"/>
      <c r="GUL18" s="8"/>
      <c r="GUM18" s="8"/>
      <c r="GUN18" s="8"/>
      <c r="GUO18" s="8"/>
      <c r="GUP18" s="8"/>
      <c r="GUQ18" s="8"/>
      <c r="GUR18" s="8"/>
      <c r="GUS18" s="8"/>
      <c r="GUT18" s="8"/>
      <c r="GUU18" s="8"/>
      <c r="GUV18" s="8"/>
      <c r="GUW18" s="8"/>
      <c r="GUX18" s="8"/>
      <c r="GUY18" s="8"/>
      <c r="GUZ18" s="8"/>
      <c r="GVA18" s="8"/>
      <c r="GVB18" s="8"/>
      <c r="GVC18" s="8"/>
      <c r="GVD18" s="8"/>
      <c r="GVE18" s="8"/>
      <c r="GVF18" s="8"/>
      <c r="GVG18" s="8"/>
      <c r="GVH18" s="8"/>
      <c r="GVI18" s="8"/>
      <c r="GVJ18" s="8"/>
      <c r="GVK18" s="8"/>
      <c r="GVL18" s="8"/>
      <c r="GVM18" s="8"/>
      <c r="GVN18" s="8"/>
      <c r="GVO18" s="8"/>
      <c r="GVP18" s="8"/>
      <c r="GVQ18" s="8"/>
      <c r="GVR18" s="8"/>
      <c r="GVS18" s="8"/>
      <c r="GVT18" s="8"/>
      <c r="GVU18" s="8"/>
      <c r="GVV18" s="8"/>
      <c r="GVW18" s="8"/>
      <c r="GVX18" s="8"/>
      <c r="GVY18" s="8"/>
      <c r="GVZ18" s="8"/>
      <c r="GWA18" s="8"/>
      <c r="GWB18" s="8"/>
      <c r="GWC18" s="8"/>
      <c r="GWD18" s="8"/>
      <c r="GWE18" s="8"/>
      <c r="GWF18" s="8"/>
      <c r="GWG18" s="8"/>
      <c r="GWH18" s="8"/>
      <c r="GWI18" s="8"/>
      <c r="GWJ18" s="8"/>
      <c r="GWK18" s="8"/>
      <c r="GWL18" s="8"/>
      <c r="GWM18" s="8"/>
      <c r="GWN18" s="8"/>
      <c r="GWO18" s="8"/>
      <c r="GWP18" s="8"/>
      <c r="GWQ18" s="8"/>
      <c r="GWR18" s="8"/>
      <c r="GWS18" s="8"/>
      <c r="GWT18" s="8"/>
      <c r="GWU18" s="8"/>
      <c r="GWV18" s="8"/>
      <c r="GWW18" s="8"/>
      <c r="GWX18" s="8"/>
      <c r="GWY18" s="8"/>
      <c r="GWZ18" s="8"/>
      <c r="GXA18" s="8"/>
      <c r="GXB18" s="8"/>
      <c r="GXC18" s="8"/>
      <c r="GXD18" s="8"/>
      <c r="GXE18" s="8"/>
      <c r="GXF18" s="8"/>
      <c r="GXG18" s="8"/>
      <c r="GXH18" s="8"/>
      <c r="GXI18" s="8"/>
      <c r="GXJ18" s="8"/>
      <c r="GXK18" s="8"/>
      <c r="GXL18" s="8"/>
      <c r="GXM18" s="8"/>
      <c r="GXN18" s="8"/>
      <c r="GXO18" s="8"/>
      <c r="GXP18" s="8"/>
      <c r="GXQ18" s="8"/>
      <c r="GXR18" s="8"/>
      <c r="GXS18" s="8"/>
      <c r="GXT18" s="8"/>
      <c r="GXU18" s="8"/>
      <c r="GXV18" s="8"/>
      <c r="GXW18" s="8"/>
      <c r="GXX18" s="8"/>
      <c r="GXY18" s="8"/>
      <c r="GXZ18" s="8"/>
      <c r="GYA18" s="8"/>
      <c r="GYB18" s="8"/>
      <c r="GYC18" s="8"/>
      <c r="GYD18" s="8"/>
      <c r="GYE18" s="8"/>
      <c r="GYF18" s="8"/>
      <c r="GYG18" s="8"/>
      <c r="GYH18" s="8"/>
      <c r="GYI18" s="8"/>
      <c r="GYJ18" s="8"/>
      <c r="GYK18" s="8"/>
      <c r="GYL18" s="8"/>
      <c r="GYM18" s="8"/>
      <c r="GYN18" s="8"/>
      <c r="GYO18" s="8"/>
      <c r="GYP18" s="8"/>
      <c r="GYQ18" s="8"/>
      <c r="GYR18" s="8"/>
      <c r="GYS18" s="8"/>
      <c r="GYT18" s="8"/>
      <c r="GYU18" s="8"/>
      <c r="GYV18" s="8"/>
      <c r="GYW18" s="8"/>
      <c r="GYX18" s="8"/>
      <c r="GYY18" s="8"/>
      <c r="GYZ18" s="8"/>
      <c r="GZA18" s="8"/>
      <c r="GZB18" s="8"/>
      <c r="GZC18" s="8"/>
      <c r="GZD18" s="8"/>
      <c r="GZE18" s="8"/>
      <c r="GZF18" s="8"/>
      <c r="GZG18" s="8"/>
      <c r="GZH18" s="8"/>
      <c r="GZI18" s="8"/>
      <c r="GZJ18" s="8"/>
      <c r="GZK18" s="8"/>
      <c r="GZL18" s="8"/>
      <c r="GZM18" s="8"/>
      <c r="GZN18" s="8"/>
      <c r="GZO18" s="8"/>
      <c r="GZP18" s="8"/>
      <c r="GZQ18" s="8"/>
      <c r="GZR18" s="8"/>
      <c r="GZS18" s="8"/>
      <c r="GZT18" s="8"/>
      <c r="GZU18" s="8"/>
      <c r="GZV18" s="8"/>
      <c r="GZW18" s="8"/>
      <c r="GZX18" s="8"/>
      <c r="GZY18" s="8"/>
      <c r="GZZ18" s="8"/>
      <c r="HAA18" s="8"/>
      <c r="HAB18" s="8"/>
      <c r="HAC18" s="8"/>
      <c r="HAD18" s="8"/>
      <c r="HAE18" s="8"/>
      <c r="HAF18" s="8"/>
      <c r="HAG18" s="8"/>
      <c r="HAH18" s="8"/>
      <c r="HAI18" s="8"/>
      <c r="HAJ18" s="8"/>
      <c r="HAK18" s="8"/>
      <c r="HAL18" s="8"/>
      <c r="HAM18" s="8"/>
      <c r="HAN18" s="8"/>
      <c r="HAO18" s="8"/>
      <c r="HAP18" s="8"/>
      <c r="HAQ18" s="8"/>
      <c r="HAR18" s="8"/>
      <c r="HAS18" s="8"/>
      <c r="HAT18" s="8"/>
      <c r="HAU18" s="8"/>
      <c r="HAV18" s="8"/>
      <c r="HAW18" s="8"/>
      <c r="HAX18" s="8"/>
      <c r="HAY18" s="8"/>
      <c r="HAZ18" s="8"/>
      <c r="HBA18" s="8"/>
      <c r="HBB18" s="8"/>
      <c r="HBC18" s="8"/>
      <c r="HBD18" s="8"/>
      <c r="HBE18" s="8"/>
      <c r="HBF18" s="8"/>
      <c r="HBG18" s="8"/>
      <c r="HBH18" s="8"/>
      <c r="HBI18" s="8"/>
      <c r="HBJ18" s="8"/>
      <c r="HBK18" s="8"/>
      <c r="HBL18" s="8"/>
      <c r="HBM18" s="8"/>
      <c r="HBN18" s="8"/>
      <c r="HBO18" s="8"/>
      <c r="HBP18" s="8"/>
      <c r="HBQ18" s="8"/>
      <c r="HBR18" s="8"/>
      <c r="HBS18" s="8"/>
      <c r="HBT18" s="8"/>
      <c r="HBU18" s="8"/>
      <c r="HBV18" s="8"/>
      <c r="HBW18" s="8"/>
      <c r="HBX18" s="8"/>
      <c r="HBY18" s="8"/>
      <c r="HBZ18" s="8"/>
      <c r="HCA18" s="8"/>
      <c r="HCB18" s="8"/>
      <c r="HCC18" s="8"/>
      <c r="HCD18" s="8"/>
      <c r="HCE18" s="8"/>
      <c r="HCF18" s="8"/>
      <c r="HCG18" s="8"/>
      <c r="HCH18" s="8"/>
      <c r="HCI18" s="8"/>
      <c r="HCJ18" s="8"/>
      <c r="HCK18" s="8"/>
      <c r="HCL18" s="8"/>
      <c r="HCM18" s="8"/>
      <c r="HCN18" s="8"/>
      <c r="HCO18" s="8"/>
      <c r="HCP18" s="8"/>
      <c r="HCQ18" s="8"/>
      <c r="HCR18" s="8"/>
      <c r="HCS18" s="8"/>
      <c r="HCT18" s="8"/>
      <c r="HCU18" s="8"/>
      <c r="HCV18" s="8"/>
      <c r="HCW18" s="8"/>
      <c r="HCX18" s="8"/>
      <c r="HCY18" s="8"/>
      <c r="HCZ18" s="8"/>
      <c r="HDA18" s="8"/>
      <c r="HDB18" s="8"/>
      <c r="HDC18" s="8"/>
      <c r="HDD18" s="8"/>
      <c r="HDE18" s="8"/>
      <c r="HDF18" s="8"/>
      <c r="HDG18" s="8"/>
      <c r="HDH18" s="8"/>
      <c r="HDI18" s="8"/>
      <c r="HDJ18" s="8"/>
      <c r="HDK18" s="8"/>
      <c r="HDL18" s="8"/>
      <c r="HDM18" s="8"/>
      <c r="HDN18" s="8"/>
      <c r="HDO18" s="8"/>
      <c r="HDP18" s="8"/>
      <c r="HDQ18" s="8"/>
      <c r="HDR18" s="8"/>
      <c r="HDS18" s="8"/>
      <c r="HDT18" s="8"/>
      <c r="HDU18" s="8"/>
      <c r="HDV18" s="8"/>
      <c r="HDW18" s="8"/>
      <c r="HDX18" s="8"/>
      <c r="HDY18" s="8"/>
      <c r="HDZ18" s="8"/>
      <c r="HEA18" s="8"/>
      <c r="HEB18" s="8"/>
      <c r="HEC18" s="8"/>
      <c r="HED18" s="8"/>
      <c r="HEE18" s="8"/>
      <c r="HEF18" s="8"/>
      <c r="HEG18" s="8"/>
      <c r="HEH18" s="8"/>
      <c r="HEI18" s="8"/>
      <c r="HEJ18" s="8"/>
      <c r="HEK18" s="8"/>
      <c r="HEL18" s="8"/>
      <c r="HEM18" s="8"/>
      <c r="HEN18" s="8"/>
      <c r="HEO18" s="8"/>
      <c r="HEP18" s="8"/>
      <c r="HEQ18" s="8"/>
      <c r="HER18" s="8"/>
      <c r="HES18" s="8"/>
      <c r="HET18" s="8"/>
      <c r="HEU18" s="8"/>
      <c r="HEV18" s="8"/>
      <c r="HEW18" s="8"/>
      <c r="HEX18" s="8"/>
      <c r="HEY18" s="8"/>
      <c r="HEZ18" s="8"/>
      <c r="HFA18" s="8"/>
      <c r="HFB18" s="8"/>
      <c r="HFC18" s="8"/>
      <c r="HFD18" s="8"/>
      <c r="HFE18" s="8"/>
      <c r="HFF18" s="8"/>
      <c r="HFG18" s="8"/>
      <c r="HFH18" s="8"/>
      <c r="HFI18" s="8"/>
      <c r="HFJ18" s="8"/>
      <c r="HFK18" s="8"/>
      <c r="HFL18" s="8"/>
      <c r="HFM18" s="8"/>
      <c r="HFN18" s="8"/>
      <c r="HFO18" s="8"/>
      <c r="HFP18" s="8"/>
      <c r="HFQ18" s="8"/>
      <c r="HFR18" s="8"/>
      <c r="HFS18" s="8"/>
      <c r="HFT18" s="8"/>
      <c r="HFU18" s="8"/>
      <c r="HFV18" s="8"/>
      <c r="HFW18" s="8"/>
      <c r="HFX18" s="8"/>
      <c r="HFY18" s="8"/>
      <c r="HFZ18" s="8"/>
      <c r="HGA18" s="8"/>
      <c r="HGB18" s="8"/>
      <c r="HGC18" s="8"/>
      <c r="HGD18" s="8"/>
      <c r="HGE18" s="8"/>
      <c r="HGF18" s="8"/>
      <c r="HGG18" s="8"/>
      <c r="HGH18" s="8"/>
      <c r="HGI18" s="8"/>
      <c r="HGJ18" s="8"/>
      <c r="HGK18" s="8"/>
      <c r="HGL18" s="8"/>
      <c r="HGM18" s="8"/>
      <c r="HGN18" s="8"/>
      <c r="HGO18" s="8"/>
      <c r="HGP18" s="8"/>
      <c r="HGQ18" s="8"/>
      <c r="HGR18" s="8"/>
      <c r="HGS18" s="8"/>
      <c r="HGT18" s="8"/>
      <c r="HGU18" s="8"/>
      <c r="HGV18" s="8"/>
      <c r="HGW18" s="8"/>
      <c r="HGX18" s="8"/>
      <c r="HGY18" s="8"/>
      <c r="HGZ18" s="8"/>
      <c r="HHA18" s="8"/>
      <c r="HHB18" s="8"/>
      <c r="HHC18" s="8"/>
      <c r="HHD18" s="8"/>
      <c r="HHE18" s="8"/>
      <c r="HHF18" s="8"/>
      <c r="HHG18" s="8"/>
      <c r="HHH18" s="8"/>
      <c r="HHI18" s="8"/>
      <c r="HHJ18" s="8"/>
      <c r="HHK18" s="8"/>
      <c r="HHL18" s="8"/>
      <c r="HHM18" s="8"/>
      <c r="HHN18" s="8"/>
      <c r="HHO18" s="8"/>
      <c r="HHP18" s="8"/>
      <c r="HHQ18" s="8"/>
      <c r="HHR18" s="8"/>
      <c r="HHS18" s="8"/>
      <c r="HHT18" s="8"/>
      <c r="HHU18" s="8"/>
      <c r="HHV18" s="8"/>
      <c r="HHW18" s="8"/>
      <c r="HHX18" s="8"/>
      <c r="HHY18" s="8"/>
      <c r="HHZ18" s="8"/>
      <c r="HIA18" s="8"/>
      <c r="HIB18" s="8"/>
      <c r="HIC18" s="8"/>
      <c r="HID18" s="8"/>
      <c r="HIE18" s="8"/>
      <c r="HIF18" s="8"/>
      <c r="HIG18" s="8"/>
      <c r="HIH18" s="8"/>
      <c r="HII18" s="8"/>
      <c r="HIJ18" s="8"/>
      <c r="HIK18" s="8"/>
      <c r="HIL18" s="8"/>
      <c r="HIM18" s="8"/>
      <c r="HIN18" s="8"/>
      <c r="HIO18" s="8"/>
      <c r="HIP18" s="8"/>
      <c r="HIQ18" s="8"/>
      <c r="HIR18" s="8"/>
      <c r="HIS18" s="8"/>
      <c r="HIT18" s="8"/>
      <c r="HIU18" s="8"/>
      <c r="HIV18" s="8"/>
      <c r="HIW18" s="8"/>
      <c r="HIX18" s="8"/>
      <c r="HIY18" s="8"/>
      <c r="HIZ18" s="8"/>
      <c r="HJA18" s="8"/>
      <c r="HJB18" s="8"/>
      <c r="HJC18" s="8"/>
      <c r="HJD18" s="8"/>
      <c r="HJE18" s="8"/>
      <c r="HJF18" s="8"/>
      <c r="HJG18" s="8"/>
      <c r="HJH18" s="8"/>
      <c r="HJI18" s="8"/>
      <c r="HJJ18" s="8"/>
      <c r="HJK18" s="8"/>
      <c r="HJL18" s="8"/>
      <c r="HJM18" s="8"/>
      <c r="HJN18" s="8"/>
      <c r="HJO18" s="8"/>
      <c r="HJP18" s="8"/>
      <c r="HJQ18" s="8"/>
      <c r="HJR18" s="8"/>
      <c r="HJS18" s="8"/>
      <c r="HJT18" s="8"/>
      <c r="HJU18" s="8"/>
      <c r="HJV18" s="8"/>
      <c r="HJW18" s="8"/>
      <c r="HJX18" s="8"/>
      <c r="HJY18" s="8"/>
      <c r="HJZ18" s="8"/>
      <c r="HKA18" s="8"/>
      <c r="HKB18" s="8"/>
      <c r="HKC18" s="8"/>
      <c r="HKD18" s="8"/>
      <c r="HKE18" s="8"/>
      <c r="HKF18" s="8"/>
      <c r="HKG18" s="8"/>
      <c r="HKH18" s="8"/>
      <c r="HKI18" s="8"/>
      <c r="HKJ18" s="8"/>
      <c r="HKK18" s="8"/>
      <c r="HKL18" s="8"/>
      <c r="HKM18" s="8"/>
      <c r="HKN18" s="8"/>
      <c r="HKO18" s="8"/>
      <c r="HKP18" s="8"/>
      <c r="HKQ18" s="8"/>
      <c r="HKR18" s="8"/>
      <c r="HKS18" s="8"/>
      <c r="HKT18" s="8"/>
      <c r="HKU18" s="8"/>
      <c r="HKV18" s="8"/>
      <c r="HKW18" s="8"/>
      <c r="HKX18" s="8"/>
      <c r="HKY18" s="8"/>
      <c r="HKZ18" s="8"/>
      <c r="HLA18" s="8"/>
      <c r="HLB18" s="8"/>
      <c r="HLC18" s="8"/>
      <c r="HLD18" s="8"/>
      <c r="HLE18" s="8"/>
      <c r="HLF18" s="8"/>
      <c r="HLG18" s="8"/>
      <c r="HLH18" s="8"/>
      <c r="HLI18" s="8"/>
      <c r="HLJ18" s="8"/>
      <c r="HLK18" s="8"/>
      <c r="HLL18" s="8"/>
      <c r="HLM18" s="8"/>
      <c r="HLN18" s="8"/>
      <c r="HLO18" s="8"/>
      <c r="HLP18" s="8"/>
      <c r="HLQ18" s="8"/>
      <c r="HLR18" s="8"/>
      <c r="HLS18" s="8"/>
      <c r="HLT18" s="8"/>
      <c r="HLU18" s="8"/>
      <c r="HLV18" s="8"/>
      <c r="HLW18" s="8"/>
      <c r="HLX18" s="8"/>
      <c r="HLY18" s="8"/>
      <c r="HLZ18" s="8"/>
      <c r="HMA18" s="8"/>
      <c r="HMB18" s="8"/>
      <c r="HMC18" s="8"/>
      <c r="HMD18" s="8"/>
      <c r="HME18" s="8"/>
      <c r="HMF18" s="8"/>
      <c r="HMG18" s="8"/>
      <c r="HMH18" s="8"/>
      <c r="HMI18" s="8"/>
      <c r="HMJ18" s="8"/>
      <c r="HMK18" s="8"/>
      <c r="HML18" s="8"/>
      <c r="HMM18" s="8"/>
      <c r="HMN18" s="8"/>
      <c r="HMO18" s="8"/>
      <c r="HMP18" s="8"/>
      <c r="HMQ18" s="8"/>
      <c r="HMR18" s="8"/>
      <c r="HMS18" s="8"/>
      <c r="HMT18" s="8"/>
      <c r="HMU18" s="8"/>
      <c r="HMV18" s="8"/>
      <c r="HMW18" s="8"/>
      <c r="HMX18" s="8"/>
      <c r="HMY18" s="8"/>
      <c r="HMZ18" s="8"/>
      <c r="HNA18" s="8"/>
      <c r="HNB18" s="8"/>
      <c r="HNC18" s="8"/>
      <c r="HND18" s="8"/>
      <c r="HNE18" s="8"/>
      <c r="HNF18" s="8"/>
      <c r="HNG18" s="8"/>
      <c r="HNH18" s="8"/>
      <c r="HNI18" s="8"/>
      <c r="HNJ18" s="8"/>
      <c r="HNK18" s="8"/>
      <c r="HNL18" s="8"/>
      <c r="HNM18" s="8"/>
      <c r="HNN18" s="8"/>
      <c r="HNO18" s="8"/>
      <c r="HNP18" s="8"/>
      <c r="HNQ18" s="8"/>
      <c r="HNR18" s="8"/>
      <c r="HNS18" s="8"/>
      <c r="HNT18" s="8"/>
      <c r="HNU18" s="8"/>
      <c r="HNV18" s="8"/>
      <c r="HNW18" s="8"/>
      <c r="HNX18" s="8"/>
      <c r="HNY18" s="8"/>
      <c r="HNZ18" s="8"/>
      <c r="HOA18" s="8"/>
      <c r="HOB18" s="8"/>
      <c r="HOC18" s="8"/>
      <c r="HOD18" s="8"/>
      <c r="HOE18" s="8"/>
      <c r="HOF18" s="8"/>
      <c r="HOG18" s="8"/>
      <c r="HOH18" s="8"/>
      <c r="HOI18" s="8"/>
      <c r="HOJ18" s="8"/>
      <c r="HOK18" s="8"/>
      <c r="HOL18" s="8"/>
      <c r="HOM18" s="8"/>
      <c r="HON18" s="8"/>
      <c r="HOO18" s="8"/>
      <c r="HOP18" s="8"/>
      <c r="HOQ18" s="8"/>
      <c r="HOR18" s="8"/>
      <c r="HOS18" s="8"/>
      <c r="HOT18" s="8"/>
      <c r="HOU18" s="8"/>
      <c r="HOV18" s="8"/>
      <c r="HOW18" s="8"/>
      <c r="HOX18" s="8"/>
      <c r="HOY18" s="8"/>
      <c r="HOZ18" s="8"/>
      <c r="HPA18" s="8"/>
      <c r="HPB18" s="8"/>
      <c r="HPC18" s="8"/>
      <c r="HPD18" s="8"/>
      <c r="HPE18" s="8"/>
      <c r="HPF18" s="8"/>
      <c r="HPG18" s="8"/>
      <c r="HPH18" s="8"/>
      <c r="HPI18" s="8"/>
      <c r="HPJ18" s="8"/>
      <c r="HPK18" s="8"/>
      <c r="HPL18" s="8"/>
      <c r="HPM18" s="8"/>
      <c r="HPN18" s="8"/>
      <c r="HPO18" s="8"/>
      <c r="HPP18" s="8"/>
      <c r="HPQ18" s="8"/>
      <c r="HPR18" s="8"/>
      <c r="HPS18" s="8"/>
      <c r="HPT18" s="8"/>
      <c r="HPU18" s="8"/>
      <c r="HPV18" s="8"/>
      <c r="HPW18" s="8"/>
      <c r="HPX18" s="8"/>
      <c r="HPY18" s="8"/>
      <c r="HPZ18" s="8"/>
      <c r="HQA18" s="8"/>
      <c r="HQB18" s="8"/>
      <c r="HQC18" s="8"/>
      <c r="HQD18" s="8"/>
      <c r="HQE18" s="8"/>
      <c r="HQF18" s="8"/>
      <c r="HQG18" s="8"/>
      <c r="HQH18" s="8"/>
      <c r="HQI18" s="8"/>
      <c r="HQJ18" s="8"/>
      <c r="HQK18" s="8"/>
      <c r="HQL18" s="8"/>
      <c r="HQM18" s="8"/>
      <c r="HQN18" s="8"/>
      <c r="HQO18" s="8"/>
      <c r="HQP18" s="8"/>
      <c r="HQQ18" s="8"/>
      <c r="HQR18" s="8"/>
      <c r="HQS18" s="8"/>
      <c r="HQT18" s="8"/>
      <c r="HQU18" s="8"/>
      <c r="HQV18" s="8"/>
      <c r="HQW18" s="8"/>
      <c r="HQX18" s="8"/>
      <c r="HQY18" s="8"/>
      <c r="HQZ18" s="8"/>
      <c r="HRA18" s="8"/>
      <c r="HRB18" s="8"/>
      <c r="HRC18" s="8"/>
      <c r="HRD18" s="8"/>
      <c r="HRE18" s="8"/>
      <c r="HRF18" s="8"/>
      <c r="HRG18" s="8"/>
      <c r="HRH18" s="8"/>
      <c r="HRI18" s="8"/>
      <c r="HRJ18" s="8"/>
      <c r="HRK18" s="8"/>
      <c r="HRL18" s="8"/>
      <c r="HRM18" s="8"/>
      <c r="HRN18" s="8"/>
      <c r="HRO18" s="8"/>
      <c r="HRP18" s="8"/>
      <c r="HRQ18" s="8"/>
      <c r="HRR18" s="8"/>
      <c r="HRS18" s="8"/>
      <c r="HRT18" s="8"/>
      <c r="HRU18" s="8"/>
      <c r="HRV18" s="8"/>
      <c r="HRW18" s="8"/>
      <c r="HRX18" s="8"/>
      <c r="HRY18" s="8"/>
      <c r="HRZ18" s="8"/>
      <c r="HSA18" s="8"/>
      <c r="HSB18" s="8"/>
      <c r="HSC18" s="8"/>
      <c r="HSD18" s="8"/>
      <c r="HSE18" s="8"/>
      <c r="HSF18" s="8"/>
      <c r="HSG18" s="8"/>
      <c r="HSH18" s="8"/>
      <c r="HSI18" s="8"/>
      <c r="HSJ18" s="8"/>
      <c r="HSK18" s="8"/>
      <c r="HSL18" s="8"/>
      <c r="HSM18" s="8"/>
      <c r="HSN18" s="8"/>
      <c r="HSO18" s="8"/>
      <c r="HSP18" s="8"/>
      <c r="HSQ18" s="8"/>
      <c r="HSR18" s="8"/>
      <c r="HSS18" s="8"/>
      <c r="HST18" s="8"/>
      <c r="HSU18" s="8"/>
      <c r="HSV18" s="8"/>
      <c r="HSW18" s="8"/>
      <c r="HSX18" s="8"/>
      <c r="HSY18" s="8"/>
      <c r="HSZ18" s="8"/>
      <c r="HTA18" s="8"/>
      <c r="HTB18" s="8"/>
      <c r="HTC18" s="8"/>
      <c r="HTD18" s="8"/>
      <c r="HTE18" s="8"/>
      <c r="HTF18" s="8"/>
      <c r="HTG18" s="8"/>
      <c r="HTH18" s="8"/>
      <c r="HTI18" s="8"/>
      <c r="HTJ18" s="8"/>
      <c r="HTK18" s="8"/>
      <c r="HTL18" s="8"/>
      <c r="HTM18" s="8"/>
      <c r="HTN18" s="8"/>
      <c r="HTO18" s="8"/>
      <c r="HTP18" s="8"/>
      <c r="HTQ18" s="8"/>
      <c r="HTR18" s="8"/>
      <c r="HTS18" s="8"/>
      <c r="HTT18" s="8"/>
      <c r="HTU18" s="8"/>
      <c r="HTV18" s="8"/>
      <c r="HTW18" s="8"/>
      <c r="HTX18" s="8"/>
      <c r="HTY18" s="8"/>
      <c r="HTZ18" s="8"/>
      <c r="HUA18" s="8"/>
      <c r="HUB18" s="8"/>
      <c r="HUC18" s="8"/>
      <c r="HUD18" s="8"/>
      <c r="HUE18" s="8"/>
      <c r="HUF18" s="8"/>
      <c r="HUG18" s="8"/>
      <c r="HUH18" s="8"/>
      <c r="HUI18" s="8"/>
      <c r="HUJ18" s="8"/>
      <c r="HUK18" s="8"/>
      <c r="HUL18" s="8"/>
      <c r="HUM18" s="8"/>
      <c r="HUN18" s="8"/>
      <c r="HUO18" s="8"/>
      <c r="HUP18" s="8"/>
      <c r="HUQ18" s="8"/>
      <c r="HUR18" s="8"/>
      <c r="HUS18" s="8"/>
      <c r="HUT18" s="8"/>
      <c r="HUU18" s="8"/>
      <c r="HUV18" s="8"/>
      <c r="HUW18" s="8"/>
      <c r="HUX18" s="8"/>
      <c r="HUY18" s="8"/>
      <c r="HUZ18" s="8"/>
      <c r="HVA18" s="8"/>
      <c r="HVB18" s="8"/>
      <c r="HVC18" s="8"/>
      <c r="HVD18" s="8"/>
      <c r="HVE18" s="8"/>
      <c r="HVF18" s="8"/>
      <c r="HVG18" s="8"/>
      <c r="HVH18" s="8"/>
      <c r="HVI18" s="8"/>
      <c r="HVJ18" s="8"/>
      <c r="HVK18" s="8"/>
      <c r="HVL18" s="8"/>
      <c r="HVM18" s="8"/>
      <c r="HVN18" s="8"/>
      <c r="HVO18" s="8"/>
      <c r="HVP18" s="8"/>
      <c r="HVQ18" s="8"/>
      <c r="HVR18" s="8"/>
      <c r="HVS18" s="8"/>
      <c r="HVT18" s="8"/>
      <c r="HVU18" s="8"/>
      <c r="HVV18" s="8"/>
      <c r="HVW18" s="8"/>
      <c r="HVX18" s="8"/>
      <c r="HVY18" s="8"/>
      <c r="HVZ18" s="8"/>
      <c r="HWA18" s="8"/>
      <c r="HWB18" s="8"/>
      <c r="HWC18" s="8"/>
      <c r="HWD18" s="8"/>
      <c r="HWE18" s="8"/>
      <c r="HWF18" s="8"/>
      <c r="HWG18" s="8"/>
      <c r="HWH18" s="8"/>
      <c r="HWI18" s="8"/>
      <c r="HWJ18" s="8"/>
      <c r="HWK18" s="8"/>
      <c r="HWL18" s="8"/>
      <c r="HWM18" s="8"/>
      <c r="HWN18" s="8"/>
      <c r="HWO18" s="8"/>
      <c r="HWP18" s="8"/>
      <c r="HWQ18" s="8"/>
      <c r="HWR18" s="8"/>
      <c r="HWS18" s="8"/>
      <c r="HWT18" s="8"/>
      <c r="HWU18" s="8"/>
      <c r="HWV18" s="8"/>
      <c r="HWW18" s="8"/>
      <c r="HWX18" s="8"/>
      <c r="HWY18" s="8"/>
      <c r="HWZ18" s="8"/>
      <c r="HXA18" s="8"/>
      <c r="HXB18" s="8"/>
      <c r="HXC18" s="8"/>
      <c r="HXD18" s="8"/>
      <c r="HXE18" s="8"/>
      <c r="HXF18" s="8"/>
      <c r="HXG18" s="8"/>
      <c r="HXH18" s="8"/>
      <c r="HXI18" s="8"/>
      <c r="HXJ18" s="8"/>
      <c r="HXK18" s="8"/>
      <c r="HXL18" s="8"/>
      <c r="HXM18" s="8"/>
      <c r="HXN18" s="8"/>
      <c r="HXO18" s="8"/>
      <c r="HXP18" s="8"/>
      <c r="HXQ18" s="8"/>
      <c r="HXR18" s="8"/>
      <c r="HXS18" s="8"/>
      <c r="HXT18" s="8"/>
      <c r="HXU18" s="8"/>
      <c r="HXV18" s="8"/>
      <c r="HXW18" s="8"/>
      <c r="HXX18" s="8"/>
      <c r="HXY18" s="8"/>
      <c r="HXZ18" s="8"/>
      <c r="HYA18" s="8"/>
      <c r="HYB18" s="8"/>
      <c r="HYC18" s="8"/>
      <c r="HYD18" s="8"/>
      <c r="HYE18" s="8"/>
      <c r="HYF18" s="8"/>
      <c r="HYG18" s="8"/>
      <c r="HYH18" s="8"/>
      <c r="HYI18" s="8"/>
      <c r="HYJ18" s="8"/>
      <c r="HYK18" s="8"/>
      <c r="HYL18" s="8"/>
      <c r="HYM18" s="8"/>
      <c r="HYN18" s="8"/>
      <c r="HYO18" s="8"/>
      <c r="HYP18" s="8"/>
      <c r="HYQ18" s="8"/>
      <c r="HYR18" s="8"/>
      <c r="HYS18" s="8"/>
      <c r="HYT18" s="8"/>
      <c r="HYU18" s="8"/>
      <c r="HYV18" s="8"/>
      <c r="HYW18" s="8"/>
      <c r="HYX18" s="8"/>
      <c r="HYY18" s="8"/>
      <c r="HYZ18" s="8"/>
      <c r="HZA18" s="8"/>
      <c r="HZB18" s="8"/>
      <c r="HZC18" s="8"/>
      <c r="HZD18" s="8"/>
      <c r="HZE18" s="8"/>
      <c r="HZF18" s="8"/>
      <c r="HZG18" s="8"/>
      <c r="HZH18" s="8"/>
      <c r="HZI18" s="8"/>
      <c r="HZJ18" s="8"/>
      <c r="HZK18" s="8"/>
      <c r="HZL18" s="8"/>
      <c r="HZM18" s="8"/>
      <c r="HZN18" s="8"/>
      <c r="HZO18" s="8"/>
      <c r="HZP18" s="8"/>
      <c r="HZQ18" s="8"/>
      <c r="HZR18" s="8"/>
      <c r="HZS18" s="8"/>
      <c r="HZT18" s="8"/>
      <c r="HZU18" s="8"/>
      <c r="HZV18" s="8"/>
      <c r="HZW18" s="8"/>
      <c r="HZX18" s="8"/>
      <c r="HZY18" s="8"/>
      <c r="HZZ18" s="8"/>
      <c r="IAA18" s="8"/>
      <c r="IAB18" s="8"/>
      <c r="IAC18" s="8"/>
      <c r="IAD18" s="8"/>
      <c r="IAE18" s="8"/>
      <c r="IAF18" s="8"/>
      <c r="IAG18" s="8"/>
      <c r="IAH18" s="8"/>
      <c r="IAI18" s="8"/>
      <c r="IAJ18" s="8"/>
      <c r="IAK18" s="8"/>
      <c r="IAL18" s="8"/>
      <c r="IAM18" s="8"/>
      <c r="IAN18" s="8"/>
      <c r="IAO18" s="8"/>
      <c r="IAP18" s="8"/>
      <c r="IAQ18" s="8"/>
      <c r="IAR18" s="8"/>
      <c r="IAS18" s="8"/>
      <c r="IAT18" s="8"/>
      <c r="IAU18" s="8"/>
      <c r="IAV18" s="8"/>
      <c r="IAW18" s="8"/>
      <c r="IAX18" s="8"/>
      <c r="IAY18" s="8"/>
      <c r="IAZ18" s="8"/>
      <c r="IBA18" s="8"/>
      <c r="IBB18" s="8"/>
      <c r="IBC18" s="8"/>
      <c r="IBD18" s="8"/>
      <c r="IBE18" s="8"/>
      <c r="IBF18" s="8"/>
      <c r="IBG18" s="8"/>
      <c r="IBH18" s="8"/>
      <c r="IBI18" s="8"/>
      <c r="IBJ18" s="8"/>
      <c r="IBK18" s="8"/>
      <c r="IBL18" s="8"/>
      <c r="IBM18" s="8"/>
      <c r="IBN18" s="8"/>
      <c r="IBO18" s="8"/>
      <c r="IBP18" s="8"/>
      <c r="IBQ18" s="8"/>
      <c r="IBR18" s="8"/>
      <c r="IBS18" s="8"/>
      <c r="IBT18" s="8"/>
      <c r="IBU18" s="8"/>
      <c r="IBV18" s="8"/>
      <c r="IBW18" s="8"/>
      <c r="IBX18" s="8"/>
      <c r="IBY18" s="8"/>
      <c r="IBZ18" s="8"/>
      <c r="ICA18" s="8"/>
      <c r="ICB18" s="8"/>
      <c r="ICC18" s="8"/>
      <c r="ICD18" s="8"/>
      <c r="ICE18" s="8"/>
      <c r="ICF18" s="8"/>
      <c r="ICG18" s="8"/>
      <c r="ICH18" s="8"/>
      <c r="ICI18" s="8"/>
      <c r="ICJ18" s="8"/>
      <c r="ICK18" s="8"/>
      <c r="ICL18" s="8"/>
      <c r="ICM18" s="8"/>
      <c r="ICN18" s="8"/>
      <c r="ICO18" s="8"/>
      <c r="ICP18" s="8"/>
      <c r="ICQ18" s="8"/>
      <c r="ICR18" s="8"/>
      <c r="ICS18" s="8"/>
      <c r="ICT18" s="8"/>
      <c r="ICU18" s="8"/>
      <c r="ICV18" s="8"/>
      <c r="ICW18" s="8"/>
      <c r="ICX18" s="8"/>
      <c r="ICY18" s="8"/>
      <c r="ICZ18" s="8"/>
      <c r="IDA18" s="8"/>
      <c r="IDB18" s="8"/>
      <c r="IDC18" s="8"/>
      <c r="IDD18" s="8"/>
      <c r="IDE18" s="8"/>
      <c r="IDF18" s="8"/>
      <c r="IDG18" s="8"/>
      <c r="IDH18" s="8"/>
      <c r="IDI18" s="8"/>
      <c r="IDJ18" s="8"/>
      <c r="IDK18" s="8"/>
      <c r="IDL18" s="8"/>
      <c r="IDM18" s="8"/>
      <c r="IDN18" s="8"/>
      <c r="IDO18" s="8"/>
      <c r="IDP18" s="8"/>
      <c r="IDQ18" s="8"/>
      <c r="IDR18" s="8"/>
      <c r="IDS18" s="8"/>
      <c r="IDT18" s="8"/>
      <c r="IDU18" s="8"/>
      <c r="IDV18" s="8"/>
      <c r="IDW18" s="8"/>
      <c r="IDX18" s="8"/>
      <c r="IDY18" s="8"/>
      <c r="IDZ18" s="8"/>
      <c r="IEA18" s="8"/>
      <c r="IEB18" s="8"/>
      <c r="IEC18" s="8"/>
      <c r="IED18" s="8"/>
      <c r="IEE18" s="8"/>
      <c r="IEF18" s="8"/>
      <c r="IEG18" s="8"/>
      <c r="IEH18" s="8"/>
      <c r="IEI18" s="8"/>
      <c r="IEJ18" s="8"/>
      <c r="IEK18" s="8"/>
      <c r="IEL18" s="8"/>
      <c r="IEM18" s="8"/>
      <c r="IEN18" s="8"/>
      <c r="IEO18" s="8"/>
      <c r="IEP18" s="8"/>
      <c r="IEQ18" s="8"/>
      <c r="IER18" s="8"/>
      <c r="IES18" s="8"/>
      <c r="IET18" s="8"/>
      <c r="IEU18" s="8"/>
      <c r="IEV18" s="8"/>
      <c r="IEW18" s="8"/>
      <c r="IEX18" s="8"/>
      <c r="IEY18" s="8"/>
      <c r="IEZ18" s="8"/>
      <c r="IFA18" s="8"/>
      <c r="IFB18" s="8"/>
      <c r="IFC18" s="8"/>
      <c r="IFD18" s="8"/>
      <c r="IFE18" s="8"/>
      <c r="IFF18" s="8"/>
      <c r="IFG18" s="8"/>
      <c r="IFH18" s="8"/>
      <c r="IFI18" s="8"/>
      <c r="IFJ18" s="8"/>
      <c r="IFK18" s="8"/>
      <c r="IFL18" s="8"/>
      <c r="IFM18" s="8"/>
      <c r="IFN18" s="8"/>
      <c r="IFO18" s="8"/>
      <c r="IFP18" s="8"/>
      <c r="IFQ18" s="8"/>
      <c r="IFR18" s="8"/>
      <c r="IFS18" s="8"/>
      <c r="IFT18" s="8"/>
      <c r="IFU18" s="8"/>
      <c r="IFV18" s="8"/>
      <c r="IFW18" s="8"/>
      <c r="IFX18" s="8"/>
      <c r="IFY18" s="8"/>
      <c r="IFZ18" s="8"/>
      <c r="IGA18" s="8"/>
      <c r="IGB18" s="8"/>
      <c r="IGC18" s="8"/>
      <c r="IGD18" s="8"/>
      <c r="IGE18" s="8"/>
      <c r="IGF18" s="8"/>
      <c r="IGG18" s="8"/>
      <c r="IGH18" s="8"/>
      <c r="IGI18" s="8"/>
      <c r="IGJ18" s="8"/>
      <c r="IGK18" s="8"/>
      <c r="IGL18" s="8"/>
      <c r="IGM18" s="8"/>
      <c r="IGN18" s="8"/>
      <c r="IGO18" s="8"/>
      <c r="IGP18" s="8"/>
      <c r="IGQ18" s="8"/>
      <c r="IGR18" s="8"/>
      <c r="IGS18" s="8"/>
      <c r="IGT18" s="8"/>
      <c r="IGU18" s="8"/>
      <c r="IGV18" s="8"/>
      <c r="IGW18" s="8"/>
      <c r="IGX18" s="8"/>
      <c r="IGY18" s="8"/>
      <c r="IGZ18" s="8"/>
      <c r="IHA18" s="8"/>
      <c r="IHB18" s="8"/>
      <c r="IHC18" s="8"/>
      <c r="IHD18" s="8"/>
      <c r="IHE18" s="8"/>
      <c r="IHF18" s="8"/>
      <c r="IHG18" s="8"/>
      <c r="IHH18" s="8"/>
      <c r="IHI18" s="8"/>
      <c r="IHJ18" s="8"/>
      <c r="IHK18" s="8"/>
      <c r="IHL18" s="8"/>
      <c r="IHM18" s="8"/>
      <c r="IHN18" s="8"/>
      <c r="IHO18" s="8"/>
      <c r="IHP18" s="8"/>
      <c r="IHQ18" s="8"/>
      <c r="IHR18" s="8"/>
      <c r="IHS18" s="8"/>
      <c r="IHT18" s="8"/>
      <c r="IHU18" s="8"/>
      <c r="IHV18" s="8"/>
      <c r="IHW18" s="8"/>
      <c r="IHX18" s="8"/>
      <c r="IHY18" s="8"/>
      <c r="IHZ18" s="8"/>
      <c r="IIA18" s="8"/>
      <c r="IIB18" s="8"/>
      <c r="IIC18" s="8"/>
      <c r="IID18" s="8"/>
      <c r="IIE18" s="8"/>
      <c r="IIF18" s="8"/>
      <c r="IIG18" s="8"/>
      <c r="IIH18" s="8"/>
      <c r="III18" s="8"/>
      <c r="IIJ18" s="8"/>
      <c r="IIK18" s="8"/>
      <c r="IIL18" s="8"/>
      <c r="IIM18" s="8"/>
      <c r="IIN18" s="8"/>
      <c r="IIO18" s="8"/>
      <c r="IIP18" s="8"/>
      <c r="IIQ18" s="8"/>
      <c r="IIR18" s="8"/>
      <c r="IIS18" s="8"/>
      <c r="IIT18" s="8"/>
      <c r="IIU18" s="8"/>
      <c r="IIV18" s="8"/>
      <c r="IIW18" s="8"/>
      <c r="IIX18" s="8"/>
      <c r="IIY18" s="8"/>
      <c r="IIZ18" s="8"/>
      <c r="IJA18" s="8"/>
      <c r="IJB18" s="8"/>
      <c r="IJC18" s="8"/>
      <c r="IJD18" s="8"/>
      <c r="IJE18" s="8"/>
      <c r="IJF18" s="8"/>
      <c r="IJG18" s="8"/>
      <c r="IJH18" s="8"/>
      <c r="IJI18" s="8"/>
      <c r="IJJ18" s="8"/>
      <c r="IJK18" s="8"/>
      <c r="IJL18" s="8"/>
      <c r="IJM18" s="8"/>
      <c r="IJN18" s="8"/>
      <c r="IJO18" s="8"/>
      <c r="IJP18" s="8"/>
      <c r="IJQ18" s="8"/>
      <c r="IJR18" s="8"/>
      <c r="IJS18" s="8"/>
      <c r="IJT18" s="8"/>
      <c r="IJU18" s="8"/>
      <c r="IJV18" s="8"/>
      <c r="IJW18" s="8"/>
      <c r="IJX18" s="8"/>
      <c r="IJY18" s="8"/>
      <c r="IJZ18" s="8"/>
      <c r="IKA18" s="8"/>
      <c r="IKB18" s="8"/>
      <c r="IKC18" s="8"/>
      <c r="IKD18" s="8"/>
      <c r="IKE18" s="8"/>
      <c r="IKF18" s="8"/>
      <c r="IKG18" s="8"/>
      <c r="IKH18" s="8"/>
      <c r="IKI18" s="8"/>
      <c r="IKJ18" s="8"/>
      <c r="IKK18" s="8"/>
      <c r="IKL18" s="8"/>
      <c r="IKM18" s="8"/>
      <c r="IKN18" s="8"/>
      <c r="IKO18" s="8"/>
      <c r="IKP18" s="8"/>
      <c r="IKQ18" s="8"/>
      <c r="IKR18" s="8"/>
      <c r="IKS18" s="8"/>
      <c r="IKT18" s="8"/>
      <c r="IKU18" s="8"/>
      <c r="IKV18" s="8"/>
      <c r="IKW18" s="8"/>
      <c r="IKX18" s="8"/>
      <c r="IKY18" s="8"/>
      <c r="IKZ18" s="8"/>
      <c r="ILA18" s="8"/>
      <c r="ILB18" s="8"/>
      <c r="ILC18" s="8"/>
      <c r="ILD18" s="8"/>
      <c r="ILE18" s="8"/>
      <c r="ILF18" s="8"/>
      <c r="ILG18" s="8"/>
      <c r="ILH18" s="8"/>
      <c r="ILI18" s="8"/>
      <c r="ILJ18" s="8"/>
      <c r="ILK18" s="8"/>
      <c r="ILL18" s="8"/>
      <c r="ILM18" s="8"/>
      <c r="ILN18" s="8"/>
      <c r="ILO18" s="8"/>
      <c r="ILP18" s="8"/>
      <c r="ILQ18" s="8"/>
      <c r="ILR18" s="8"/>
      <c r="ILS18" s="8"/>
      <c r="ILT18" s="8"/>
      <c r="ILU18" s="8"/>
      <c r="ILV18" s="8"/>
      <c r="ILW18" s="8"/>
      <c r="ILX18" s="8"/>
      <c r="ILY18" s="8"/>
      <c r="ILZ18" s="8"/>
      <c r="IMA18" s="8"/>
      <c r="IMB18" s="8"/>
      <c r="IMC18" s="8"/>
      <c r="IMD18" s="8"/>
      <c r="IME18" s="8"/>
      <c r="IMF18" s="8"/>
      <c r="IMG18" s="8"/>
      <c r="IMH18" s="8"/>
      <c r="IMI18" s="8"/>
      <c r="IMJ18" s="8"/>
      <c r="IMK18" s="8"/>
      <c r="IML18" s="8"/>
      <c r="IMM18" s="8"/>
      <c r="IMN18" s="8"/>
      <c r="IMO18" s="8"/>
      <c r="IMP18" s="8"/>
      <c r="IMQ18" s="8"/>
      <c r="IMR18" s="8"/>
      <c r="IMS18" s="8"/>
      <c r="IMT18" s="8"/>
      <c r="IMU18" s="8"/>
      <c r="IMV18" s="8"/>
      <c r="IMW18" s="8"/>
      <c r="IMX18" s="8"/>
      <c r="IMY18" s="8"/>
      <c r="IMZ18" s="8"/>
      <c r="INA18" s="8"/>
      <c r="INB18" s="8"/>
      <c r="INC18" s="8"/>
      <c r="IND18" s="8"/>
      <c r="INE18" s="8"/>
      <c r="INF18" s="8"/>
      <c r="ING18" s="8"/>
      <c r="INH18" s="8"/>
      <c r="INI18" s="8"/>
      <c r="INJ18" s="8"/>
      <c r="INK18" s="8"/>
      <c r="INL18" s="8"/>
      <c r="INM18" s="8"/>
      <c r="INN18" s="8"/>
      <c r="INO18" s="8"/>
      <c r="INP18" s="8"/>
      <c r="INQ18" s="8"/>
      <c r="INR18" s="8"/>
      <c r="INS18" s="8"/>
      <c r="INT18" s="8"/>
      <c r="INU18" s="8"/>
      <c r="INV18" s="8"/>
      <c r="INW18" s="8"/>
      <c r="INX18" s="8"/>
      <c r="INY18" s="8"/>
      <c r="INZ18" s="8"/>
      <c r="IOA18" s="8"/>
      <c r="IOB18" s="8"/>
      <c r="IOC18" s="8"/>
      <c r="IOD18" s="8"/>
      <c r="IOE18" s="8"/>
      <c r="IOF18" s="8"/>
      <c r="IOG18" s="8"/>
      <c r="IOH18" s="8"/>
      <c r="IOI18" s="8"/>
      <c r="IOJ18" s="8"/>
      <c r="IOK18" s="8"/>
      <c r="IOL18" s="8"/>
      <c r="IOM18" s="8"/>
      <c r="ION18" s="8"/>
      <c r="IOO18" s="8"/>
      <c r="IOP18" s="8"/>
      <c r="IOQ18" s="8"/>
      <c r="IOR18" s="8"/>
      <c r="IOS18" s="8"/>
      <c r="IOT18" s="8"/>
      <c r="IOU18" s="8"/>
      <c r="IOV18" s="8"/>
      <c r="IOW18" s="8"/>
      <c r="IOX18" s="8"/>
      <c r="IOY18" s="8"/>
      <c r="IOZ18" s="8"/>
      <c r="IPA18" s="8"/>
      <c r="IPB18" s="8"/>
      <c r="IPC18" s="8"/>
      <c r="IPD18" s="8"/>
      <c r="IPE18" s="8"/>
      <c r="IPF18" s="8"/>
      <c r="IPG18" s="8"/>
      <c r="IPH18" s="8"/>
      <c r="IPI18" s="8"/>
      <c r="IPJ18" s="8"/>
      <c r="IPK18" s="8"/>
      <c r="IPL18" s="8"/>
      <c r="IPM18" s="8"/>
      <c r="IPN18" s="8"/>
      <c r="IPO18" s="8"/>
      <c r="IPP18" s="8"/>
      <c r="IPQ18" s="8"/>
      <c r="IPR18" s="8"/>
      <c r="IPS18" s="8"/>
      <c r="IPT18" s="8"/>
      <c r="IPU18" s="8"/>
      <c r="IPV18" s="8"/>
      <c r="IPW18" s="8"/>
      <c r="IPX18" s="8"/>
      <c r="IPY18" s="8"/>
      <c r="IPZ18" s="8"/>
      <c r="IQA18" s="8"/>
      <c r="IQB18" s="8"/>
      <c r="IQC18" s="8"/>
      <c r="IQD18" s="8"/>
      <c r="IQE18" s="8"/>
      <c r="IQF18" s="8"/>
      <c r="IQG18" s="8"/>
      <c r="IQH18" s="8"/>
      <c r="IQI18" s="8"/>
      <c r="IQJ18" s="8"/>
      <c r="IQK18" s="8"/>
      <c r="IQL18" s="8"/>
      <c r="IQM18" s="8"/>
      <c r="IQN18" s="8"/>
      <c r="IQO18" s="8"/>
      <c r="IQP18" s="8"/>
      <c r="IQQ18" s="8"/>
      <c r="IQR18" s="8"/>
      <c r="IQS18" s="8"/>
      <c r="IQT18" s="8"/>
      <c r="IQU18" s="8"/>
      <c r="IQV18" s="8"/>
      <c r="IQW18" s="8"/>
      <c r="IQX18" s="8"/>
      <c r="IQY18" s="8"/>
      <c r="IQZ18" s="8"/>
      <c r="IRA18" s="8"/>
      <c r="IRB18" s="8"/>
      <c r="IRC18" s="8"/>
      <c r="IRD18" s="8"/>
      <c r="IRE18" s="8"/>
      <c r="IRF18" s="8"/>
      <c r="IRG18" s="8"/>
      <c r="IRH18" s="8"/>
      <c r="IRI18" s="8"/>
      <c r="IRJ18" s="8"/>
      <c r="IRK18" s="8"/>
      <c r="IRL18" s="8"/>
      <c r="IRM18" s="8"/>
      <c r="IRN18" s="8"/>
      <c r="IRO18" s="8"/>
      <c r="IRP18" s="8"/>
      <c r="IRQ18" s="8"/>
      <c r="IRR18" s="8"/>
      <c r="IRS18" s="8"/>
      <c r="IRT18" s="8"/>
      <c r="IRU18" s="8"/>
      <c r="IRV18" s="8"/>
      <c r="IRW18" s="8"/>
      <c r="IRX18" s="8"/>
      <c r="IRY18" s="8"/>
      <c r="IRZ18" s="8"/>
      <c r="ISA18" s="8"/>
      <c r="ISB18" s="8"/>
      <c r="ISC18" s="8"/>
      <c r="ISD18" s="8"/>
      <c r="ISE18" s="8"/>
      <c r="ISF18" s="8"/>
      <c r="ISG18" s="8"/>
      <c r="ISH18" s="8"/>
      <c r="ISI18" s="8"/>
      <c r="ISJ18" s="8"/>
      <c r="ISK18" s="8"/>
      <c r="ISL18" s="8"/>
      <c r="ISM18" s="8"/>
      <c r="ISN18" s="8"/>
      <c r="ISO18" s="8"/>
      <c r="ISP18" s="8"/>
      <c r="ISQ18" s="8"/>
      <c r="ISR18" s="8"/>
      <c r="ISS18" s="8"/>
      <c r="IST18" s="8"/>
      <c r="ISU18" s="8"/>
      <c r="ISV18" s="8"/>
      <c r="ISW18" s="8"/>
      <c r="ISX18" s="8"/>
      <c r="ISY18" s="8"/>
      <c r="ISZ18" s="8"/>
      <c r="ITA18" s="8"/>
      <c r="ITB18" s="8"/>
      <c r="ITC18" s="8"/>
      <c r="ITD18" s="8"/>
      <c r="ITE18" s="8"/>
      <c r="ITF18" s="8"/>
      <c r="ITG18" s="8"/>
      <c r="ITH18" s="8"/>
      <c r="ITI18" s="8"/>
      <c r="ITJ18" s="8"/>
      <c r="ITK18" s="8"/>
      <c r="ITL18" s="8"/>
      <c r="ITM18" s="8"/>
      <c r="ITN18" s="8"/>
      <c r="ITO18" s="8"/>
      <c r="ITP18" s="8"/>
      <c r="ITQ18" s="8"/>
      <c r="ITR18" s="8"/>
      <c r="ITS18" s="8"/>
      <c r="ITT18" s="8"/>
      <c r="ITU18" s="8"/>
      <c r="ITV18" s="8"/>
      <c r="ITW18" s="8"/>
      <c r="ITX18" s="8"/>
      <c r="ITY18" s="8"/>
      <c r="ITZ18" s="8"/>
      <c r="IUA18" s="8"/>
      <c r="IUB18" s="8"/>
      <c r="IUC18" s="8"/>
      <c r="IUD18" s="8"/>
      <c r="IUE18" s="8"/>
      <c r="IUF18" s="8"/>
      <c r="IUG18" s="8"/>
      <c r="IUH18" s="8"/>
      <c r="IUI18" s="8"/>
      <c r="IUJ18" s="8"/>
      <c r="IUK18" s="8"/>
      <c r="IUL18" s="8"/>
      <c r="IUM18" s="8"/>
      <c r="IUN18" s="8"/>
      <c r="IUO18" s="8"/>
      <c r="IUP18" s="8"/>
      <c r="IUQ18" s="8"/>
      <c r="IUR18" s="8"/>
      <c r="IUS18" s="8"/>
      <c r="IUT18" s="8"/>
      <c r="IUU18" s="8"/>
      <c r="IUV18" s="8"/>
      <c r="IUW18" s="8"/>
      <c r="IUX18" s="8"/>
      <c r="IUY18" s="8"/>
      <c r="IUZ18" s="8"/>
      <c r="IVA18" s="8"/>
      <c r="IVB18" s="8"/>
      <c r="IVC18" s="8"/>
      <c r="IVD18" s="8"/>
      <c r="IVE18" s="8"/>
      <c r="IVF18" s="8"/>
      <c r="IVG18" s="8"/>
      <c r="IVH18" s="8"/>
      <c r="IVI18" s="8"/>
      <c r="IVJ18" s="8"/>
      <c r="IVK18" s="8"/>
      <c r="IVL18" s="8"/>
      <c r="IVM18" s="8"/>
      <c r="IVN18" s="8"/>
      <c r="IVO18" s="8"/>
      <c r="IVP18" s="8"/>
      <c r="IVQ18" s="8"/>
      <c r="IVR18" s="8"/>
      <c r="IVS18" s="8"/>
      <c r="IVT18" s="8"/>
      <c r="IVU18" s="8"/>
      <c r="IVV18" s="8"/>
      <c r="IVW18" s="8"/>
      <c r="IVX18" s="8"/>
      <c r="IVY18" s="8"/>
      <c r="IVZ18" s="8"/>
      <c r="IWA18" s="8"/>
      <c r="IWB18" s="8"/>
      <c r="IWC18" s="8"/>
      <c r="IWD18" s="8"/>
      <c r="IWE18" s="8"/>
      <c r="IWF18" s="8"/>
      <c r="IWG18" s="8"/>
      <c r="IWH18" s="8"/>
      <c r="IWI18" s="8"/>
      <c r="IWJ18" s="8"/>
      <c r="IWK18" s="8"/>
      <c r="IWL18" s="8"/>
      <c r="IWM18" s="8"/>
      <c r="IWN18" s="8"/>
      <c r="IWO18" s="8"/>
      <c r="IWP18" s="8"/>
      <c r="IWQ18" s="8"/>
      <c r="IWR18" s="8"/>
      <c r="IWS18" s="8"/>
      <c r="IWT18" s="8"/>
      <c r="IWU18" s="8"/>
      <c r="IWV18" s="8"/>
      <c r="IWW18" s="8"/>
      <c r="IWX18" s="8"/>
      <c r="IWY18" s="8"/>
      <c r="IWZ18" s="8"/>
      <c r="IXA18" s="8"/>
      <c r="IXB18" s="8"/>
      <c r="IXC18" s="8"/>
      <c r="IXD18" s="8"/>
      <c r="IXE18" s="8"/>
      <c r="IXF18" s="8"/>
      <c r="IXG18" s="8"/>
      <c r="IXH18" s="8"/>
      <c r="IXI18" s="8"/>
      <c r="IXJ18" s="8"/>
      <c r="IXK18" s="8"/>
      <c r="IXL18" s="8"/>
      <c r="IXM18" s="8"/>
      <c r="IXN18" s="8"/>
      <c r="IXO18" s="8"/>
      <c r="IXP18" s="8"/>
      <c r="IXQ18" s="8"/>
      <c r="IXR18" s="8"/>
      <c r="IXS18" s="8"/>
      <c r="IXT18" s="8"/>
      <c r="IXU18" s="8"/>
      <c r="IXV18" s="8"/>
      <c r="IXW18" s="8"/>
      <c r="IXX18" s="8"/>
      <c r="IXY18" s="8"/>
      <c r="IXZ18" s="8"/>
      <c r="IYA18" s="8"/>
      <c r="IYB18" s="8"/>
      <c r="IYC18" s="8"/>
      <c r="IYD18" s="8"/>
      <c r="IYE18" s="8"/>
      <c r="IYF18" s="8"/>
      <c r="IYG18" s="8"/>
      <c r="IYH18" s="8"/>
      <c r="IYI18" s="8"/>
      <c r="IYJ18" s="8"/>
      <c r="IYK18" s="8"/>
      <c r="IYL18" s="8"/>
      <c r="IYM18" s="8"/>
      <c r="IYN18" s="8"/>
      <c r="IYO18" s="8"/>
      <c r="IYP18" s="8"/>
      <c r="IYQ18" s="8"/>
      <c r="IYR18" s="8"/>
      <c r="IYS18" s="8"/>
      <c r="IYT18" s="8"/>
      <c r="IYU18" s="8"/>
      <c r="IYV18" s="8"/>
      <c r="IYW18" s="8"/>
      <c r="IYX18" s="8"/>
      <c r="IYY18" s="8"/>
      <c r="IYZ18" s="8"/>
      <c r="IZA18" s="8"/>
      <c r="IZB18" s="8"/>
      <c r="IZC18" s="8"/>
      <c r="IZD18" s="8"/>
      <c r="IZE18" s="8"/>
      <c r="IZF18" s="8"/>
      <c r="IZG18" s="8"/>
      <c r="IZH18" s="8"/>
      <c r="IZI18" s="8"/>
      <c r="IZJ18" s="8"/>
      <c r="IZK18" s="8"/>
      <c r="IZL18" s="8"/>
      <c r="IZM18" s="8"/>
      <c r="IZN18" s="8"/>
      <c r="IZO18" s="8"/>
      <c r="IZP18" s="8"/>
      <c r="IZQ18" s="8"/>
      <c r="IZR18" s="8"/>
      <c r="IZS18" s="8"/>
      <c r="IZT18" s="8"/>
      <c r="IZU18" s="8"/>
      <c r="IZV18" s="8"/>
      <c r="IZW18" s="8"/>
      <c r="IZX18" s="8"/>
      <c r="IZY18" s="8"/>
      <c r="IZZ18" s="8"/>
      <c r="JAA18" s="8"/>
      <c r="JAB18" s="8"/>
      <c r="JAC18" s="8"/>
      <c r="JAD18" s="8"/>
      <c r="JAE18" s="8"/>
      <c r="JAF18" s="8"/>
      <c r="JAG18" s="8"/>
      <c r="JAH18" s="8"/>
      <c r="JAI18" s="8"/>
      <c r="JAJ18" s="8"/>
      <c r="JAK18" s="8"/>
      <c r="JAL18" s="8"/>
      <c r="JAM18" s="8"/>
      <c r="JAN18" s="8"/>
      <c r="JAO18" s="8"/>
      <c r="JAP18" s="8"/>
      <c r="JAQ18" s="8"/>
      <c r="JAR18" s="8"/>
      <c r="JAS18" s="8"/>
      <c r="JAT18" s="8"/>
      <c r="JAU18" s="8"/>
      <c r="JAV18" s="8"/>
      <c r="JAW18" s="8"/>
      <c r="JAX18" s="8"/>
      <c r="JAY18" s="8"/>
      <c r="JAZ18" s="8"/>
      <c r="JBA18" s="8"/>
      <c r="JBB18" s="8"/>
      <c r="JBC18" s="8"/>
      <c r="JBD18" s="8"/>
      <c r="JBE18" s="8"/>
      <c r="JBF18" s="8"/>
      <c r="JBG18" s="8"/>
      <c r="JBH18" s="8"/>
      <c r="JBI18" s="8"/>
      <c r="JBJ18" s="8"/>
      <c r="JBK18" s="8"/>
      <c r="JBL18" s="8"/>
      <c r="JBM18" s="8"/>
      <c r="JBN18" s="8"/>
      <c r="JBO18" s="8"/>
      <c r="JBP18" s="8"/>
      <c r="JBQ18" s="8"/>
      <c r="JBR18" s="8"/>
      <c r="JBS18" s="8"/>
      <c r="JBT18" s="8"/>
      <c r="JBU18" s="8"/>
      <c r="JBV18" s="8"/>
      <c r="JBW18" s="8"/>
      <c r="JBX18" s="8"/>
      <c r="JBY18" s="8"/>
      <c r="JBZ18" s="8"/>
      <c r="JCA18" s="8"/>
      <c r="JCB18" s="8"/>
      <c r="JCC18" s="8"/>
      <c r="JCD18" s="8"/>
      <c r="JCE18" s="8"/>
      <c r="JCF18" s="8"/>
      <c r="JCG18" s="8"/>
      <c r="JCH18" s="8"/>
      <c r="JCI18" s="8"/>
      <c r="JCJ18" s="8"/>
      <c r="JCK18" s="8"/>
      <c r="JCL18" s="8"/>
      <c r="JCM18" s="8"/>
      <c r="JCN18" s="8"/>
      <c r="JCO18" s="8"/>
      <c r="JCP18" s="8"/>
      <c r="JCQ18" s="8"/>
      <c r="JCR18" s="8"/>
      <c r="JCS18" s="8"/>
      <c r="JCT18" s="8"/>
      <c r="JCU18" s="8"/>
      <c r="JCV18" s="8"/>
      <c r="JCW18" s="8"/>
      <c r="JCX18" s="8"/>
      <c r="JCY18" s="8"/>
      <c r="JCZ18" s="8"/>
      <c r="JDA18" s="8"/>
      <c r="JDB18" s="8"/>
      <c r="JDC18" s="8"/>
      <c r="JDD18" s="8"/>
      <c r="JDE18" s="8"/>
      <c r="JDF18" s="8"/>
      <c r="JDG18" s="8"/>
      <c r="JDH18" s="8"/>
      <c r="JDI18" s="8"/>
      <c r="JDJ18" s="8"/>
      <c r="JDK18" s="8"/>
      <c r="JDL18" s="8"/>
      <c r="JDM18" s="8"/>
      <c r="JDN18" s="8"/>
      <c r="JDO18" s="8"/>
      <c r="JDP18" s="8"/>
      <c r="JDQ18" s="8"/>
      <c r="JDR18" s="8"/>
      <c r="JDS18" s="8"/>
      <c r="JDT18" s="8"/>
      <c r="JDU18" s="8"/>
      <c r="JDV18" s="8"/>
      <c r="JDW18" s="8"/>
      <c r="JDX18" s="8"/>
      <c r="JDY18" s="8"/>
      <c r="JDZ18" s="8"/>
      <c r="JEA18" s="8"/>
      <c r="JEB18" s="8"/>
      <c r="JEC18" s="8"/>
      <c r="JED18" s="8"/>
      <c r="JEE18" s="8"/>
      <c r="JEF18" s="8"/>
      <c r="JEG18" s="8"/>
      <c r="JEH18" s="8"/>
      <c r="JEI18" s="8"/>
      <c r="JEJ18" s="8"/>
      <c r="JEK18" s="8"/>
      <c r="JEL18" s="8"/>
      <c r="JEM18" s="8"/>
      <c r="JEN18" s="8"/>
      <c r="JEO18" s="8"/>
      <c r="JEP18" s="8"/>
      <c r="JEQ18" s="8"/>
      <c r="JER18" s="8"/>
      <c r="JES18" s="8"/>
      <c r="JET18" s="8"/>
      <c r="JEU18" s="8"/>
      <c r="JEV18" s="8"/>
      <c r="JEW18" s="8"/>
      <c r="JEX18" s="8"/>
      <c r="JEY18" s="8"/>
      <c r="JEZ18" s="8"/>
      <c r="JFA18" s="8"/>
      <c r="JFB18" s="8"/>
      <c r="JFC18" s="8"/>
      <c r="JFD18" s="8"/>
      <c r="JFE18" s="8"/>
      <c r="JFF18" s="8"/>
      <c r="JFG18" s="8"/>
      <c r="JFH18" s="8"/>
      <c r="JFI18" s="8"/>
      <c r="JFJ18" s="8"/>
      <c r="JFK18" s="8"/>
      <c r="JFL18" s="8"/>
      <c r="JFM18" s="8"/>
      <c r="JFN18" s="8"/>
      <c r="JFO18" s="8"/>
      <c r="JFP18" s="8"/>
      <c r="JFQ18" s="8"/>
      <c r="JFR18" s="8"/>
      <c r="JFS18" s="8"/>
      <c r="JFT18" s="8"/>
      <c r="JFU18" s="8"/>
      <c r="JFV18" s="8"/>
      <c r="JFW18" s="8"/>
      <c r="JFX18" s="8"/>
      <c r="JFY18" s="8"/>
      <c r="JFZ18" s="8"/>
      <c r="JGA18" s="8"/>
      <c r="JGB18" s="8"/>
      <c r="JGC18" s="8"/>
      <c r="JGD18" s="8"/>
      <c r="JGE18" s="8"/>
      <c r="JGF18" s="8"/>
      <c r="JGG18" s="8"/>
      <c r="JGH18" s="8"/>
      <c r="JGI18" s="8"/>
      <c r="JGJ18" s="8"/>
      <c r="JGK18" s="8"/>
      <c r="JGL18" s="8"/>
      <c r="JGM18" s="8"/>
      <c r="JGN18" s="8"/>
      <c r="JGO18" s="8"/>
      <c r="JGP18" s="8"/>
      <c r="JGQ18" s="8"/>
      <c r="JGR18" s="8"/>
      <c r="JGS18" s="8"/>
      <c r="JGT18" s="8"/>
      <c r="JGU18" s="8"/>
      <c r="JGV18" s="8"/>
      <c r="JGW18" s="8"/>
      <c r="JGX18" s="8"/>
      <c r="JGY18" s="8"/>
      <c r="JGZ18" s="8"/>
      <c r="JHA18" s="8"/>
      <c r="JHB18" s="8"/>
      <c r="JHC18" s="8"/>
      <c r="JHD18" s="8"/>
      <c r="JHE18" s="8"/>
      <c r="JHF18" s="8"/>
      <c r="JHG18" s="8"/>
      <c r="JHH18" s="8"/>
      <c r="JHI18" s="8"/>
      <c r="JHJ18" s="8"/>
      <c r="JHK18" s="8"/>
      <c r="JHL18" s="8"/>
      <c r="JHM18" s="8"/>
      <c r="JHN18" s="8"/>
      <c r="JHO18" s="8"/>
      <c r="JHP18" s="8"/>
      <c r="JHQ18" s="8"/>
      <c r="JHR18" s="8"/>
      <c r="JHS18" s="8"/>
      <c r="JHT18" s="8"/>
      <c r="JHU18" s="8"/>
      <c r="JHV18" s="8"/>
      <c r="JHW18" s="8"/>
      <c r="JHX18" s="8"/>
      <c r="JHY18" s="8"/>
      <c r="JHZ18" s="8"/>
      <c r="JIA18" s="8"/>
      <c r="JIB18" s="8"/>
      <c r="JIC18" s="8"/>
      <c r="JID18" s="8"/>
      <c r="JIE18" s="8"/>
      <c r="JIF18" s="8"/>
      <c r="JIG18" s="8"/>
      <c r="JIH18" s="8"/>
      <c r="JII18" s="8"/>
      <c r="JIJ18" s="8"/>
      <c r="JIK18" s="8"/>
      <c r="JIL18" s="8"/>
      <c r="JIM18" s="8"/>
      <c r="JIN18" s="8"/>
      <c r="JIO18" s="8"/>
      <c r="JIP18" s="8"/>
      <c r="JIQ18" s="8"/>
      <c r="JIR18" s="8"/>
      <c r="JIS18" s="8"/>
      <c r="JIT18" s="8"/>
      <c r="JIU18" s="8"/>
      <c r="JIV18" s="8"/>
      <c r="JIW18" s="8"/>
      <c r="JIX18" s="8"/>
      <c r="JIY18" s="8"/>
      <c r="JIZ18" s="8"/>
      <c r="JJA18" s="8"/>
      <c r="JJB18" s="8"/>
      <c r="JJC18" s="8"/>
      <c r="JJD18" s="8"/>
      <c r="JJE18" s="8"/>
      <c r="JJF18" s="8"/>
      <c r="JJG18" s="8"/>
      <c r="JJH18" s="8"/>
      <c r="JJI18" s="8"/>
      <c r="JJJ18" s="8"/>
      <c r="JJK18" s="8"/>
      <c r="JJL18" s="8"/>
      <c r="JJM18" s="8"/>
      <c r="JJN18" s="8"/>
      <c r="JJO18" s="8"/>
      <c r="JJP18" s="8"/>
      <c r="JJQ18" s="8"/>
      <c r="JJR18" s="8"/>
      <c r="JJS18" s="8"/>
      <c r="JJT18" s="8"/>
      <c r="JJU18" s="8"/>
      <c r="JJV18" s="8"/>
      <c r="JJW18" s="8"/>
      <c r="JJX18" s="8"/>
      <c r="JJY18" s="8"/>
      <c r="JJZ18" s="8"/>
      <c r="JKA18" s="8"/>
      <c r="JKB18" s="8"/>
      <c r="JKC18" s="8"/>
      <c r="JKD18" s="8"/>
      <c r="JKE18" s="8"/>
      <c r="JKF18" s="8"/>
      <c r="JKG18" s="8"/>
      <c r="JKH18" s="8"/>
      <c r="JKI18" s="8"/>
      <c r="JKJ18" s="8"/>
      <c r="JKK18" s="8"/>
      <c r="JKL18" s="8"/>
      <c r="JKM18" s="8"/>
      <c r="JKN18" s="8"/>
      <c r="JKO18" s="8"/>
      <c r="JKP18" s="8"/>
      <c r="JKQ18" s="8"/>
      <c r="JKR18" s="8"/>
      <c r="JKS18" s="8"/>
      <c r="JKT18" s="8"/>
      <c r="JKU18" s="8"/>
      <c r="JKV18" s="8"/>
      <c r="JKW18" s="8"/>
      <c r="JKX18" s="8"/>
      <c r="JKY18" s="8"/>
      <c r="JKZ18" s="8"/>
      <c r="JLA18" s="8"/>
      <c r="JLB18" s="8"/>
      <c r="JLC18" s="8"/>
      <c r="JLD18" s="8"/>
      <c r="JLE18" s="8"/>
      <c r="JLF18" s="8"/>
      <c r="JLG18" s="8"/>
      <c r="JLH18" s="8"/>
      <c r="JLI18" s="8"/>
      <c r="JLJ18" s="8"/>
      <c r="JLK18" s="8"/>
      <c r="JLL18" s="8"/>
      <c r="JLM18" s="8"/>
      <c r="JLN18" s="8"/>
      <c r="JLO18" s="8"/>
      <c r="JLP18" s="8"/>
      <c r="JLQ18" s="8"/>
      <c r="JLR18" s="8"/>
      <c r="JLS18" s="8"/>
      <c r="JLT18" s="8"/>
      <c r="JLU18" s="8"/>
      <c r="JLV18" s="8"/>
      <c r="JLW18" s="8"/>
      <c r="JLX18" s="8"/>
      <c r="JLY18" s="8"/>
      <c r="JLZ18" s="8"/>
      <c r="JMA18" s="8"/>
      <c r="JMB18" s="8"/>
      <c r="JMC18" s="8"/>
      <c r="JMD18" s="8"/>
      <c r="JME18" s="8"/>
      <c r="JMF18" s="8"/>
      <c r="JMG18" s="8"/>
      <c r="JMH18" s="8"/>
      <c r="JMI18" s="8"/>
      <c r="JMJ18" s="8"/>
      <c r="JMK18" s="8"/>
      <c r="JML18" s="8"/>
      <c r="JMM18" s="8"/>
      <c r="JMN18" s="8"/>
      <c r="JMO18" s="8"/>
      <c r="JMP18" s="8"/>
      <c r="JMQ18" s="8"/>
      <c r="JMR18" s="8"/>
      <c r="JMS18" s="8"/>
      <c r="JMT18" s="8"/>
      <c r="JMU18" s="8"/>
      <c r="JMV18" s="8"/>
      <c r="JMW18" s="8"/>
      <c r="JMX18" s="8"/>
      <c r="JMY18" s="8"/>
      <c r="JMZ18" s="8"/>
      <c r="JNA18" s="8"/>
      <c r="JNB18" s="8"/>
      <c r="JNC18" s="8"/>
      <c r="JND18" s="8"/>
      <c r="JNE18" s="8"/>
      <c r="JNF18" s="8"/>
      <c r="JNG18" s="8"/>
      <c r="JNH18" s="8"/>
      <c r="JNI18" s="8"/>
      <c r="JNJ18" s="8"/>
      <c r="JNK18" s="8"/>
      <c r="JNL18" s="8"/>
      <c r="JNM18" s="8"/>
      <c r="JNN18" s="8"/>
      <c r="JNO18" s="8"/>
      <c r="JNP18" s="8"/>
      <c r="JNQ18" s="8"/>
      <c r="JNR18" s="8"/>
      <c r="JNS18" s="8"/>
      <c r="JNT18" s="8"/>
      <c r="JNU18" s="8"/>
      <c r="JNV18" s="8"/>
      <c r="JNW18" s="8"/>
      <c r="JNX18" s="8"/>
      <c r="JNY18" s="8"/>
      <c r="JNZ18" s="8"/>
      <c r="JOA18" s="8"/>
      <c r="JOB18" s="8"/>
      <c r="JOC18" s="8"/>
      <c r="JOD18" s="8"/>
      <c r="JOE18" s="8"/>
      <c r="JOF18" s="8"/>
      <c r="JOG18" s="8"/>
      <c r="JOH18" s="8"/>
      <c r="JOI18" s="8"/>
      <c r="JOJ18" s="8"/>
      <c r="JOK18" s="8"/>
      <c r="JOL18" s="8"/>
      <c r="JOM18" s="8"/>
      <c r="JON18" s="8"/>
      <c r="JOO18" s="8"/>
      <c r="JOP18" s="8"/>
      <c r="JOQ18" s="8"/>
      <c r="JOR18" s="8"/>
      <c r="JOS18" s="8"/>
      <c r="JOT18" s="8"/>
      <c r="JOU18" s="8"/>
      <c r="JOV18" s="8"/>
      <c r="JOW18" s="8"/>
      <c r="JOX18" s="8"/>
      <c r="JOY18" s="8"/>
      <c r="JOZ18" s="8"/>
      <c r="JPA18" s="8"/>
      <c r="JPB18" s="8"/>
      <c r="JPC18" s="8"/>
      <c r="JPD18" s="8"/>
      <c r="JPE18" s="8"/>
      <c r="JPF18" s="8"/>
      <c r="JPG18" s="8"/>
      <c r="JPH18" s="8"/>
      <c r="JPI18" s="8"/>
      <c r="JPJ18" s="8"/>
      <c r="JPK18" s="8"/>
      <c r="JPL18" s="8"/>
      <c r="JPM18" s="8"/>
      <c r="JPN18" s="8"/>
      <c r="JPO18" s="8"/>
      <c r="JPP18" s="8"/>
      <c r="JPQ18" s="8"/>
      <c r="JPR18" s="8"/>
      <c r="JPS18" s="8"/>
      <c r="JPT18" s="8"/>
      <c r="JPU18" s="8"/>
      <c r="JPV18" s="8"/>
      <c r="JPW18" s="8"/>
      <c r="JPX18" s="8"/>
      <c r="JPY18" s="8"/>
      <c r="JPZ18" s="8"/>
      <c r="JQA18" s="8"/>
      <c r="JQB18" s="8"/>
      <c r="JQC18" s="8"/>
      <c r="JQD18" s="8"/>
      <c r="JQE18" s="8"/>
      <c r="JQF18" s="8"/>
      <c r="JQG18" s="8"/>
      <c r="JQH18" s="8"/>
      <c r="JQI18" s="8"/>
      <c r="JQJ18" s="8"/>
      <c r="JQK18" s="8"/>
      <c r="JQL18" s="8"/>
      <c r="JQM18" s="8"/>
      <c r="JQN18" s="8"/>
      <c r="JQO18" s="8"/>
      <c r="JQP18" s="8"/>
      <c r="JQQ18" s="8"/>
      <c r="JQR18" s="8"/>
      <c r="JQS18" s="8"/>
      <c r="JQT18" s="8"/>
      <c r="JQU18" s="8"/>
      <c r="JQV18" s="8"/>
      <c r="JQW18" s="8"/>
      <c r="JQX18" s="8"/>
      <c r="JQY18" s="8"/>
      <c r="JQZ18" s="8"/>
      <c r="JRA18" s="8"/>
      <c r="JRB18" s="8"/>
      <c r="JRC18" s="8"/>
      <c r="JRD18" s="8"/>
      <c r="JRE18" s="8"/>
      <c r="JRF18" s="8"/>
      <c r="JRG18" s="8"/>
      <c r="JRH18" s="8"/>
      <c r="JRI18" s="8"/>
      <c r="JRJ18" s="8"/>
      <c r="JRK18" s="8"/>
      <c r="JRL18" s="8"/>
      <c r="JRM18" s="8"/>
      <c r="JRN18" s="8"/>
      <c r="JRO18" s="8"/>
      <c r="JRP18" s="8"/>
      <c r="JRQ18" s="8"/>
      <c r="JRR18" s="8"/>
      <c r="JRS18" s="8"/>
      <c r="JRT18" s="8"/>
      <c r="JRU18" s="8"/>
      <c r="JRV18" s="8"/>
      <c r="JRW18" s="8"/>
      <c r="JRX18" s="8"/>
      <c r="JRY18" s="8"/>
      <c r="JRZ18" s="8"/>
      <c r="JSA18" s="8"/>
      <c r="JSB18" s="8"/>
      <c r="JSC18" s="8"/>
      <c r="JSD18" s="8"/>
      <c r="JSE18" s="8"/>
      <c r="JSF18" s="8"/>
      <c r="JSG18" s="8"/>
      <c r="JSH18" s="8"/>
      <c r="JSI18" s="8"/>
      <c r="JSJ18" s="8"/>
      <c r="JSK18" s="8"/>
      <c r="JSL18" s="8"/>
      <c r="JSM18" s="8"/>
      <c r="JSN18" s="8"/>
      <c r="JSO18" s="8"/>
      <c r="JSP18" s="8"/>
      <c r="JSQ18" s="8"/>
      <c r="JSR18" s="8"/>
      <c r="JSS18" s="8"/>
      <c r="JST18" s="8"/>
      <c r="JSU18" s="8"/>
      <c r="JSV18" s="8"/>
      <c r="JSW18" s="8"/>
      <c r="JSX18" s="8"/>
      <c r="JSY18" s="8"/>
      <c r="JSZ18" s="8"/>
      <c r="JTA18" s="8"/>
      <c r="JTB18" s="8"/>
      <c r="JTC18" s="8"/>
      <c r="JTD18" s="8"/>
      <c r="JTE18" s="8"/>
      <c r="JTF18" s="8"/>
      <c r="JTG18" s="8"/>
      <c r="JTH18" s="8"/>
      <c r="JTI18" s="8"/>
      <c r="JTJ18" s="8"/>
      <c r="JTK18" s="8"/>
      <c r="JTL18" s="8"/>
      <c r="JTM18" s="8"/>
      <c r="JTN18" s="8"/>
      <c r="JTO18" s="8"/>
      <c r="JTP18" s="8"/>
      <c r="JTQ18" s="8"/>
      <c r="JTR18" s="8"/>
      <c r="JTS18" s="8"/>
      <c r="JTT18" s="8"/>
      <c r="JTU18" s="8"/>
      <c r="JTV18" s="8"/>
      <c r="JTW18" s="8"/>
      <c r="JTX18" s="8"/>
      <c r="JTY18" s="8"/>
      <c r="JTZ18" s="8"/>
      <c r="JUA18" s="8"/>
      <c r="JUB18" s="8"/>
      <c r="JUC18" s="8"/>
      <c r="JUD18" s="8"/>
      <c r="JUE18" s="8"/>
      <c r="JUF18" s="8"/>
      <c r="JUG18" s="8"/>
      <c r="JUH18" s="8"/>
      <c r="JUI18" s="8"/>
      <c r="JUJ18" s="8"/>
      <c r="JUK18" s="8"/>
      <c r="JUL18" s="8"/>
      <c r="JUM18" s="8"/>
      <c r="JUN18" s="8"/>
      <c r="JUO18" s="8"/>
      <c r="JUP18" s="8"/>
      <c r="JUQ18" s="8"/>
      <c r="JUR18" s="8"/>
      <c r="JUS18" s="8"/>
      <c r="JUT18" s="8"/>
      <c r="JUU18" s="8"/>
      <c r="JUV18" s="8"/>
      <c r="JUW18" s="8"/>
      <c r="JUX18" s="8"/>
      <c r="JUY18" s="8"/>
      <c r="JUZ18" s="8"/>
      <c r="JVA18" s="8"/>
      <c r="JVB18" s="8"/>
      <c r="JVC18" s="8"/>
      <c r="JVD18" s="8"/>
      <c r="JVE18" s="8"/>
      <c r="JVF18" s="8"/>
      <c r="JVG18" s="8"/>
      <c r="JVH18" s="8"/>
      <c r="JVI18" s="8"/>
      <c r="JVJ18" s="8"/>
      <c r="JVK18" s="8"/>
      <c r="JVL18" s="8"/>
      <c r="JVM18" s="8"/>
      <c r="JVN18" s="8"/>
      <c r="JVO18" s="8"/>
      <c r="JVP18" s="8"/>
      <c r="JVQ18" s="8"/>
      <c r="JVR18" s="8"/>
      <c r="JVS18" s="8"/>
      <c r="JVT18" s="8"/>
      <c r="JVU18" s="8"/>
      <c r="JVV18" s="8"/>
      <c r="JVW18" s="8"/>
      <c r="JVX18" s="8"/>
      <c r="JVY18" s="8"/>
      <c r="JVZ18" s="8"/>
      <c r="JWA18" s="8"/>
      <c r="JWB18" s="8"/>
      <c r="JWC18" s="8"/>
      <c r="JWD18" s="8"/>
      <c r="JWE18" s="8"/>
      <c r="JWF18" s="8"/>
      <c r="JWG18" s="8"/>
      <c r="JWH18" s="8"/>
      <c r="JWI18" s="8"/>
      <c r="JWJ18" s="8"/>
      <c r="JWK18" s="8"/>
      <c r="JWL18" s="8"/>
      <c r="JWM18" s="8"/>
      <c r="JWN18" s="8"/>
      <c r="JWO18" s="8"/>
      <c r="JWP18" s="8"/>
      <c r="JWQ18" s="8"/>
      <c r="JWR18" s="8"/>
      <c r="JWS18" s="8"/>
      <c r="JWT18" s="8"/>
      <c r="JWU18" s="8"/>
      <c r="JWV18" s="8"/>
      <c r="JWW18" s="8"/>
      <c r="JWX18" s="8"/>
      <c r="JWY18" s="8"/>
      <c r="JWZ18" s="8"/>
      <c r="JXA18" s="8"/>
      <c r="JXB18" s="8"/>
      <c r="JXC18" s="8"/>
      <c r="JXD18" s="8"/>
      <c r="JXE18" s="8"/>
      <c r="JXF18" s="8"/>
      <c r="JXG18" s="8"/>
      <c r="JXH18" s="8"/>
      <c r="JXI18" s="8"/>
      <c r="JXJ18" s="8"/>
      <c r="JXK18" s="8"/>
      <c r="JXL18" s="8"/>
      <c r="JXM18" s="8"/>
      <c r="JXN18" s="8"/>
      <c r="JXO18" s="8"/>
      <c r="JXP18" s="8"/>
      <c r="JXQ18" s="8"/>
      <c r="JXR18" s="8"/>
      <c r="JXS18" s="8"/>
      <c r="JXT18" s="8"/>
      <c r="JXU18" s="8"/>
      <c r="JXV18" s="8"/>
      <c r="JXW18" s="8"/>
      <c r="JXX18" s="8"/>
      <c r="JXY18" s="8"/>
      <c r="JXZ18" s="8"/>
      <c r="JYA18" s="8"/>
      <c r="JYB18" s="8"/>
      <c r="JYC18" s="8"/>
      <c r="JYD18" s="8"/>
      <c r="JYE18" s="8"/>
      <c r="JYF18" s="8"/>
      <c r="JYG18" s="8"/>
      <c r="JYH18" s="8"/>
      <c r="JYI18" s="8"/>
      <c r="JYJ18" s="8"/>
      <c r="JYK18" s="8"/>
      <c r="JYL18" s="8"/>
      <c r="JYM18" s="8"/>
      <c r="JYN18" s="8"/>
      <c r="JYO18" s="8"/>
      <c r="JYP18" s="8"/>
      <c r="JYQ18" s="8"/>
      <c r="JYR18" s="8"/>
      <c r="JYS18" s="8"/>
      <c r="JYT18" s="8"/>
      <c r="JYU18" s="8"/>
      <c r="JYV18" s="8"/>
      <c r="JYW18" s="8"/>
      <c r="JYX18" s="8"/>
      <c r="JYY18" s="8"/>
      <c r="JYZ18" s="8"/>
      <c r="JZA18" s="8"/>
      <c r="JZB18" s="8"/>
      <c r="JZC18" s="8"/>
      <c r="JZD18" s="8"/>
      <c r="JZE18" s="8"/>
      <c r="JZF18" s="8"/>
      <c r="JZG18" s="8"/>
      <c r="JZH18" s="8"/>
      <c r="JZI18" s="8"/>
      <c r="JZJ18" s="8"/>
      <c r="JZK18" s="8"/>
      <c r="JZL18" s="8"/>
      <c r="JZM18" s="8"/>
      <c r="JZN18" s="8"/>
      <c r="JZO18" s="8"/>
      <c r="JZP18" s="8"/>
      <c r="JZQ18" s="8"/>
      <c r="JZR18" s="8"/>
      <c r="JZS18" s="8"/>
      <c r="JZT18" s="8"/>
      <c r="JZU18" s="8"/>
      <c r="JZV18" s="8"/>
      <c r="JZW18" s="8"/>
      <c r="JZX18" s="8"/>
      <c r="JZY18" s="8"/>
      <c r="JZZ18" s="8"/>
      <c r="KAA18" s="8"/>
      <c r="KAB18" s="8"/>
      <c r="KAC18" s="8"/>
      <c r="KAD18" s="8"/>
      <c r="KAE18" s="8"/>
      <c r="KAF18" s="8"/>
      <c r="KAG18" s="8"/>
      <c r="KAH18" s="8"/>
      <c r="KAI18" s="8"/>
      <c r="KAJ18" s="8"/>
      <c r="KAK18" s="8"/>
      <c r="KAL18" s="8"/>
      <c r="KAM18" s="8"/>
      <c r="KAN18" s="8"/>
      <c r="KAO18" s="8"/>
      <c r="KAP18" s="8"/>
      <c r="KAQ18" s="8"/>
      <c r="KAR18" s="8"/>
      <c r="KAS18" s="8"/>
      <c r="KAT18" s="8"/>
      <c r="KAU18" s="8"/>
      <c r="KAV18" s="8"/>
      <c r="KAW18" s="8"/>
      <c r="KAX18" s="8"/>
      <c r="KAY18" s="8"/>
      <c r="KAZ18" s="8"/>
      <c r="KBA18" s="8"/>
      <c r="KBB18" s="8"/>
      <c r="KBC18" s="8"/>
      <c r="KBD18" s="8"/>
      <c r="KBE18" s="8"/>
      <c r="KBF18" s="8"/>
      <c r="KBG18" s="8"/>
      <c r="KBH18" s="8"/>
      <c r="KBI18" s="8"/>
      <c r="KBJ18" s="8"/>
      <c r="KBK18" s="8"/>
      <c r="KBL18" s="8"/>
      <c r="KBM18" s="8"/>
      <c r="KBN18" s="8"/>
      <c r="KBO18" s="8"/>
      <c r="KBP18" s="8"/>
      <c r="KBQ18" s="8"/>
      <c r="KBR18" s="8"/>
      <c r="KBS18" s="8"/>
      <c r="KBT18" s="8"/>
      <c r="KBU18" s="8"/>
      <c r="KBV18" s="8"/>
      <c r="KBW18" s="8"/>
      <c r="KBX18" s="8"/>
      <c r="KBY18" s="8"/>
      <c r="KBZ18" s="8"/>
      <c r="KCA18" s="8"/>
      <c r="KCB18" s="8"/>
      <c r="KCC18" s="8"/>
      <c r="KCD18" s="8"/>
      <c r="KCE18" s="8"/>
      <c r="KCF18" s="8"/>
      <c r="KCG18" s="8"/>
      <c r="KCH18" s="8"/>
      <c r="KCI18" s="8"/>
      <c r="KCJ18" s="8"/>
      <c r="KCK18" s="8"/>
      <c r="KCL18" s="8"/>
      <c r="KCM18" s="8"/>
      <c r="KCN18" s="8"/>
      <c r="KCO18" s="8"/>
      <c r="KCP18" s="8"/>
      <c r="KCQ18" s="8"/>
      <c r="KCR18" s="8"/>
      <c r="KCS18" s="8"/>
      <c r="KCT18" s="8"/>
      <c r="KCU18" s="8"/>
      <c r="KCV18" s="8"/>
      <c r="KCW18" s="8"/>
      <c r="KCX18" s="8"/>
      <c r="KCY18" s="8"/>
      <c r="KCZ18" s="8"/>
      <c r="KDA18" s="8"/>
      <c r="KDB18" s="8"/>
      <c r="KDC18" s="8"/>
      <c r="KDD18" s="8"/>
      <c r="KDE18" s="8"/>
      <c r="KDF18" s="8"/>
      <c r="KDG18" s="8"/>
      <c r="KDH18" s="8"/>
      <c r="KDI18" s="8"/>
      <c r="KDJ18" s="8"/>
      <c r="KDK18" s="8"/>
      <c r="KDL18" s="8"/>
      <c r="KDM18" s="8"/>
      <c r="KDN18" s="8"/>
      <c r="KDO18" s="8"/>
      <c r="KDP18" s="8"/>
      <c r="KDQ18" s="8"/>
      <c r="KDR18" s="8"/>
      <c r="KDS18" s="8"/>
      <c r="KDT18" s="8"/>
      <c r="KDU18" s="8"/>
      <c r="KDV18" s="8"/>
      <c r="KDW18" s="8"/>
      <c r="KDX18" s="8"/>
      <c r="KDY18" s="8"/>
      <c r="KDZ18" s="8"/>
      <c r="KEA18" s="8"/>
      <c r="KEB18" s="8"/>
      <c r="KEC18" s="8"/>
      <c r="KED18" s="8"/>
      <c r="KEE18" s="8"/>
      <c r="KEF18" s="8"/>
      <c r="KEG18" s="8"/>
      <c r="KEH18" s="8"/>
      <c r="KEI18" s="8"/>
      <c r="KEJ18" s="8"/>
      <c r="KEK18" s="8"/>
      <c r="KEL18" s="8"/>
      <c r="KEM18" s="8"/>
      <c r="KEN18" s="8"/>
      <c r="KEO18" s="8"/>
      <c r="KEP18" s="8"/>
      <c r="KEQ18" s="8"/>
      <c r="KER18" s="8"/>
      <c r="KES18" s="8"/>
      <c r="KET18" s="8"/>
      <c r="KEU18" s="8"/>
      <c r="KEV18" s="8"/>
      <c r="KEW18" s="8"/>
      <c r="KEX18" s="8"/>
      <c r="KEY18" s="8"/>
      <c r="KEZ18" s="8"/>
      <c r="KFA18" s="8"/>
      <c r="KFB18" s="8"/>
      <c r="KFC18" s="8"/>
      <c r="KFD18" s="8"/>
      <c r="KFE18" s="8"/>
      <c r="KFF18" s="8"/>
      <c r="KFG18" s="8"/>
      <c r="KFH18" s="8"/>
      <c r="KFI18" s="8"/>
      <c r="KFJ18" s="8"/>
      <c r="KFK18" s="8"/>
      <c r="KFL18" s="8"/>
      <c r="KFM18" s="8"/>
      <c r="KFN18" s="8"/>
      <c r="KFO18" s="8"/>
      <c r="KFP18" s="8"/>
      <c r="KFQ18" s="8"/>
      <c r="KFR18" s="8"/>
      <c r="KFS18" s="8"/>
      <c r="KFT18" s="8"/>
      <c r="KFU18" s="8"/>
      <c r="KFV18" s="8"/>
      <c r="KFW18" s="8"/>
      <c r="KFX18" s="8"/>
      <c r="KFY18" s="8"/>
      <c r="KFZ18" s="8"/>
      <c r="KGA18" s="8"/>
      <c r="KGB18" s="8"/>
      <c r="KGC18" s="8"/>
      <c r="KGD18" s="8"/>
      <c r="KGE18" s="8"/>
      <c r="KGF18" s="8"/>
      <c r="KGG18" s="8"/>
      <c r="KGH18" s="8"/>
      <c r="KGI18" s="8"/>
      <c r="KGJ18" s="8"/>
      <c r="KGK18" s="8"/>
      <c r="KGL18" s="8"/>
      <c r="KGM18" s="8"/>
      <c r="KGN18" s="8"/>
      <c r="KGO18" s="8"/>
      <c r="KGP18" s="8"/>
      <c r="KGQ18" s="8"/>
      <c r="KGR18" s="8"/>
      <c r="KGS18" s="8"/>
      <c r="KGT18" s="8"/>
      <c r="KGU18" s="8"/>
      <c r="KGV18" s="8"/>
      <c r="KGW18" s="8"/>
      <c r="KGX18" s="8"/>
      <c r="KGY18" s="8"/>
      <c r="KGZ18" s="8"/>
      <c r="KHA18" s="8"/>
      <c r="KHB18" s="8"/>
      <c r="KHC18" s="8"/>
      <c r="KHD18" s="8"/>
      <c r="KHE18" s="8"/>
      <c r="KHF18" s="8"/>
      <c r="KHG18" s="8"/>
      <c r="KHH18" s="8"/>
      <c r="KHI18" s="8"/>
      <c r="KHJ18" s="8"/>
      <c r="KHK18" s="8"/>
      <c r="KHL18" s="8"/>
      <c r="KHM18" s="8"/>
      <c r="KHN18" s="8"/>
      <c r="KHO18" s="8"/>
      <c r="KHP18" s="8"/>
      <c r="KHQ18" s="8"/>
      <c r="KHR18" s="8"/>
      <c r="KHS18" s="8"/>
      <c r="KHT18" s="8"/>
      <c r="KHU18" s="8"/>
      <c r="KHV18" s="8"/>
      <c r="KHW18" s="8"/>
      <c r="KHX18" s="8"/>
      <c r="KHY18" s="8"/>
      <c r="KHZ18" s="8"/>
      <c r="KIA18" s="8"/>
      <c r="KIB18" s="8"/>
      <c r="KIC18" s="8"/>
      <c r="KID18" s="8"/>
      <c r="KIE18" s="8"/>
      <c r="KIF18" s="8"/>
      <c r="KIG18" s="8"/>
      <c r="KIH18" s="8"/>
      <c r="KII18" s="8"/>
      <c r="KIJ18" s="8"/>
      <c r="KIK18" s="8"/>
      <c r="KIL18" s="8"/>
      <c r="KIM18" s="8"/>
      <c r="KIN18" s="8"/>
      <c r="KIO18" s="8"/>
      <c r="KIP18" s="8"/>
      <c r="KIQ18" s="8"/>
      <c r="KIR18" s="8"/>
      <c r="KIS18" s="8"/>
      <c r="KIT18" s="8"/>
      <c r="KIU18" s="8"/>
      <c r="KIV18" s="8"/>
      <c r="KIW18" s="8"/>
      <c r="KIX18" s="8"/>
      <c r="KIY18" s="8"/>
      <c r="KIZ18" s="8"/>
      <c r="KJA18" s="8"/>
      <c r="KJB18" s="8"/>
      <c r="KJC18" s="8"/>
      <c r="KJD18" s="8"/>
      <c r="KJE18" s="8"/>
      <c r="KJF18" s="8"/>
      <c r="KJG18" s="8"/>
      <c r="KJH18" s="8"/>
      <c r="KJI18" s="8"/>
      <c r="KJJ18" s="8"/>
      <c r="KJK18" s="8"/>
      <c r="KJL18" s="8"/>
      <c r="KJM18" s="8"/>
      <c r="KJN18" s="8"/>
      <c r="KJO18" s="8"/>
      <c r="KJP18" s="8"/>
      <c r="KJQ18" s="8"/>
      <c r="KJR18" s="8"/>
      <c r="KJS18" s="8"/>
      <c r="KJT18" s="8"/>
      <c r="KJU18" s="8"/>
      <c r="KJV18" s="8"/>
      <c r="KJW18" s="8"/>
      <c r="KJX18" s="8"/>
      <c r="KJY18" s="8"/>
      <c r="KJZ18" s="8"/>
      <c r="KKA18" s="8"/>
      <c r="KKB18" s="8"/>
      <c r="KKC18" s="8"/>
      <c r="KKD18" s="8"/>
      <c r="KKE18" s="8"/>
      <c r="KKF18" s="8"/>
      <c r="KKG18" s="8"/>
      <c r="KKH18" s="8"/>
      <c r="KKI18" s="8"/>
      <c r="KKJ18" s="8"/>
      <c r="KKK18" s="8"/>
      <c r="KKL18" s="8"/>
      <c r="KKM18" s="8"/>
      <c r="KKN18" s="8"/>
      <c r="KKO18" s="8"/>
      <c r="KKP18" s="8"/>
      <c r="KKQ18" s="8"/>
      <c r="KKR18" s="8"/>
      <c r="KKS18" s="8"/>
      <c r="KKT18" s="8"/>
      <c r="KKU18" s="8"/>
      <c r="KKV18" s="8"/>
      <c r="KKW18" s="8"/>
      <c r="KKX18" s="8"/>
      <c r="KKY18" s="8"/>
      <c r="KKZ18" s="8"/>
      <c r="KLA18" s="8"/>
      <c r="KLB18" s="8"/>
      <c r="KLC18" s="8"/>
      <c r="KLD18" s="8"/>
      <c r="KLE18" s="8"/>
      <c r="KLF18" s="8"/>
      <c r="KLG18" s="8"/>
      <c r="KLH18" s="8"/>
      <c r="KLI18" s="8"/>
      <c r="KLJ18" s="8"/>
      <c r="KLK18" s="8"/>
      <c r="KLL18" s="8"/>
      <c r="KLM18" s="8"/>
      <c r="KLN18" s="8"/>
      <c r="KLO18" s="8"/>
      <c r="KLP18" s="8"/>
      <c r="KLQ18" s="8"/>
      <c r="KLR18" s="8"/>
      <c r="KLS18" s="8"/>
      <c r="KLT18" s="8"/>
      <c r="KLU18" s="8"/>
      <c r="KLV18" s="8"/>
      <c r="KLW18" s="8"/>
      <c r="KLX18" s="8"/>
      <c r="KLY18" s="8"/>
      <c r="KLZ18" s="8"/>
      <c r="KMA18" s="8"/>
      <c r="KMB18" s="8"/>
      <c r="KMC18" s="8"/>
      <c r="KMD18" s="8"/>
      <c r="KME18" s="8"/>
      <c r="KMF18" s="8"/>
      <c r="KMG18" s="8"/>
      <c r="KMH18" s="8"/>
      <c r="KMI18" s="8"/>
      <c r="KMJ18" s="8"/>
      <c r="KMK18" s="8"/>
      <c r="KML18" s="8"/>
      <c r="KMM18" s="8"/>
      <c r="KMN18" s="8"/>
      <c r="KMO18" s="8"/>
      <c r="KMP18" s="8"/>
      <c r="KMQ18" s="8"/>
      <c r="KMR18" s="8"/>
      <c r="KMS18" s="8"/>
      <c r="KMT18" s="8"/>
      <c r="KMU18" s="8"/>
      <c r="KMV18" s="8"/>
      <c r="KMW18" s="8"/>
      <c r="KMX18" s="8"/>
      <c r="KMY18" s="8"/>
      <c r="KMZ18" s="8"/>
      <c r="KNA18" s="8"/>
      <c r="KNB18" s="8"/>
      <c r="KNC18" s="8"/>
      <c r="KND18" s="8"/>
      <c r="KNE18" s="8"/>
      <c r="KNF18" s="8"/>
      <c r="KNG18" s="8"/>
      <c r="KNH18" s="8"/>
      <c r="KNI18" s="8"/>
      <c r="KNJ18" s="8"/>
      <c r="KNK18" s="8"/>
      <c r="KNL18" s="8"/>
      <c r="KNM18" s="8"/>
      <c r="KNN18" s="8"/>
      <c r="KNO18" s="8"/>
      <c r="KNP18" s="8"/>
      <c r="KNQ18" s="8"/>
      <c r="KNR18" s="8"/>
      <c r="KNS18" s="8"/>
      <c r="KNT18" s="8"/>
      <c r="KNU18" s="8"/>
      <c r="KNV18" s="8"/>
      <c r="KNW18" s="8"/>
      <c r="KNX18" s="8"/>
      <c r="KNY18" s="8"/>
      <c r="KNZ18" s="8"/>
      <c r="KOA18" s="8"/>
      <c r="KOB18" s="8"/>
      <c r="KOC18" s="8"/>
      <c r="KOD18" s="8"/>
      <c r="KOE18" s="8"/>
      <c r="KOF18" s="8"/>
      <c r="KOG18" s="8"/>
      <c r="KOH18" s="8"/>
      <c r="KOI18" s="8"/>
      <c r="KOJ18" s="8"/>
      <c r="KOK18" s="8"/>
      <c r="KOL18" s="8"/>
      <c r="KOM18" s="8"/>
      <c r="KON18" s="8"/>
      <c r="KOO18" s="8"/>
      <c r="KOP18" s="8"/>
      <c r="KOQ18" s="8"/>
      <c r="KOR18" s="8"/>
      <c r="KOS18" s="8"/>
      <c r="KOT18" s="8"/>
      <c r="KOU18" s="8"/>
      <c r="KOV18" s="8"/>
      <c r="KOW18" s="8"/>
      <c r="KOX18" s="8"/>
      <c r="KOY18" s="8"/>
      <c r="KOZ18" s="8"/>
      <c r="KPA18" s="8"/>
      <c r="KPB18" s="8"/>
      <c r="KPC18" s="8"/>
      <c r="KPD18" s="8"/>
      <c r="KPE18" s="8"/>
      <c r="KPF18" s="8"/>
      <c r="KPG18" s="8"/>
      <c r="KPH18" s="8"/>
      <c r="KPI18" s="8"/>
      <c r="KPJ18" s="8"/>
      <c r="KPK18" s="8"/>
      <c r="KPL18" s="8"/>
      <c r="KPM18" s="8"/>
      <c r="KPN18" s="8"/>
      <c r="KPO18" s="8"/>
      <c r="KPP18" s="8"/>
      <c r="KPQ18" s="8"/>
      <c r="KPR18" s="8"/>
      <c r="KPS18" s="8"/>
      <c r="KPT18" s="8"/>
      <c r="KPU18" s="8"/>
      <c r="KPV18" s="8"/>
      <c r="KPW18" s="8"/>
      <c r="KPX18" s="8"/>
      <c r="KPY18" s="8"/>
      <c r="KPZ18" s="8"/>
      <c r="KQA18" s="8"/>
      <c r="KQB18" s="8"/>
      <c r="KQC18" s="8"/>
      <c r="KQD18" s="8"/>
      <c r="KQE18" s="8"/>
      <c r="KQF18" s="8"/>
      <c r="KQG18" s="8"/>
      <c r="KQH18" s="8"/>
      <c r="KQI18" s="8"/>
      <c r="KQJ18" s="8"/>
      <c r="KQK18" s="8"/>
      <c r="KQL18" s="8"/>
      <c r="KQM18" s="8"/>
      <c r="KQN18" s="8"/>
      <c r="KQO18" s="8"/>
      <c r="KQP18" s="8"/>
      <c r="KQQ18" s="8"/>
      <c r="KQR18" s="8"/>
      <c r="KQS18" s="8"/>
      <c r="KQT18" s="8"/>
      <c r="KQU18" s="8"/>
      <c r="KQV18" s="8"/>
      <c r="KQW18" s="8"/>
      <c r="KQX18" s="8"/>
      <c r="KQY18" s="8"/>
      <c r="KQZ18" s="8"/>
      <c r="KRA18" s="8"/>
      <c r="KRB18" s="8"/>
      <c r="KRC18" s="8"/>
      <c r="KRD18" s="8"/>
      <c r="KRE18" s="8"/>
      <c r="KRF18" s="8"/>
      <c r="KRG18" s="8"/>
      <c r="KRH18" s="8"/>
      <c r="KRI18" s="8"/>
      <c r="KRJ18" s="8"/>
      <c r="KRK18" s="8"/>
      <c r="KRL18" s="8"/>
      <c r="KRM18" s="8"/>
      <c r="KRN18" s="8"/>
      <c r="KRO18" s="8"/>
      <c r="KRP18" s="8"/>
      <c r="KRQ18" s="8"/>
      <c r="KRR18" s="8"/>
      <c r="KRS18" s="8"/>
      <c r="KRT18" s="8"/>
      <c r="KRU18" s="8"/>
      <c r="KRV18" s="8"/>
      <c r="KRW18" s="8"/>
      <c r="KRX18" s="8"/>
      <c r="KRY18" s="8"/>
      <c r="KRZ18" s="8"/>
      <c r="KSA18" s="8"/>
      <c r="KSB18" s="8"/>
      <c r="KSC18" s="8"/>
      <c r="KSD18" s="8"/>
      <c r="KSE18" s="8"/>
      <c r="KSF18" s="8"/>
      <c r="KSG18" s="8"/>
      <c r="KSH18" s="8"/>
      <c r="KSI18" s="8"/>
      <c r="KSJ18" s="8"/>
      <c r="KSK18" s="8"/>
      <c r="KSL18" s="8"/>
      <c r="KSM18" s="8"/>
      <c r="KSN18" s="8"/>
      <c r="KSO18" s="8"/>
      <c r="KSP18" s="8"/>
      <c r="KSQ18" s="8"/>
      <c r="KSR18" s="8"/>
      <c r="KSS18" s="8"/>
      <c r="KST18" s="8"/>
      <c r="KSU18" s="8"/>
      <c r="KSV18" s="8"/>
      <c r="KSW18" s="8"/>
      <c r="KSX18" s="8"/>
      <c r="KSY18" s="8"/>
      <c r="KSZ18" s="8"/>
      <c r="KTA18" s="8"/>
      <c r="KTB18" s="8"/>
      <c r="KTC18" s="8"/>
      <c r="KTD18" s="8"/>
      <c r="KTE18" s="8"/>
      <c r="KTF18" s="8"/>
      <c r="KTG18" s="8"/>
      <c r="KTH18" s="8"/>
      <c r="KTI18" s="8"/>
      <c r="KTJ18" s="8"/>
      <c r="KTK18" s="8"/>
      <c r="KTL18" s="8"/>
      <c r="KTM18" s="8"/>
      <c r="KTN18" s="8"/>
      <c r="KTO18" s="8"/>
      <c r="KTP18" s="8"/>
      <c r="KTQ18" s="8"/>
      <c r="KTR18" s="8"/>
      <c r="KTS18" s="8"/>
      <c r="KTT18" s="8"/>
      <c r="KTU18" s="8"/>
      <c r="KTV18" s="8"/>
      <c r="KTW18" s="8"/>
      <c r="KTX18" s="8"/>
      <c r="KTY18" s="8"/>
      <c r="KTZ18" s="8"/>
      <c r="KUA18" s="8"/>
      <c r="KUB18" s="8"/>
      <c r="KUC18" s="8"/>
      <c r="KUD18" s="8"/>
      <c r="KUE18" s="8"/>
      <c r="KUF18" s="8"/>
      <c r="KUG18" s="8"/>
      <c r="KUH18" s="8"/>
      <c r="KUI18" s="8"/>
      <c r="KUJ18" s="8"/>
      <c r="KUK18" s="8"/>
      <c r="KUL18" s="8"/>
      <c r="KUM18" s="8"/>
      <c r="KUN18" s="8"/>
      <c r="KUO18" s="8"/>
      <c r="KUP18" s="8"/>
      <c r="KUQ18" s="8"/>
      <c r="KUR18" s="8"/>
      <c r="KUS18" s="8"/>
      <c r="KUT18" s="8"/>
      <c r="KUU18" s="8"/>
      <c r="KUV18" s="8"/>
      <c r="KUW18" s="8"/>
      <c r="KUX18" s="8"/>
      <c r="KUY18" s="8"/>
      <c r="KUZ18" s="8"/>
      <c r="KVA18" s="8"/>
      <c r="KVB18" s="8"/>
      <c r="KVC18" s="8"/>
      <c r="KVD18" s="8"/>
      <c r="KVE18" s="8"/>
      <c r="KVF18" s="8"/>
      <c r="KVG18" s="8"/>
      <c r="KVH18" s="8"/>
      <c r="KVI18" s="8"/>
      <c r="KVJ18" s="8"/>
      <c r="KVK18" s="8"/>
      <c r="KVL18" s="8"/>
      <c r="KVM18" s="8"/>
      <c r="KVN18" s="8"/>
      <c r="KVO18" s="8"/>
      <c r="KVP18" s="8"/>
      <c r="KVQ18" s="8"/>
      <c r="KVR18" s="8"/>
      <c r="KVS18" s="8"/>
      <c r="KVT18" s="8"/>
      <c r="KVU18" s="8"/>
      <c r="KVV18" s="8"/>
      <c r="KVW18" s="8"/>
      <c r="KVX18" s="8"/>
      <c r="KVY18" s="8"/>
      <c r="KVZ18" s="8"/>
      <c r="KWA18" s="8"/>
      <c r="KWB18" s="8"/>
      <c r="KWC18" s="8"/>
      <c r="KWD18" s="8"/>
      <c r="KWE18" s="8"/>
      <c r="KWF18" s="8"/>
      <c r="KWG18" s="8"/>
      <c r="KWH18" s="8"/>
      <c r="KWI18" s="8"/>
      <c r="KWJ18" s="8"/>
      <c r="KWK18" s="8"/>
      <c r="KWL18" s="8"/>
      <c r="KWM18" s="8"/>
      <c r="KWN18" s="8"/>
      <c r="KWO18" s="8"/>
      <c r="KWP18" s="8"/>
      <c r="KWQ18" s="8"/>
      <c r="KWR18" s="8"/>
      <c r="KWS18" s="8"/>
      <c r="KWT18" s="8"/>
      <c r="KWU18" s="8"/>
      <c r="KWV18" s="8"/>
      <c r="KWW18" s="8"/>
      <c r="KWX18" s="8"/>
      <c r="KWY18" s="8"/>
      <c r="KWZ18" s="8"/>
      <c r="KXA18" s="8"/>
      <c r="KXB18" s="8"/>
      <c r="KXC18" s="8"/>
      <c r="KXD18" s="8"/>
      <c r="KXE18" s="8"/>
      <c r="KXF18" s="8"/>
      <c r="KXG18" s="8"/>
      <c r="KXH18" s="8"/>
      <c r="KXI18" s="8"/>
      <c r="KXJ18" s="8"/>
      <c r="KXK18" s="8"/>
      <c r="KXL18" s="8"/>
      <c r="KXM18" s="8"/>
      <c r="KXN18" s="8"/>
      <c r="KXO18" s="8"/>
      <c r="KXP18" s="8"/>
      <c r="KXQ18" s="8"/>
      <c r="KXR18" s="8"/>
      <c r="KXS18" s="8"/>
      <c r="KXT18" s="8"/>
      <c r="KXU18" s="8"/>
      <c r="KXV18" s="8"/>
      <c r="KXW18" s="8"/>
      <c r="KXX18" s="8"/>
      <c r="KXY18" s="8"/>
      <c r="KXZ18" s="8"/>
      <c r="KYA18" s="8"/>
      <c r="KYB18" s="8"/>
      <c r="KYC18" s="8"/>
      <c r="KYD18" s="8"/>
      <c r="KYE18" s="8"/>
      <c r="KYF18" s="8"/>
      <c r="KYG18" s="8"/>
      <c r="KYH18" s="8"/>
      <c r="KYI18" s="8"/>
      <c r="KYJ18" s="8"/>
      <c r="KYK18" s="8"/>
      <c r="KYL18" s="8"/>
      <c r="KYM18" s="8"/>
      <c r="KYN18" s="8"/>
      <c r="KYO18" s="8"/>
      <c r="KYP18" s="8"/>
      <c r="KYQ18" s="8"/>
      <c r="KYR18" s="8"/>
      <c r="KYS18" s="8"/>
      <c r="KYT18" s="8"/>
      <c r="KYU18" s="8"/>
      <c r="KYV18" s="8"/>
      <c r="KYW18" s="8"/>
      <c r="KYX18" s="8"/>
      <c r="KYY18" s="8"/>
      <c r="KYZ18" s="8"/>
      <c r="KZA18" s="8"/>
      <c r="KZB18" s="8"/>
      <c r="KZC18" s="8"/>
      <c r="KZD18" s="8"/>
      <c r="KZE18" s="8"/>
      <c r="KZF18" s="8"/>
      <c r="KZG18" s="8"/>
      <c r="KZH18" s="8"/>
      <c r="KZI18" s="8"/>
      <c r="KZJ18" s="8"/>
      <c r="KZK18" s="8"/>
      <c r="KZL18" s="8"/>
      <c r="KZM18" s="8"/>
      <c r="KZN18" s="8"/>
      <c r="KZO18" s="8"/>
      <c r="KZP18" s="8"/>
      <c r="KZQ18" s="8"/>
      <c r="KZR18" s="8"/>
      <c r="KZS18" s="8"/>
      <c r="KZT18" s="8"/>
      <c r="KZU18" s="8"/>
      <c r="KZV18" s="8"/>
      <c r="KZW18" s="8"/>
      <c r="KZX18" s="8"/>
      <c r="KZY18" s="8"/>
      <c r="KZZ18" s="8"/>
      <c r="LAA18" s="8"/>
      <c r="LAB18" s="8"/>
      <c r="LAC18" s="8"/>
      <c r="LAD18" s="8"/>
      <c r="LAE18" s="8"/>
      <c r="LAF18" s="8"/>
      <c r="LAG18" s="8"/>
      <c r="LAH18" s="8"/>
      <c r="LAI18" s="8"/>
      <c r="LAJ18" s="8"/>
      <c r="LAK18" s="8"/>
      <c r="LAL18" s="8"/>
      <c r="LAM18" s="8"/>
      <c r="LAN18" s="8"/>
      <c r="LAO18" s="8"/>
      <c r="LAP18" s="8"/>
      <c r="LAQ18" s="8"/>
      <c r="LAR18" s="8"/>
      <c r="LAS18" s="8"/>
      <c r="LAT18" s="8"/>
      <c r="LAU18" s="8"/>
      <c r="LAV18" s="8"/>
      <c r="LAW18" s="8"/>
      <c r="LAX18" s="8"/>
      <c r="LAY18" s="8"/>
      <c r="LAZ18" s="8"/>
      <c r="LBA18" s="8"/>
      <c r="LBB18" s="8"/>
      <c r="LBC18" s="8"/>
      <c r="LBD18" s="8"/>
      <c r="LBE18" s="8"/>
      <c r="LBF18" s="8"/>
      <c r="LBG18" s="8"/>
      <c r="LBH18" s="8"/>
      <c r="LBI18" s="8"/>
      <c r="LBJ18" s="8"/>
      <c r="LBK18" s="8"/>
      <c r="LBL18" s="8"/>
      <c r="LBM18" s="8"/>
      <c r="LBN18" s="8"/>
      <c r="LBO18" s="8"/>
      <c r="LBP18" s="8"/>
      <c r="LBQ18" s="8"/>
      <c r="LBR18" s="8"/>
      <c r="LBS18" s="8"/>
      <c r="LBT18" s="8"/>
      <c r="LBU18" s="8"/>
      <c r="LBV18" s="8"/>
      <c r="LBW18" s="8"/>
      <c r="LBX18" s="8"/>
      <c r="LBY18" s="8"/>
      <c r="LBZ18" s="8"/>
      <c r="LCA18" s="8"/>
      <c r="LCB18" s="8"/>
      <c r="LCC18" s="8"/>
      <c r="LCD18" s="8"/>
      <c r="LCE18" s="8"/>
      <c r="LCF18" s="8"/>
      <c r="LCG18" s="8"/>
      <c r="LCH18" s="8"/>
      <c r="LCI18" s="8"/>
      <c r="LCJ18" s="8"/>
      <c r="LCK18" s="8"/>
      <c r="LCL18" s="8"/>
      <c r="LCM18" s="8"/>
      <c r="LCN18" s="8"/>
      <c r="LCO18" s="8"/>
      <c r="LCP18" s="8"/>
      <c r="LCQ18" s="8"/>
      <c r="LCR18" s="8"/>
      <c r="LCS18" s="8"/>
      <c r="LCT18" s="8"/>
      <c r="LCU18" s="8"/>
      <c r="LCV18" s="8"/>
      <c r="LCW18" s="8"/>
      <c r="LCX18" s="8"/>
      <c r="LCY18" s="8"/>
      <c r="LCZ18" s="8"/>
      <c r="LDA18" s="8"/>
      <c r="LDB18" s="8"/>
      <c r="LDC18" s="8"/>
      <c r="LDD18" s="8"/>
      <c r="LDE18" s="8"/>
      <c r="LDF18" s="8"/>
      <c r="LDG18" s="8"/>
      <c r="LDH18" s="8"/>
      <c r="LDI18" s="8"/>
      <c r="LDJ18" s="8"/>
      <c r="LDK18" s="8"/>
      <c r="LDL18" s="8"/>
      <c r="LDM18" s="8"/>
      <c r="LDN18" s="8"/>
      <c r="LDO18" s="8"/>
      <c r="LDP18" s="8"/>
      <c r="LDQ18" s="8"/>
      <c r="LDR18" s="8"/>
      <c r="LDS18" s="8"/>
      <c r="LDT18" s="8"/>
      <c r="LDU18" s="8"/>
      <c r="LDV18" s="8"/>
      <c r="LDW18" s="8"/>
      <c r="LDX18" s="8"/>
      <c r="LDY18" s="8"/>
      <c r="LDZ18" s="8"/>
      <c r="LEA18" s="8"/>
      <c r="LEB18" s="8"/>
      <c r="LEC18" s="8"/>
      <c r="LED18" s="8"/>
      <c r="LEE18" s="8"/>
      <c r="LEF18" s="8"/>
      <c r="LEG18" s="8"/>
      <c r="LEH18" s="8"/>
      <c r="LEI18" s="8"/>
      <c r="LEJ18" s="8"/>
      <c r="LEK18" s="8"/>
      <c r="LEL18" s="8"/>
      <c r="LEM18" s="8"/>
      <c r="LEN18" s="8"/>
      <c r="LEO18" s="8"/>
      <c r="LEP18" s="8"/>
      <c r="LEQ18" s="8"/>
      <c r="LER18" s="8"/>
      <c r="LES18" s="8"/>
      <c r="LET18" s="8"/>
      <c r="LEU18" s="8"/>
      <c r="LEV18" s="8"/>
      <c r="LEW18" s="8"/>
      <c r="LEX18" s="8"/>
      <c r="LEY18" s="8"/>
      <c r="LEZ18" s="8"/>
      <c r="LFA18" s="8"/>
      <c r="LFB18" s="8"/>
      <c r="LFC18" s="8"/>
      <c r="LFD18" s="8"/>
      <c r="LFE18" s="8"/>
      <c r="LFF18" s="8"/>
      <c r="LFG18" s="8"/>
      <c r="LFH18" s="8"/>
      <c r="LFI18" s="8"/>
      <c r="LFJ18" s="8"/>
      <c r="LFK18" s="8"/>
      <c r="LFL18" s="8"/>
      <c r="LFM18" s="8"/>
      <c r="LFN18" s="8"/>
      <c r="LFO18" s="8"/>
      <c r="LFP18" s="8"/>
      <c r="LFQ18" s="8"/>
      <c r="LFR18" s="8"/>
      <c r="LFS18" s="8"/>
      <c r="LFT18" s="8"/>
      <c r="LFU18" s="8"/>
      <c r="LFV18" s="8"/>
      <c r="LFW18" s="8"/>
      <c r="LFX18" s="8"/>
      <c r="LFY18" s="8"/>
      <c r="LFZ18" s="8"/>
      <c r="LGA18" s="8"/>
      <c r="LGB18" s="8"/>
      <c r="LGC18" s="8"/>
      <c r="LGD18" s="8"/>
      <c r="LGE18" s="8"/>
      <c r="LGF18" s="8"/>
      <c r="LGG18" s="8"/>
      <c r="LGH18" s="8"/>
      <c r="LGI18" s="8"/>
      <c r="LGJ18" s="8"/>
      <c r="LGK18" s="8"/>
      <c r="LGL18" s="8"/>
      <c r="LGM18" s="8"/>
      <c r="LGN18" s="8"/>
      <c r="LGO18" s="8"/>
      <c r="LGP18" s="8"/>
      <c r="LGQ18" s="8"/>
      <c r="LGR18" s="8"/>
      <c r="LGS18" s="8"/>
      <c r="LGT18" s="8"/>
      <c r="LGU18" s="8"/>
      <c r="LGV18" s="8"/>
      <c r="LGW18" s="8"/>
      <c r="LGX18" s="8"/>
      <c r="LGY18" s="8"/>
      <c r="LGZ18" s="8"/>
      <c r="LHA18" s="8"/>
      <c r="LHB18" s="8"/>
      <c r="LHC18" s="8"/>
      <c r="LHD18" s="8"/>
      <c r="LHE18" s="8"/>
      <c r="LHF18" s="8"/>
      <c r="LHG18" s="8"/>
      <c r="LHH18" s="8"/>
      <c r="LHI18" s="8"/>
      <c r="LHJ18" s="8"/>
      <c r="LHK18" s="8"/>
      <c r="LHL18" s="8"/>
      <c r="LHM18" s="8"/>
      <c r="LHN18" s="8"/>
      <c r="LHO18" s="8"/>
      <c r="LHP18" s="8"/>
      <c r="LHQ18" s="8"/>
      <c r="LHR18" s="8"/>
      <c r="LHS18" s="8"/>
      <c r="LHT18" s="8"/>
      <c r="LHU18" s="8"/>
      <c r="LHV18" s="8"/>
      <c r="LHW18" s="8"/>
      <c r="LHX18" s="8"/>
      <c r="LHY18" s="8"/>
      <c r="LHZ18" s="8"/>
      <c r="LIA18" s="8"/>
      <c r="LIB18" s="8"/>
      <c r="LIC18" s="8"/>
      <c r="LID18" s="8"/>
      <c r="LIE18" s="8"/>
      <c r="LIF18" s="8"/>
      <c r="LIG18" s="8"/>
      <c r="LIH18" s="8"/>
      <c r="LII18" s="8"/>
      <c r="LIJ18" s="8"/>
      <c r="LIK18" s="8"/>
      <c r="LIL18" s="8"/>
      <c r="LIM18" s="8"/>
      <c r="LIN18" s="8"/>
      <c r="LIO18" s="8"/>
      <c r="LIP18" s="8"/>
      <c r="LIQ18" s="8"/>
      <c r="LIR18" s="8"/>
      <c r="LIS18" s="8"/>
      <c r="LIT18" s="8"/>
      <c r="LIU18" s="8"/>
      <c r="LIV18" s="8"/>
      <c r="LIW18" s="8"/>
      <c r="LIX18" s="8"/>
      <c r="LIY18" s="8"/>
      <c r="LIZ18" s="8"/>
      <c r="LJA18" s="8"/>
      <c r="LJB18" s="8"/>
      <c r="LJC18" s="8"/>
      <c r="LJD18" s="8"/>
      <c r="LJE18" s="8"/>
      <c r="LJF18" s="8"/>
      <c r="LJG18" s="8"/>
      <c r="LJH18" s="8"/>
      <c r="LJI18" s="8"/>
      <c r="LJJ18" s="8"/>
      <c r="LJK18" s="8"/>
      <c r="LJL18" s="8"/>
      <c r="LJM18" s="8"/>
      <c r="LJN18" s="8"/>
      <c r="LJO18" s="8"/>
      <c r="LJP18" s="8"/>
      <c r="LJQ18" s="8"/>
      <c r="LJR18" s="8"/>
      <c r="LJS18" s="8"/>
      <c r="LJT18" s="8"/>
      <c r="LJU18" s="8"/>
      <c r="LJV18" s="8"/>
      <c r="LJW18" s="8"/>
      <c r="LJX18" s="8"/>
      <c r="LJY18" s="8"/>
      <c r="LJZ18" s="8"/>
      <c r="LKA18" s="8"/>
      <c r="LKB18" s="8"/>
      <c r="LKC18" s="8"/>
      <c r="LKD18" s="8"/>
      <c r="LKE18" s="8"/>
      <c r="LKF18" s="8"/>
      <c r="LKG18" s="8"/>
      <c r="LKH18" s="8"/>
      <c r="LKI18" s="8"/>
      <c r="LKJ18" s="8"/>
      <c r="LKK18" s="8"/>
      <c r="LKL18" s="8"/>
      <c r="LKM18" s="8"/>
      <c r="LKN18" s="8"/>
      <c r="LKO18" s="8"/>
      <c r="LKP18" s="8"/>
      <c r="LKQ18" s="8"/>
      <c r="LKR18" s="8"/>
      <c r="LKS18" s="8"/>
      <c r="LKT18" s="8"/>
      <c r="LKU18" s="8"/>
      <c r="LKV18" s="8"/>
      <c r="LKW18" s="8"/>
      <c r="LKX18" s="8"/>
      <c r="LKY18" s="8"/>
      <c r="LKZ18" s="8"/>
      <c r="LLA18" s="8"/>
      <c r="LLB18" s="8"/>
      <c r="LLC18" s="8"/>
      <c r="LLD18" s="8"/>
      <c r="LLE18" s="8"/>
      <c r="LLF18" s="8"/>
      <c r="LLG18" s="8"/>
      <c r="LLH18" s="8"/>
      <c r="LLI18" s="8"/>
      <c r="LLJ18" s="8"/>
      <c r="LLK18" s="8"/>
      <c r="LLL18" s="8"/>
      <c r="LLM18" s="8"/>
      <c r="LLN18" s="8"/>
      <c r="LLO18" s="8"/>
      <c r="LLP18" s="8"/>
      <c r="LLQ18" s="8"/>
      <c r="LLR18" s="8"/>
      <c r="LLS18" s="8"/>
      <c r="LLT18" s="8"/>
      <c r="LLU18" s="8"/>
      <c r="LLV18" s="8"/>
      <c r="LLW18" s="8"/>
      <c r="LLX18" s="8"/>
      <c r="LLY18" s="8"/>
      <c r="LLZ18" s="8"/>
      <c r="LMA18" s="8"/>
      <c r="LMB18" s="8"/>
      <c r="LMC18" s="8"/>
      <c r="LMD18" s="8"/>
      <c r="LME18" s="8"/>
      <c r="LMF18" s="8"/>
      <c r="LMG18" s="8"/>
      <c r="LMH18" s="8"/>
      <c r="LMI18" s="8"/>
      <c r="LMJ18" s="8"/>
      <c r="LMK18" s="8"/>
      <c r="LML18" s="8"/>
      <c r="LMM18" s="8"/>
      <c r="LMN18" s="8"/>
      <c r="LMO18" s="8"/>
      <c r="LMP18" s="8"/>
      <c r="LMQ18" s="8"/>
      <c r="LMR18" s="8"/>
      <c r="LMS18" s="8"/>
      <c r="LMT18" s="8"/>
      <c r="LMU18" s="8"/>
      <c r="LMV18" s="8"/>
      <c r="LMW18" s="8"/>
      <c r="LMX18" s="8"/>
      <c r="LMY18" s="8"/>
      <c r="LMZ18" s="8"/>
      <c r="LNA18" s="8"/>
      <c r="LNB18" s="8"/>
      <c r="LNC18" s="8"/>
      <c r="LND18" s="8"/>
      <c r="LNE18" s="8"/>
      <c r="LNF18" s="8"/>
      <c r="LNG18" s="8"/>
      <c r="LNH18" s="8"/>
      <c r="LNI18" s="8"/>
      <c r="LNJ18" s="8"/>
      <c r="LNK18" s="8"/>
      <c r="LNL18" s="8"/>
      <c r="LNM18" s="8"/>
      <c r="LNN18" s="8"/>
      <c r="LNO18" s="8"/>
      <c r="LNP18" s="8"/>
      <c r="LNQ18" s="8"/>
      <c r="LNR18" s="8"/>
      <c r="LNS18" s="8"/>
      <c r="LNT18" s="8"/>
      <c r="LNU18" s="8"/>
      <c r="LNV18" s="8"/>
      <c r="LNW18" s="8"/>
      <c r="LNX18" s="8"/>
      <c r="LNY18" s="8"/>
      <c r="LNZ18" s="8"/>
      <c r="LOA18" s="8"/>
      <c r="LOB18" s="8"/>
      <c r="LOC18" s="8"/>
      <c r="LOD18" s="8"/>
      <c r="LOE18" s="8"/>
      <c r="LOF18" s="8"/>
      <c r="LOG18" s="8"/>
      <c r="LOH18" s="8"/>
      <c r="LOI18" s="8"/>
      <c r="LOJ18" s="8"/>
      <c r="LOK18" s="8"/>
      <c r="LOL18" s="8"/>
      <c r="LOM18" s="8"/>
      <c r="LON18" s="8"/>
      <c r="LOO18" s="8"/>
      <c r="LOP18" s="8"/>
      <c r="LOQ18" s="8"/>
      <c r="LOR18" s="8"/>
      <c r="LOS18" s="8"/>
      <c r="LOT18" s="8"/>
      <c r="LOU18" s="8"/>
      <c r="LOV18" s="8"/>
      <c r="LOW18" s="8"/>
      <c r="LOX18" s="8"/>
      <c r="LOY18" s="8"/>
      <c r="LOZ18" s="8"/>
      <c r="LPA18" s="8"/>
      <c r="LPB18" s="8"/>
      <c r="LPC18" s="8"/>
      <c r="LPD18" s="8"/>
      <c r="LPE18" s="8"/>
      <c r="LPF18" s="8"/>
      <c r="LPG18" s="8"/>
      <c r="LPH18" s="8"/>
      <c r="LPI18" s="8"/>
      <c r="LPJ18" s="8"/>
      <c r="LPK18" s="8"/>
      <c r="LPL18" s="8"/>
      <c r="LPM18" s="8"/>
      <c r="LPN18" s="8"/>
      <c r="LPO18" s="8"/>
      <c r="LPP18" s="8"/>
      <c r="LPQ18" s="8"/>
      <c r="LPR18" s="8"/>
      <c r="LPS18" s="8"/>
      <c r="LPT18" s="8"/>
      <c r="LPU18" s="8"/>
      <c r="LPV18" s="8"/>
      <c r="LPW18" s="8"/>
      <c r="LPX18" s="8"/>
      <c r="LPY18" s="8"/>
      <c r="LPZ18" s="8"/>
      <c r="LQA18" s="8"/>
      <c r="LQB18" s="8"/>
      <c r="LQC18" s="8"/>
      <c r="LQD18" s="8"/>
      <c r="LQE18" s="8"/>
      <c r="LQF18" s="8"/>
      <c r="LQG18" s="8"/>
      <c r="LQH18" s="8"/>
      <c r="LQI18" s="8"/>
      <c r="LQJ18" s="8"/>
      <c r="LQK18" s="8"/>
      <c r="LQL18" s="8"/>
      <c r="LQM18" s="8"/>
      <c r="LQN18" s="8"/>
      <c r="LQO18" s="8"/>
      <c r="LQP18" s="8"/>
      <c r="LQQ18" s="8"/>
      <c r="LQR18" s="8"/>
      <c r="LQS18" s="8"/>
      <c r="LQT18" s="8"/>
      <c r="LQU18" s="8"/>
      <c r="LQV18" s="8"/>
      <c r="LQW18" s="8"/>
      <c r="LQX18" s="8"/>
      <c r="LQY18" s="8"/>
      <c r="LQZ18" s="8"/>
      <c r="LRA18" s="8"/>
      <c r="LRB18" s="8"/>
      <c r="LRC18" s="8"/>
      <c r="LRD18" s="8"/>
      <c r="LRE18" s="8"/>
      <c r="LRF18" s="8"/>
      <c r="LRG18" s="8"/>
      <c r="LRH18" s="8"/>
      <c r="LRI18" s="8"/>
      <c r="LRJ18" s="8"/>
      <c r="LRK18" s="8"/>
      <c r="LRL18" s="8"/>
      <c r="LRM18" s="8"/>
      <c r="LRN18" s="8"/>
      <c r="LRO18" s="8"/>
      <c r="LRP18" s="8"/>
      <c r="LRQ18" s="8"/>
      <c r="LRR18" s="8"/>
      <c r="LRS18" s="8"/>
      <c r="LRT18" s="8"/>
      <c r="LRU18" s="8"/>
      <c r="LRV18" s="8"/>
      <c r="LRW18" s="8"/>
      <c r="LRX18" s="8"/>
      <c r="LRY18" s="8"/>
      <c r="LRZ18" s="8"/>
      <c r="LSA18" s="8"/>
      <c r="LSB18" s="8"/>
      <c r="LSC18" s="8"/>
      <c r="LSD18" s="8"/>
      <c r="LSE18" s="8"/>
      <c r="LSF18" s="8"/>
      <c r="LSG18" s="8"/>
      <c r="LSH18" s="8"/>
      <c r="LSI18" s="8"/>
      <c r="LSJ18" s="8"/>
      <c r="LSK18" s="8"/>
      <c r="LSL18" s="8"/>
      <c r="LSM18" s="8"/>
      <c r="LSN18" s="8"/>
      <c r="LSO18" s="8"/>
      <c r="LSP18" s="8"/>
      <c r="LSQ18" s="8"/>
      <c r="LSR18" s="8"/>
      <c r="LSS18" s="8"/>
      <c r="LST18" s="8"/>
      <c r="LSU18" s="8"/>
      <c r="LSV18" s="8"/>
      <c r="LSW18" s="8"/>
      <c r="LSX18" s="8"/>
      <c r="LSY18" s="8"/>
      <c r="LSZ18" s="8"/>
      <c r="LTA18" s="8"/>
      <c r="LTB18" s="8"/>
      <c r="LTC18" s="8"/>
      <c r="LTD18" s="8"/>
      <c r="LTE18" s="8"/>
      <c r="LTF18" s="8"/>
      <c r="LTG18" s="8"/>
      <c r="LTH18" s="8"/>
      <c r="LTI18" s="8"/>
      <c r="LTJ18" s="8"/>
      <c r="LTK18" s="8"/>
      <c r="LTL18" s="8"/>
      <c r="LTM18" s="8"/>
      <c r="LTN18" s="8"/>
      <c r="LTO18" s="8"/>
      <c r="LTP18" s="8"/>
      <c r="LTQ18" s="8"/>
      <c r="LTR18" s="8"/>
      <c r="LTS18" s="8"/>
      <c r="LTT18" s="8"/>
      <c r="LTU18" s="8"/>
      <c r="LTV18" s="8"/>
      <c r="LTW18" s="8"/>
      <c r="LTX18" s="8"/>
      <c r="LTY18" s="8"/>
      <c r="LTZ18" s="8"/>
      <c r="LUA18" s="8"/>
      <c r="LUB18" s="8"/>
      <c r="LUC18" s="8"/>
      <c r="LUD18" s="8"/>
      <c r="LUE18" s="8"/>
      <c r="LUF18" s="8"/>
      <c r="LUG18" s="8"/>
      <c r="LUH18" s="8"/>
      <c r="LUI18" s="8"/>
      <c r="LUJ18" s="8"/>
      <c r="LUK18" s="8"/>
      <c r="LUL18" s="8"/>
      <c r="LUM18" s="8"/>
      <c r="LUN18" s="8"/>
      <c r="LUO18" s="8"/>
      <c r="LUP18" s="8"/>
      <c r="LUQ18" s="8"/>
      <c r="LUR18" s="8"/>
      <c r="LUS18" s="8"/>
      <c r="LUT18" s="8"/>
      <c r="LUU18" s="8"/>
      <c r="LUV18" s="8"/>
      <c r="LUW18" s="8"/>
      <c r="LUX18" s="8"/>
      <c r="LUY18" s="8"/>
      <c r="LUZ18" s="8"/>
      <c r="LVA18" s="8"/>
      <c r="LVB18" s="8"/>
      <c r="LVC18" s="8"/>
      <c r="LVD18" s="8"/>
      <c r="LVE18" s="8"/>
      <c r="LVF18" s="8"/>
      <c r="LVG18" s="8"/>
      <c r="LVH18" s="8"/>
      <c r="LVI18" s="8"/>
      <c r="LVJ18" s="8"/>
      <c r="LVK18" s="8"/>
      <c r="LVL18" s="8"/>
      <c r="LVM18" s="8"/>
      <c r="LVN18" s="8"/>
      <c r="LVO18" s="8"/>
      <c r="LVP18" s="8"/>
      <c r="LVQ18" s="8"/>
      <c r="LVR18" s="8"/>
      <c r="LVS18" s="8"/>
      <c r="LVT18" s="8"/>
      <c r="LVU18" s="8"/>
      <c r="LVV18" s="8"/>
      <c r="LVW18" s="8"/>
      <c r="LVX18" s="8"/>
      <c r="LVY18" s="8"/>
      <c r="LVZ18" s="8"/>
      <c r="LWA18" s="8"/>
      <c r="LWB18" s="8"/>
      <c r="LWC18" s="8"/>
      <c r="LWD18" s="8"/>
      <c r="LWE18" s="8"/>
      <c r="LWF18" s="8"/>
      <c r="LWG18" s="8"/>
      <c r="LWH18" s="8"/>
      <c r="LWI18" s="8"/>
      <c r="LWJ18" s="8"/>
      <c r="LWK18" s="8"/>
      <c r="LWL18" s="8"/>
      <c r="LWM18" s="8"/>
      <c r="LWN18" s="8"/>
      <c r="LWO18" s="8"/>
      <c r="LWP18" s="8"/>
      <c r="LWQ18" s="8"/>
      <c r="LWR18" s="8"/>
      <c r="LWS18" s="8"/>
      <c r="LWT18" s="8"/>
      <c r="LWU18" s="8"/>
      <c r="LWV18" s="8"/>
      <c r="LWW18" s="8"/>
      <c r="LWX18" s="8"/>
      <c r="LWY18" s="8"/>
      <c r="LWZ18" s="8"/>
      <c r="LXA18" s="8"/>
      <c r="LXB18" s="8"/>
      <c r="LXC18" s="8"/>
      <c r="LXD18" s="8"/>
      <c r="LXE18" s="8"/>
      <c r="LXF18" s="8"/>
      <c r="LXG18" s="8"/>
      <c r="LXH18" s="8"/>
      <c r="LXI18" s="8"/>
      <c r="LXJ18" s="8"/>
      <c r="LXK18" s="8"/>
      <c r="LXL18" s="8"/>
      <c r="LXM18" s="8"/>
      <c r="LXN18" s="8"/>
      <c r="LXO18" s="8"/>
      <c r="LXP18" s="8"/>
      <c r="LXQ18" s="8"/>
      <c r="LXR18" s="8"/>
      <c r="LXS18" s="8"/>
      <c r="LXT18" s="8"/>
      <c r="LXU18" s="8"/>
      <c r="LXV18" s="8"/>
      <c r="LXW18" s="8"/>
      <c r="LXX18" s="8"/>
      <c r="LXY18" s="8"/>
      <c r="LXZ18" s="8"/>
      <c r="LYA18" s="8"/>
      <c r="LYB18" s="8"/>
      <c r="LYC18" s="8"/>
      <c r="LYD18" s="8"/>
      <c r="LYE18" s="8"/>
      <c r="LYF18" s="8"/>
      <c r="LYG18" s="8"/>
      <c r="LYH18" s="8"/>
      <c r="LYI18" s="8"/>
      <c r="LYJ18" s="8"/>
      <c r="LYK18" s="8"/>
      <c r="LYL18" s="8"/>
      <c r="LYM18" s="8"/>
      <c r="LYN18" s="8"/>
      <c r="LYO18" s="8"/>
      <c r="LYP18" s="8"/>
      <c r="LYQ18" s="8"/>
      <c r="LYR18" s="8"/>
      <c r="LYS18" s="8"/>
      <c r="LYT18" s="8"/>
      <c r="LYU18" s="8"/>
      <c r="LYV18" s="8"/>
      <c r="LYW18" s="8"/>
      <c r="LYX18" s="8"/>
      <c r="LYY18" s="8"/>
      <c r="LYZ18" s="8"/>
      <c r="LZA18" s="8"/>
      <c r="LZB18" s="8"/>
      <c r="LZC18" s="8"/>
      <c r="LZD18" s="8"/>
      <c r="LZE18" s="8"/>
      <c r="LZF18" s="8"/>
      <c r="LZG18" s="8"/>
      <c r="LZH18" s="8"/>
      <c r="LZI18" s="8"/>
      <c r="LZJ18" s="8"/>
      <c r="LZK18" s="8"/>
      <c r="LZL18" s="8"/>
      <c r="LZM18" s="8"/>
      <c r="LZN18" s="8"/>
      <c r="LZO18" s="8"/>
      <c r="LZP18" s="8"/>
      <c r="LZQ18" s="8"/>
      <c r="LZR18" s="8"/>
      <c r="LZS18" s="8"/>
      <c r="LZT18" s="8"/>
      <c r="LZU18" s="8"/>
      <c r="LZV18" s="8"/>
      <c r="LZW18" s="8"/>
      <c r="LZX18" s="8"/>
      <c r="LZY18" s="8"/>
      <c r="LZZ18" s="8"/>
      <c r="MAA18" s="8"/>
      <c r="MAB18" s="8"/>
      <c r="MAC18" s="8"/>
      <c r="MAD18" s="8"/>
      <c r="MAE18" s="8"/>
      <c r="MAF18" s="8"/>
      <c r="MAG18" s="8"/>
      <c r="MAH18" s="8"/>
      <c r="MAI18" s="8"/>
      <c r="MAJ18" s="8"/>
      <c r="MAK18" s="8"/>
      <c r="MAL18" s="8"/>
      <c r="MAM18" s="8"/>
      <c r="MAN18" s="8"/>
      <c r="MAO18" s="8"/>
      <c r="MAP18" s="8"/>
      <c r="MAQ18" s="8"/>
      <c r="MAR18" s="8"/>
      <c r="MAS18" s="8"/>
      <c r="MAT18" s="8"/>
      <c r="MAU18" s="8"/>
      <c r="MAV18" s="8"/>
      <c r="MAW18" s="8"/>
      <c r="MAX18" s="8"/>
      <c r="MAY18" s="8"/>
      <c r="MAZ18" s="8"/>
      <c r="MBA18" s="8"/>
      <c r="MBB18" s="8"/>
      <c r="MBC18" s="8"/>
      <c r="MBD18" s="8"/>
      <c r="MBE18" s="8"/>
      <c r="MBF18" s="8"/>
      <c r="MBG18" s="8"/>
      <c r="MBH18" s="8"/>
      <c r="MBI18" s="8"/>
      <c r="MBJ18" s="8"/>
      <c r="MBK18" s="8"/>
      <c r="MBL18" s="8"/>
      <c r="MBM18" s="8"/>
      <c r="MBN18" s="8"/>
      <c r="MBO18" s="8"/>
      <c r="MBP18" s="8"/>
      <c r="MBQ18" s="8"/>
      <c r="MBR18" s="8"/>
      <c r="MBS18" s="8"/>
      <c r="MBT18" s="8"/>
      <c r="MBU18" s="8"/>
      <c r="MBV18" s="8"/>
      <c r="MBW18" s="8"/>
      <c r="MBX18" s="8"/>
      <c r="MBY18" s="8"/>
      <c r="MBZ18" s="8"/>
      <c r="MCA18" s="8"/>
      <c r="MCB18" s="8"/>
      <c r="MCC18" s="8"/>
      <c r="MCD18" s="8"/>
      <c r="MCE18" s="8"/>
      <c r="MCF18" s="8"/>
      <c r="MCG18" s="8"/>
      <c r="MCH18" s="8"/>
      <c r="MCI18" s="8"/>
      <c r="MCJ18" s="8"/>
      <c r="MCK18" s="8"/>
      <c r="MCL18" s="8"/>
      <c r="MCM18" s="8"/>
      <c r="MCN18" s="8"/>
      <c r="MCO18" s="8"/>
      <c r="MCP18" s="8"/>
      <c r="MCQ18" s="8"/>
      <c r="MCR18" s="8"/>
      <c r="MCS18" s="8"/>
      <c r="MCT18" s="8"/>
      <c r="MCU18" s="8"/>
      <c r="MCV18" s="8"/>
      <c r="MCW18" s="8"/>
      <c r="MCX18" s="8"/>
      <c r="MCY18" s="8"/>
      <c r="MCZ18" s="8"/>
      <c r="MDA18" s="8"/>
      <c r="MDB18" s="8"/>
      <c r="MDC18" s="8"/>
      <c r="MDD18" s="8"/>
      <c r="MDE18" s="8"/>
      <c r="MDF18" s="8"/>
      <c r="MDG18" s="8"/>
      <c r="MDH18" s="8"/>
      <c r="MDI18" s="8"/>
      <c r="MDJ18" s="8"/>
      <c r="MDK18" s="8"/>
      <c r="MDL18" s="8"/>
      <c r="MDM18" s="8"/>
      <c r="MDN18" s="8"/>
      <c r="MDO18" s="8"/>
      <c r="MDP18" s="8"/>
      <c r="MDQ18" s="8"/>
      <c r="MDR18" s="8"/>
      <c r="MDS18" s="8"/>
      <c r="MDT18" s="8"/>
      <c r="MDU18" s="8"/>
      <c r="MDV18" s="8"/>
      <c r="MDW18" s="8"/>
      <c r="MDX18" s="8"/>
      <c r="MDY18" s="8"/>
      <c r="MDZ18" s="8"/>
      <c r="MEA18" s="8"/>
      <c r="MEB18" s="8"/>
      <c r="MEC18" s="8"/>
      <c r="MED18" s="8"/>
      <c r="MEE18" s="8"/>
      <c r="MEF18" s="8"/>
      <c r="MEG18" s="8"/>
      <c r="MEH18" s="8"/>
      <c r="MEI18" s="8"/>
      <c r="MEJ18" s="8"/>
      <c r="MEK18" s="8"/>
      <c r="MEL18" s="8"/>
      <c r="MEM18" s="8"/>
      <c r="MEN18" s="8"/>
      <c r="MEO18" s="8"/>
      <c r="MEP18" s="8"/>
      <c r="MEQ18" s="8"/>
      <c r="MER18" s="8"/>
      <c r="MES18" s="8"/>
      <c r="MET18" s="8"/>
      <c r="MEU18" s="8"/>
      <c r="MEV18" s="8"/>
      <c r="MEW18" s="8"/>
      <c r="MEX18" s="8"/>
      <c r="MEY18" s="8"/>
      <c r="MEZ18" s="8"/>
      <c r="MFA18" s="8"/>
      <c r="MFB18" s="8"/>
      <c r="MFC18" s="8"/>
      <c r="MFD18" s="8"/>
      <c r="MFE18" s="8"/>
      <c r="MFF18" s="8"/>
      <c r="MFG18" s="8"/>
      <c r="MFH18" s="8"/>
      <c r="MFI18" s="8"/>
      <c r="MFJ18" s="8"/>
      <c r="MFK18" s="8"/>
      <c r="MFL18" s="8"/>
      <c r="MFM18" s="8"/>
      <c r="MFN18" s="8"/>
      <c r="MFO18" s="8"/>
      <c r="MFP18" s="8"/>
      <c r="MFQ18" s="8"/>
      <c r="MFR18" s="8"/>
      <c r="MFS18" s="8"/>
      <c r="MFT18" s="8"/>
      <c r="MFU18" s="8"/>
      <c r="MFV18" s="8"/>
      <c r="MFW18" s="8"/>
      <c r="MFX18" s="8"/>
      <c r="MFY18" s="8"/>
      <c r="MFZ18" s="8"/>
      <c r="MGA18" s="8"/>
      <c r="MGB18" s="8"/>
      <c r="MGC18" s="8"/>
      <c r="MGD18" s="8"/>
      <c r="MGE18" s="8"/>
      <c r="MGF18" s="8"/>
      <c r="MGG18" s="8"/>
      <c r="MGH18" s="8"/>
      <c r="MGI18" s="8"/>
      <c r="MGJ18" s="8"/>
      <c r="MGK18" s="8"/>
      <c r="MGL18" s="8"/>
      <c r="MGM18" s="8"/>
      <c r="MGN18" s="8"/>
      <c r="MGO18" s="8"/>
      <c r="MGP18" s="8"/>
      <c r="MGQ18" s="8"/>
      <c r="MGR18" s="8"/>
      <c r="MGS18" s="8"/>
      <c r="MGT18" s="8"/>
      <c r="MGU18" s="8"/>
      <c r="MGV18" s="8"/>
      <c r="MGW18" s="8"/>
      <c r="MGX18" s="8"/>
      <c r="MGY18" s="8"/>
      <c r="MGZ18" s="8"/>
      <c r="MHA18" s="8"/>
      <c r="MHB18" s="8"/>
      <c r="MHC18" s="8"/>
      <c r="MHD18" s="8"/>
      <c r="MHE18" s="8"/>
      <c r="MHF18" s="8"/>
      <c r="MHG18" s="8"/>
      <c r="MHH18" s="8"/>
      <c r="MHI18" s="8"/>
      <c r="MHJ18" s="8"/>
      <c r="MHK18" s="8"/>
      <c r="MHL18" s="8"/>
      <c r="MHM18" s="8"/>
      <c r="MHN18" s="8"/>
      <c r="MHO18" s="8"/>
      <c r="MHP18" s="8"/>
      <c r="MHQ18" s="8"/>
      <c r="MHR18" s="8"/>
      <c r="MHS18" s="8"/>
      <c r="MHT18" s="8"/>
      <c r="MHU18" s="8"/>
      <c r="MHV18" s="8"/>
      <c r="MHW18" s="8"/>
      <c r="MHX18" s="8"/>
      <c r="MHY18" s="8"/>
      <c r="MHZ18" s="8"/>
      <c r="MIA18" s="8"/>
      <c r="MIB18" s="8"/>
      <c r="MIC18" s="8"/>
      <c r="MID18" s="8"/>
      <c r="MIE18" s="8"/>
      <c r="MIF18" s="8"/>
      <c r="MIG18" s="8"/>
      <c r="MIH18" s="8"/>
      <c r="MII18" s="8"/>
      <c r="MIJ18" s="8"/>
      <c r="MIK18" s="8"/>
      <c r="MIL18" s="8"/>
      <c r="MIM18" s="8"/>
      <c r="MIN18" s="8"/>
      <c r="MIO18" s="8"/>
      <c r="MIP18" s="8"/>
      <c r="MIQ18" s="8"/>
      <c r="MIR18" s="8"/>
      <c r="MIS18" s="8"/>
      <c r="MIT18" s="8"/>
      <c r="MIU18" s="8"/>
      <c r="MIV18" s="8"/>
      <c r="MIW18" s="8"/>
      <c r="MIX18" s="8"/>
      <c r="MIY18" s="8"/>
      <c r="MIZ18" s="8"/>
      <c r="MJA18" s="8"/>
      <c r="MJB18" s="8"/>
      <c r="MJC18" s="8"/>
      <c r="MJD18" s="8"/>
      <c r="MJE18" s="8"/>
      <c r="MJF18" s="8"/>
      <c r="MJG18" s="8"/>
      <c r="MJH18" s="8"/>
      <c r="MJI18" s="8"/>
      <c r="MJJ18" s="8"/>
      <c r="MJK18" s="8"/>
      <c r="MJL18" s="8"/>
      <c r="MJM18" s="8"/>
      <c r="MJN18" s="8"/>
      <c r="MJO18" s="8"/>
      <c r="MJP18" s="8"/>
      <c r="MJQ18" s="8"/>
      <c r="MJR18" s="8"/>
      <c r="MJS18" s="8"/>
      <c r="MJT18" s="8"/>
      <c r="MJU18" s="8"/>
      <c r="MJV18" s="8"/>
      <c r="MJW18" s="8"/>
      <c r="MJX18" s="8"/>
      <c r="MJY18" s="8"/>
      <c r="MJZ18" s="8"/>
      <c r="MKA18" s="8"/>
      <c r="MKB18" s="8"/>
      <c r="MKC18" s="8"/>
      <c r="MKD18" s="8"/>
      <c r="MKE18" s="8"/>
      <c r="MKF18" s="8"/>
      <c r="MKG18" s="8"/>
      <c r="MKH18" s="8"/>
      <c r="MKI18" s="8"/>
      <c r="MKJ18" s="8"/>
      <c r="MKK18" s="8"/>
      <c r="MKL18" s="8"/>
      <c r="MKM18" s="8"/>
      <c r="MKN18" s="8"/>
      <c r="MKO18" s="8"/>
      <c r="MKP18" s="8"/>
      <c r="MKQ18" s="8"/>
      <c r="MKR18" s="8"/>
      <c r="MKS18" s="8"/>
      <c r="MKT18" s="8"/>
      <c r="MKU18" s="8"/>
      <c r="MKV18" s="8"/>
      <c r="MKW18" s="8"/>
      <c r="MKX18" s="8"/>
      <c r="MKY18" s="8"/>
      <c r="MKZ18" s="8"/>
      <c r="MLA18" s="8"/>
      <c r="MLB18" s="8"/>
      <c r="MLC18" s="8"/>
      <c r="MLD18" s="8"/>
      <c r="MLE18" s="8"/>
      <c r="MLF18" s="8"/>
      <c r="MLG18" s="8"/>
      <c r="MLH18" s="8"/>
      <c r="MLI18" s="8"/>
      <c r="MLJ18" s="8"/>
      <c r="MLK18" s="8"/>
      <c r="MLL18" s="8"/>
      <c r="MLM18" s="8"/>
      <c r="MLN18" s="8"/>
      <c r="MLO18" s="8"/>
      <c r="MLP18" s="8"/>
      <c r="MLQ18" s="8"/>
      <c r="MLR18" s="8"/>
      <c r="MLS18" s="8"/>
      <c r="MLT18" s="8"/>
      <c r="MLU18" s="8"/>
      <c r="MLV18" s="8"/>
      <c r="MLW18" s="8"/>
      <c r="MLX18" s="8"/>
      <c r="MLY18" s="8"/>
      <c r="MLZ18" s="8"/>
      <c r="MMA18" s="8"/>
      <c r="MMB18" s="8"/>
      <c r="MMC18" s="8"/>
      <c r="MMD18" s="8"/>
      <c r="MME18" s="8"/>
      <c r="MMF18" s="8"/>
      <c r="MMG18" s="8"/>
      <c r="MMH18" s="8"/>
      <c r="MMI18" s="8"/>
      <c r="MMJ18" s="8"/>
      <c r="MMK18" s="8"/>
      <c r="MML18" s="8"/>
      <c r="MMM18" s="8"/>
      <c r="MMN18" s="8"/>
      <c r="MMO18" s="8"/>
      <c r="MMP18" s="8"/>
      <c r="MMQ18" s="8"/>
      <c r="MMR18" s="8"/>
      <c r="MMS18" s="8"/>
      <c r="MMT18" s="8"/>
      <c r="MMU18" s="8"/>
      <c r="MMV18" s="8"/>
      <c r="MMW18" s="8"/>
      <c r="MMX18" s="8"/>
      <c r="MMY18" s="8"/>
      <c r="MMZ18" s="8"/>
      <c r="MNA18" s="8"/>
      <c r="MNB18" s="8"/>
      <c r="MNC18" s="8"/>
      <c r="MND18" s="8"/>
      <c r="MNE18" s="8"/>
      <c r="MNF18" s="8"/>
      <c r="MNG18" s="8"/>
      <c r="MNH18" s="8"/>
      <c r="MNI18" s="8"/>
      <c r="MNJ18" s="8"/>
      <c r="MNK18" s="8"/>
      <c r="MNL18" s="8"/>
      <c r="MNM18" s="8"/>
      <c r="MNN18" s="8"/>
      <c r="MNO18" s="8"/>
      <c r="MNP18" s="8"/>
      <c r="MNQ18" s="8"/>
      <c r="MNR18" s="8"/>
      <c r="MNS18" s="8"/>
      <c r="MNT18" s="8"/>
      <c r="MNU18" s="8"/>
      <c r="MNV18" s="8"/>
      <c r="MNW18" s="8"/>
      <c r="MNX18" s="8"/>
      <c r="MNY18" s="8"/>
      <c r="MNZ18" s="8"/>
      <c r="MOA18" s="8"/>
      <c r="MOB18" s="8"/>
      <c r="MOC18" s="8"/>
      <c r="MOD18" s="8"/>
      <c r="MOE18" s="8"/>
      <c r="MOF18" s="8"/>
      <c r="MOG18" s="8"/>
      <c r="MOH18" s="8"/>
      <c r="MOI18" s="8"/>
      <c r="MOJ18" s="8"/>
      <c r="MOK18" s="8"/>
      <c r="MOL18" s="8"/>
      <c r="MOM18" s="8"/>
      <c r="MON18" s="8"/>
      <c r="MOO18" s="8"/>
      <c r="MOP18" s="8"/>
      <c r="MOQ18" s="8"/>
      <c r="MOR18" s="8"/>
      <c r="MOS18" s="8"/>
      <c r="MOT18" s="8"/>
      <c r="MOU18" s="8"/>
      <c r="MOV18" s="8"/>
      <c r="MOW18" s="8"/>
      <c r="MOX18" s="8"/>
      <c r="MOY18" s="8"/>
      <c r="MOZ18" s="8"/>
      <c r="MPA18" s="8"/>
      <c r="MPB18" s="8"/>
      <c r="MPC18" s="8"/>
      <c r="MPD18" s="8"/>
      <c r="MPE18" s="8"/>
      <c r="MPF18" s="8"/>
      <c r="MPG18" s="8"/>
      <c r="MPH18" s="8"/>
      <c r="MPI18" s="8"/>
      <c r="MPJ18" s="8"/>
      <c r="MPK18" s="8"/>
      <c r="MPL18" s="8"/>
      <c r="MPM18" s="8"/>
      <c r="MPN18" s="8"/>
      <c r="MPO18" s="8"/>
      <c r="MPP18" s="8"/>
      <c r="MPQ18" s="8"/>
      <c r="MPR18" s="8"/>
      <c r="MPS18" s="8"/>
      <c r="MPT18" s="8"/>
      <c r="MPU18" s="8"/>
      <c r="MPV18" s="8"/>
      <c r="MPW18" s="8"/>
      <c r="MPX18" s="8"/>
      <c r="MPY18" s="8"/>
      <c r="MPZ18" s="8"/>
      <c r="MQA18" s="8"/>
      <c r="MQB18" s="8"/>
      <c r="MQC18" s="8"/>
      <c r="MQD18" s="8"/>
      <c r="MQE18" s="8"/>
      <c r="MQF18" s="8"/>
      <c r="MQG18" s="8"/>
      <c r="MQH18" s="8"/>
      <c r="MQI18" s="8"/>
      <c r="MQJ18" s="8"/>
      <c r="MQK18" s="8"/>
      <c r="MQL18" s="8"/>
      <c r="MQM18" s="8"/>
      <c r="MQN18" s="8"/>
      <c r="MQO18" s="8"/>
      <c r="MQP18" s="8"/>
      <c r="MQQ18" s="8"/>
      <c r="MQR18" s="8"/>
      <c r="MQS18" s="8"/>
      <c r="MQT18" s="8"/>
      <c r="MQU18" s="8"/>
      <c r="MQV18" s="8"/>
      <c r="MQW18" s="8"/>
      <c r="MQX18" s="8"/>
      <c r="MQY18" s="8"/>
      <c r="MQZ18" s="8"/>
      <c r="MRA18" s="8"/>
      <c r="MRB18" s="8"/>
      <c r="MRC18" s="8"/>
      <c r="MRD18" s="8"/>
      <c r="MRE18" s="8"/>
      <c r="MRF18" s="8"/>
      <c r="MRG18" s="8"/>
      <c r="MRH18" s="8"/>
      <c r="MRI18" s="8"/>
      <c r="MRJ18" s="8"/>
      <c r="MRK18" s="8"/>
      <c r="MRL18" s="8"/>
      <c r="MRM18" s="8"/>
      <c r="MRN18" s="8"/>
      <c r="MRO18" s="8"/>
      <c r="MRP18" s="8"/>
      <c r="MRQ18" s="8"/>
      <c r="MRR18" s="8"/>
      <c r="MRS18" s="8"/>
      <c r="MRT18" s="8"/>
      <c r="MRU18" s="8"/>
      <c r="MRV18" s="8"/>
      <c r="MRW18" s="8"/>
      <c r="MRX18" s="8"/>
      <c r="MRY18" s="8"/>
      <c r="MRZ18" s="8"/>
      <c r="MSA18" s="8"/>
      <c r="MSB18" s="8"/>
      <c r="MSC18" s="8"/>
      <c r="MSD18" s="8"/>
      <c r="MSE18" s="8"/>
      <c r="MSF18" s="8"/>
      <c r="MSG18" s="8"/>
      <c r="MSH18" s="8"/>
      <c r="MSI18" s="8"/>
      <c r="MSJ18" s="8"/>
      <c r="MSK18" s="8"/>
      <c r="MSL18" s="8"/>
      <c r="MSM18" s="8"/>
      <c r="MSN18" s="8"/>
      <c r="MSO18" s="8"/>
      <c r="MSP18" s="8"/>
      <c r="MSQ18" s="8"/>
      <c r="MSR18" s="8"/>
      <c r="MSS18" s="8"/>
      <c r="MST18" s="8"/>
      <c r="MSU18" s="8"/>
      <c r="MSV18" s="8"/>
      <c r="MSW18" s="8"/>
      <c r="MSX18" s="8"/>
      <c r="MSY18" s="8"/>
      <c r="MSZ18" s="8"/>
      <c r="MTA18" s="8"/>
      <c r="MTB18" s="8"/>
      <c r="MTC18" s="8"/>
      <c r="MTD18" s="8"/>
      <c r="MTE18" s="8"/>
      <c r="MTF18" s="8"/>
      <c r="MTG18" s="8"/>
      <c r="MTH18" s="8"/>
      <c r="MTI18" s="8"/>
      <c r="MTJ18" s="8"/>
      <c r="MTK18" s="8"/>
      <c r="MTL18" s="8"/>
      <c r="MTM18" s="8"/>
      <c r="MTN18" s="8"/>
      <c r="MTO18" s="8"/>
      <c r="MTP18" s="8"/>
      <c r="MTQ18" s="8"/>
      <c r="MTR18" s="8"/>
      <c r="MTS18" s="8"/>
      <c r="MTT18" s="8"/>
      <c r="MTU18" s="8"/>
      <c r="MTV18" s="8"/>
      <c r="MTW18" s="8"/>
      <c r="MTX18" s="8"/>
      <c r="MTY18" s="8"/>
      <c r="MTZ18" s="8"/>
      <c r="MUA18" s="8"/>
      <c r="MUB18" s="8"/>
      <c r="MUC18" s="8"/>
      <c r="MUD18" s="8"/>
      <c r="MUE18" s="8"/>
      <c r="MUF18" s="8"/>
      <c r="MUG18" s="8"/>
      <c r="MUH18" s="8"/>
      <c r="MUI18" s="8"/>
      <c r="MUJ18" s="8"/>
      <c r="MUK18" s="8"/>
      <c r="MUL18" s="8"/>
      <c r="MUM18" s="8"/>
      <c r="MUN18" s="8"/>
      <c r="MUO18" s="8"/>
      <c r="MUP18" s="8"/>
      <c r="MUQ18" s="8"/>
      <c r="MUR18" s="8"/>
      <c r="MUS18" s="8"/>
      <c r="MUT18" s="8"/>
      <c r="MUU18" s="8"/>
      <c r="MUV18" s="8"/>
      <c r="MUW18" s="8"/>
      <c r="MUX18" s="8"/>
      <c r="MUY18" s="8"/>
      <c r="MUZ18" s="8"/>
      <c r="MVA18" s="8"/>
      <c r="MVB18" s="8"/>
      <c r="MVC18" s="8"/>
      <c r="MVD18" s="8"/>
      <c r="MVE18" s="8"/>
      <c r="MVF18" s="8"/>
      <c r="MVG18" s="8"/>
      <c r="MVH18" s="8"/>
      <c r="MVI18" s="8"/>
      <c r="MVJ18" s="8"/>
      <c r="MVK18" s="8"/>
      <c r="MVL18" s="8"/>
      <c r="MVM18" s="8"/>
      <c r="MVN18" s="8"/>
      <c r="MVO18" s="8"/>
      <c r="MVP18" s="8"/>
      <c r="MVQ18" s="8"/>
      <c r="MVR18" s="8"/>
      <c r="MVS18" s="8"/>
      <c r="MVT18" s="8"/>
      <c r="MVU18" s="8"/>
      <c r="MVV18" s="8"/>
      <c r="MVW18" s="8"/>
      <c r="MVX18" s="8"/>
      <c r="MVY18" s="8"/>
      <c r="MVZ18" s="8"/>
      <c r="MWA18" s="8"/>
      <c r="MWB18" s="8"/>
      <c r="MWC18" s="8"/>
      <c r="MWD18" s="8"/>
      <c r="MWE18" s="8"/>
      <c r="MWF18" s="8"/>
      <c r="MWG18" s="8"/>
      <c r="MWH18" s="8"/>
      <c r="MWI18" s="8"/>
      <c r="MWJ18" s="8"/>
      <c r="MWK18" s="8"/>
      <c r="MWL18" s="8"/>
      <c r="MWM18" s="8"/>
      <c r="MWN18" s="8"/>
      <c r="MWO18" s="8"/>
      <c r="MWP18" s="8"/>
      <c r="MWQ18" s="8"/>
      <c r="MWR18" s="8"/>
      <c r="MWS18" s="8"/>
      <c r="MWT18" s="8"/>
      <c r="MWU18" s="8"/>
      <c r="MWV18" s="8"/>
      <c r="MWW18" s="8"/>
      <c r="MWX18" s="8"/>
      <c r="MWY18" s="8"/>
      <c r="MWZ18" s="8"/>
      <c r="MXA18" s="8"/>
      <c r="MXB18" s="8"/>
      <c r="MXC18" s="8"/>
      <c r="MXD18" s="8"/>
      <c r="MXE18" s="8"/>
      <c r="MXF18" s="8"/>
      <c r="MXG18" s="8"/>
      <c r="MXH18" s="8"/>
      <c r="MXI18" s="8"/>
      <c r="MXJ18" s="8"/>
      <c r="MXK18" s="8"/>
      <c r="MXL18" s="8"/>
      <c r="MXM18" s="8"/>
      <c r="MXN18" s="8"/>
      <c r="MXO18" s="8"/>
      <c r="MXP18" s="8"/>
      <c r="MXQ18" s="8"/>
      <c r="MXR18" s="8"/>
      <c r="MXS18" s="8"/>
      <c r="MXT18" s="8"/>
      <c r="MXU18" s="8"/>
      <c r="MXV18" s="8"/>
      <c r="MXW18" s="8"/>
      <c r="MXX18" s="8"/>
      <c r="MXY18" s="8"/>
      <c r="MXZ18" s="8"/>
      <c r="MYA18" s="8"/>
      <c r="MYB18" s="8"/>
      <c r="MYC18" s="8"/>
      <c r="MYD18" s="8"/>
      <c r="MYE18" s="8"/>
      <c r="MYF18" s="8"/>
      <c r="MYG18" s="8"/>
      <c r="MYH18" s="8"/>
      <c r="MYI18" s="8"/>
      <c r="MYJ18" s="8"/>
      <c r="MYK18" s="8"/>
      <c r="MYL18" s="8"/>
      <c r="MYM18" s="8"/>
      <c r="MYN18" s="8"/>
      <c r="MYO18" s="8"/>
      <c r="MYP18" s="8"/>
      <c r="MYQ18" s="8"/>
      <c r="MYR18" s="8"/>
      <c r="MYS18" s="8"/>
      <c r="MYT18" s="8"/>
      <c r="MYU18" s="8"/>
      <c r="MYV18" s="8"/>
      <c r="MYW18" s="8"/>
      <c r="MYX18" s="8"/>
      <c r="MYY18" s="8"/>
      <c r="MYZ18" s="8"/>
      <c r="MZA18" s="8"/>
      <c r="MZB18" s="8"/>
      <c r="MZC18" s="8"/>
      <c r="MZD18" s="8"/>
      <c r="MZE18" s="8"/>
      <c r="MZF18" s="8"/>
      <c r="MZG18" s="8"/>
      <c r="MZH18" s="8"/>
      <c r="MZI18" s="8"/>
      <c r="MZJ18" s="8"/>
      <c r="MZK18" s="8"/>
      <c r="MZL18" s="8"/>
      <c r="MZM18" s="8"/>
      <c r="MZN18" s="8"/>
      <c r="MZO18" s="8"/>
      <c r="MZP18" s="8"/>
      <c r="MZQ18" s="8"/>
      <c r="MZR18" s="8"/>
      <c r="MZS18" s="8"/>
      <c r="MZT18" s="8"/>
      <c r="MZU18" s="8"/>
      <c r="MZV18" s="8"/>
      <c r="MZW18" s="8"/>
      <c r="MZX18" s="8"/>
      <c r="MZY18" s="8"/>
      <c r="MZZ18" s="8"/>
      <c r="NAA18" s="8"/>
      <c r="NAB18" s="8"/>
      <c r="NAC18" s="8"/>
      <c r="NAD18" s="8"/>
      <c r="NAE18" s="8"/>
      <c r="NAF18" s="8"/>
      <c r="NAG18" s="8"/>
      <c r="NAH18" s="8"/>
      <c r="NAI18" s="8"/>
      <c r="NAJ18" s="8"/>
      <c r="NAK18" s="8"/>
      <c r="NAL18" s="8"/>
      <c r="NAM18" s="8"/>
      <c r="NAN18" s="8"/>
      <c r="NAO18" s="8"/>
      <c r="NAP18" s="8"/>
      <c r="NAQ18" s="8"/>
      <c r="NAR18" s="8"/>
      <c r="NAS18" s="8"/>
      <c r="NAT18" s="8"/>
      <c r="NAU18" s="8"/>
      <c r="NAV18" s="8"/>
      <c r="NAW18" s="8"/>
      <c r="NAX18" s="8"/>
      <c r="NAY18" s="8"/>
      <c r="NAZ18" s="8"/>
      <c r="NBA18" s="8"/>
      <c r="NBB18" s="8"/>
      <c r="NBC18" s="8"/>
      <c r="NBD18" s="8"/>
      <c r="NBE18" s="8"/>
      <c r="NBF18" s="8"/>
      <c r="NBG18" s="8"/>
      <c r="NBH18" s="8"/>
      <c r="NBI18" s="8"/>
      <c r="NBJ18" s="8"/>
      <c r="NBK18" s="8"/>
      <c r="NBL18" s="8"/>
      <c r="NBM18" s="8"/>
      <c r="NBN18" s="8"/>
      <c r="NBO18" s="8"/>
      <c r="NBP18" s="8"/>
      <c r="NBQ18" s="8"/>
      <c r="NBR18" s="8"/>
      <c r="NBS18" s="8"/>
      <c r="NBT18" s="8"/>
      <c r="NBU18" s="8"/>
      <c r="NBV18" s="8"/>
      <c r="NBW18" s="8"/>
      <c r="NBX18" s="8"/>
      <c r="NBY18" s="8"/>
      <c r="NBZ18" s="8"/>
      <c r="NCA18" s="8"/>
      <c r="NCB18" s="8"/>
      <c r="NCC18" s="8"/>
      <c r="NCD18" s="8"/>
      <c r="NCE18" s="8"/>
      <c r="NCF18" s="8"/>
      <c r="NCG18" s="8"/>
      <c r="NCH18" s="8"/>
      <c r="NCI18" s="8"/>
      <c r="NCJ18" s="8"/>
      <c r="NCK18" s="8"/>
      <c r="NCL18" s="8"/>
      <c r="NCM18" s="8"/>
      <c r="NCN18" s="8"/>
      <c r="NCO18" s="8"/>
      <c r="NCP18" s="8"/>
      <c r="NCQ18" s="8"/>
      <c r="NCR18" s="8"/>
      <c r="NCS18" s="8"/>
      <c r="NCT18" s="8"/>
      <c r="NCU18" s="8"/>
      <c r="NCV18" s="8"/>
      <c r="NCW18" s="8"/>
      <c r="NCX18" s="8"/>
      <c r="NCY18" s="8"/>
      <c r="NCZ18" s="8"/>
      <c r="NDA18" s="8"/>
      <c r="NDB18" s="8"/>
      <c r="NDC18" s="8"/>
      <c r="NDD18" s="8"/>
      <c r="NDE18" s="8"/>
      <c r="NDF18" s="8"/>
      <c r="NDG18" s="8"/>
      <c r="NDH18" s="8"/>
      <c r="NDI18" s="8"/>
      <c r="NDJ18" s="8"/>
      <c r="NDK18" s="8"/>
      <c r="NDL18" s="8"/>
      <c r="NDM18" s="8"/>
      <c r="NDN18" s="8"/>
      <c r="NDO18" s="8"/>
      <c r="NDP18" s="8"/>
      <c r="NDQ18" s="8"/>
      <c r="NDR18" s="8"/>
      <c r="NDS18" s="8"/>
      <c r="NDT18" s="8"/>
      <c r="NDU18" s="8"/>
      <c r="NDV18" s="8"/>
      <c r="NDW18" s="8"/>
      <c r="NDX18" s="8"/>
      <c r="NDY18" s="8"/>
      <c r="NDZ18" s="8"/>
      <c r="NEA18" s="8"/>
      <c r="NEB18" s="8"/>
      <c r="NEC18" s="8"/>
      <c r="NED18" s="8"/>
      <c r="NEE18" s="8"/>
      <c r="NEF18" s="8"/>
      <c r="NEG18" s="8"/>
      <c r="NEH18" s="8"/>
      <c r="NEI18" s="8"/>
      <c r="NEJ18" s="8"/>
      <c r="NEK18" s="8"/>
      <c r="NEL18" s="8"/>
      <c r="NEM18" s="8"/>
      <c r="NEN18" s="8"/>
      <c r="NEO18" s="8"/>
      <c r="NEP18" s="8"/>
      <c r="NEQ18" s="8"/>
      <c r="NER18" s="8"/>
      <c r="NES18" s="8"/>
      <c r="NET18" s="8"/>
      <c r="NEU18" s="8"/>
      <c r="NEV18" s="8"/>
      <c r="NEW18" s="8"/>
      <c r="NEX18" s="8"/>
      <c r="NEY18" s="8"/>
      <c r="NEZ18" s="8"/>
      <c r="NFA18" s="8"/>
      <c r="NFB18" s="8"/>
      <c r="NFC18" s="8"/>
      <c r="NFD18" s="8"/>
      <c r="NFE18" s="8"/>
      <c r="NFF18" s="8"/>
      <c r="NFG18" s="8"/>
      <c r="NFH18" s="8"/>
      <c r="NFI18" s="8"/>
      <c r="NFJ18" s="8"/>
      <c r="NFK18" s="8"/>
      <c r="NFL18" s="8"/>
      <c r="NFM18" s="8"/>
      <c r="NFN18" s="8"/>
      <c r="NFO18" s="8"/>
      <c r="NFP18" s="8"/>
      <c r="NFQ18" s="8"/>
      <c r="NFR18" s="8"/>
      <c r="NFS18" s="8"/>
      <c r="NFT18" s="8"/>
      <c r="NFU18" s="8"/>
      <c r="NFV18" s="8"/>
      <c r="NFW18" s="8"/>
      <c r="NFX18" s="8"/>
      <c r="NFY18" s="8"/>
      <c r="NFZ18" s="8"/>
      <c r="NGA18" s="8"/>
      <c r="NGB18" s="8"/>
      <c r="NGC18" s="8"/>
      <c r="NGD18" s="8"/>
      <c r="NGE18" s="8"/>
      <c r="NGF18" s="8"/>
      <c r="NGG18" s="8"/>
      <c r="NGH18" s="8"/>
      <c r="NGI18" s="8"/>
      <c r="NGJ18" s="8"/>
      <c r="NGK18" s="8"/>
      <c r="NGL18" s="8"/>
      <c r="NGM18" s="8"/>
      <c r="NGN18" s="8"/>
      <c r="NGO18" s="8"/>
      <c r="NGP18" s="8"/>
      <c r="NGQ18" s="8"/>
      <c r="NGR18" s="8"/>
      <c r="NGS18" s="8"/>
      <c r="NGT18" s="8"/>
      <c r="NGU18" s="8"/>
      <c r="NGV18" s="8"/>
      <c r="NGW18" s="8"/>
      <c r="NGX18" s="8"/>
      <c r="NGY18" s="8"/>
      <c r="NGZ18" s="8"/>
      <c r="NHA18" s="8"/>
      <c r="NHB18" s="8"/>
      <c r="NHC18" s="8"/>
      <c r="NHD18" s="8"/>
      <c r="NHE18" s="8"/>
      <c r="NHF18" s="8"/>
      <c r="NHG18" s="8"/>
      <c r="NHH18" s="8"/>
      <c r="NHI18" s="8"/>
      <c r="NHJ18" s="8"/>
      <c r="NHK18" s="8"/>
      <c r="NHL18" s="8"/>
      <c r="NHM18" s="8"/>
      <c r="NHN18" s="8"/>
      <c r="NHO18" s="8"/>
      <c r="NHP18" s="8"/>
      <c r="NHQ18" s="8"/>
      <c r="NHR18" s="8"/>
      <c r="NHS18" s="8"/>
      <c r="NHT18" s="8"/>
      <c r="NHU18" s="8"/>
      <c r="NHV18" s="8"/>
      <c r="NHW18" s="8"/>
      <c r="NHX18" s="8"/>
      <c r="NHY18" s="8"/>
      <c r="NHZ18" s="8"/>
      <c r="NIA18" s="8"/>
      <c r="NIB18" s="8"/>
      <c r="NIC18" s="8"/>
      <c r="NID18" s="8"/>
      <c r="NIE18" s="8"/>
      <c r="NIF18" s="8"/>
      <c r="NIG18" s="8"/>
      <c r="NIH18" s="8"/>
      <c r="NII18" s="8"/>
      <c r="NIJ18" s="8"/>
      <c r="NIK18" s="8"/>
      <c r="NIL18" s="8"/>
      <c r="NIM18" s="8"/>
      <c r="NIN18" s="8"/>
      <c r="NIO18" s="8"/>
      <c r="NIP18" s="8"/>
      <c r="NIQ18" s="8"/>
      <c r="NIR18" s="8"/>
      <c r="NIS18" s="8"/>
      <c r="NIT18" s="8"/>
      <c r="NIU18" s="8"/>
      <c r="NIV18" s="8"/>
      <c r="NIW18" s="8"/>
      <c r="NIX18" s="8"/>
      <c r="NIY18" s="8"/>
      <c r="NIZ18" s="8"/>
      <c r="NJA18" s="8"/>
      <c r="NJB18" s="8"/>
      <c r="NJC18" s="8"/>
      <c r="NJD18" s="8"/>
      <c r="NJE18" s="8"/>
      <c r="NJF18" s="8"/>
      <c r="NJG18" s="8"/>
      <c r="NJH18" s="8"/>
      <c r="NJI18" s="8"/>
      <c r="NJJ18" s="8"/>
      <c r="NJK18" s="8"/>
      <c r="NJL18" s="8"/>
      <c r="NJM18" s="8"/>
      <c r="NJN18" s="8"/>
      <c r="NJO18" s="8"/>
      <c r="NJP18" s="8"/>
      <c r="NJQ18" s="8"/>
      <c r="NJR18" s="8"/>
      <c r="NJS18" s="8"/>
      <c r="NJT18" s="8"/>
      <c r="NJU18" s="8"/>
      <c r="NJV18" s="8"/>
      <c r="NJW18" s="8"/>
      <c r="NJX18" s="8"/>
      <c r="NJY18" s="8"/>
      <c r="NJZ18" s="8"/>
      <c r="NKA18" s="8"/>
      <c r="NKB18" s="8"/>
      <c r="NKC18" s="8"/>
      <c r="NKD18" s="8"/>
      <c r="NKE18" s="8"/>
      <c r="NKF18" s="8"/>
      <c r="NKG18" s="8"/>
      <c r="NKH18" s="8"/>
      <c r="NKI18" s="8"/>
      <c r="NKJ18" s="8"/>
      <c r="NKK18" s="8"/>
      <c r="NKL18" s="8"/>
      <c r="NKM18" s="8"/>
      <c r="NKN18" s="8"/>
      <c r="NKO18" s="8"/>
      <c r="NKP18" s="8"/>
      <c r="NKQ18" s="8"/>
      <c r="NKR18" s="8"/>
      <c r="NKS18" s="8"/>
      <c r="NKT18" s="8"/>
      <c r="NKU18" s="8"/>
      <c r="NKV18" s="8"/>
      <c r="NKW18" s="8"/>
      <c r="NKX18" s="8"/>
      <c r="NKY18" s="8"/>
      <c r="NKZ18" s="8"/>
      <c r="NLA18" s="8"/>
      <c r="NLB18" s="8"/>
      <c r="NLC18" s="8"/>
      <c r="NLD18" s="8"/>
      <c r="NLE18" s="8"/>
      <c r="NLF18" s="8"/>
      <c r="NLG18" s="8"/>
      <c r="NLH18" s="8"/>
      <c r="NLI18" s="8"/>
      <c r="NLJ18" s="8"/>
      <c r="NLK18" s="8"/>
      <c r="NLL18" s="8"/>
      <c r="NLM18" s="8"/>
      <c r="NLN18" s="8"/>
      <c r="NLO18" s="8"/>
      <c r="NLP18" s="8"/>
      <c r="NLQ18" s="8"/>
      <c r="NLR18" s="8"/>
      <c r="NLS18" s="8"/>
      <c r="NLT18" s="8"/>
      <c r="NLU18" s="8"/>
      <c r="NLV18" s="8"/>
      <c r="NLW18" s="8"/>
      <c r="NLX18" s="8"/>
      <c r="NLY18" s="8"/>
      <c r="NLZ18" s="8"/>
      <c r="NMA18" s="8"/>
      <c r="NMB18" s="8"/>
      <c r="NMC18" s="8"/>
      <c r="NMD18" s="8"/>
      <c r="NME18" s="8"/>
      <c r="NMF18" s="8"/>
      <c r="NMG18" s="8"/>
      <c r="NMH18" s="8"/>
      <c r="NMI18" s="8"/>
      <c r="NMJ18" s="8"/>
      <c r="NMK18" s="8"/>
      <c r="NML18" s="8"/>
      <c r="NMM18" s="8"/>
      <c r="NMN18" s="8"/>
      <c r="NMO18" s="8"/>
      <c r="NMP18" s="8"/>
      <c r="NMQ18" s="8"/>
      <c r="NMR18" s="8"/>
      <c r="NMS18" s="8"/>
      <c r="NMT18" s="8"/>
      <c r="NMU18" s="8"/>
      <c r="NMV18" s="8"/>
      <c r="NMW18" s="8"/>
      <c r="NMX18" s="8"/>
      <c r="NMY18" s="8"/>
      <c r="NMZ18" s="8"/>
      <c r="NNA18" s="8"/>
      <c r="NNB18" s="8"/>
      <c r="NNC18" s="8"/>
      <c r="NND18" s="8"/>
      <c r="NNE18" s="8"/>
      <c r="NNF18" s="8"/>
      <c r="NNG18" s="8"/>
      <c r="NNH18" s="8"/>
      <c r="NNI18" s="8"/>
      <c r="NNJ18" s="8"/>
      <c r="NNK18" s="8"/>
      <c r="NNL18" s="8"/>
      <c r="NNM18" s="8"/>
      <c r="NNN18" s="8"/>
      <c r="NNO18" s="8"/>
      <c r="NNP18" s="8"/>
      <c r="NNQ18" s="8"/>
      <c r="NNR18" s="8"/>
      <c r="NNS18" s="8"/>
      <c r="NNT18" s="8"/>
      <c r="NNU18" s="8"/>
      <c r="NNV18" s="8"/>
      <c r="NNW18" s="8"/>
      <c r="NNX18" s="8"/>
      <c r="NNY18" s="8"/>
      <c r="NNZ18" s="8"/>
      <c r="NOA18" s="8"/>
      <c r="NOB18" s="8"/>
      <c r="NOC18" s="8"/>
      <c r="NOD18" s="8"/>
      <c r="NOE18" s="8"/>
      <c r="NOF18" s="8"/>
      <c r="NOG18" s="8"/>
      <c r="NOH18" s="8"/>
      <c r="NOI18" s="8"/>
      <c r="NOJ18" s="8"/>
      <c r="NOK18" s="8"/>
      <c r="NOL18" s="8"/>
      <c r="NOM18" s="8"/>
      <c r="NON18" s="8"/>
      <c r="NOO18" s="8"/>
      <c r="NOP18" s="8"/>
      <c r="NOQ18" s="8"/>
      <c r="NOR18" s="8"/>
      <c r="NOS18" s="8"/>
      <c r="NOT18" s="8"/>
      <c r="NOU18" s="8"/>
      <c r="NOV18" s="8"/>
      <c r="NOW18" s="8"/>
      <c r="NOX18" s="8"/>
      <c r="NOY18" s="8"/>
      <c r="NOZ18" s="8"/>
      <c r="NPA18" s="8"/>
      <c r="NPB18" s="8"/>
      <c r="NPC18" s="8"/>
      <c r="NPD18" s="8"/>
      <c r="NPE18" s="8"/>
      <c r="NPF18" s="8"/>
      <c r="NPG18" s="8"/>
      <c r="NPH18" s="8"/>
      <c r="NPI18" s="8"/>
      <c r="NPJ18" s="8"/>
      <c r="NPK18" s="8"/>
      <c r="NPL18" s="8"/>
      <c r="NPM18" s="8"/>
      <c r="NPN18" s="8"/>
      <c r="NPO18" s="8"/>
      <c r="NPP18" s="8"/>
      <c r="NPQ18" s="8"/>
      <c r="NPR18" s="8"/>
      <c r="NPS18" s="8"/>
      <c r="NPT18" s="8"/>
      <c r="NPU18" s="8"/>
      <c r="NPV18" s="8"/>
      <c r="NPW18" s="8"/>
      <c r="NPX18" s="8"/>
      <c r="NPY18" s="8"/>
      <c r="NPZ18" s="8"/>
      <c r="NQA18" s="8"/>
      <c r="NQB18" s="8"/>
      <c r="NQC18" s="8"/>
      <c r="NQD18" s="8"/>
      <c r="NQE18" s="8"/>
      <c r="NQF18" s="8"/>
      <c r="NQG18" s="8"/>
      <c r="NQH18" s="8"/>
      <c r="NQI18" s="8"/>
      <c r="NQJ18" s="8"/>
      <c r="NQK18" s="8"/>
      <c r="NQL18" s="8"/>
      <c r="NQM18" s="8"/>
      <c r="NQN18" s="8"/>
      <c r="NQO18" s="8"/>
      <c r="NQP18" s="8"/>
      <c r="NQQ18" s="8"/>
      <c r="NQR18" s="8"/>
      <c r="NQS18" s="8"/>
      <c r="NQT18" s="8"/>
      <c r="NQU18" s="8"/>
      <c r="NQV18" s="8"/>
      <c r="NQW18" s="8"/>
      <c r="NQX18" s="8"/>
      <c r="NQY18" s="8"/>
      <c r="NQZ18" s="8"/>
      <c r="NRA18" s="8"/>
      <c r="NRB18" s="8"/>
      <c r="NRC18" s="8"/>
      <c r="NRD18" s="8"/>
      <c r="NRE18" s="8"/>
      <c r="NRF18" s="8"/>
      <c r="NRG18" s="8"/>
      <c r="NRH18" s="8"/>
      <c r="NRI18" s="8"/>
      <c r="NRJ18" s="8"/>
      <c r="NRK18" s="8"/>
      <c r="NRL18" s="8"/>
      <c r="NRM18" s="8"/>
      <c r="NRN18" s="8"/>
      <c r="NRO18" s="8"/>
      <c r="NRP18" s="8"/>
      <c r="NRQ18" s="8"/>
      <c r="NRR18" s="8"/>
      <c r="NRS18" s="8"/>
      <c r="NRT18" s="8"/>
      <c r="NRU18" s="8"/>
      <c r="NRV18" s="8"/>
      <c r="NRW18" s="8"/>
      <c r="NRX18" s="8"/>
      <c r="NRY18" s="8"/>
      <c r="NRZ18" s="8"/>
      <c r="NSA18" s="8"/>
      <c r="NSB18" s="8"/>
      <c r="NSC18" s="8"/>
      <c r="NSD18" s="8"/>
      <c r="NSE18" s="8"/>
      <c r="NSF18" s="8"/>
      <c r="NSG18" s="8"/>
      <c r="NSH18" s="8"/>
      <c r="NSI18" s="8"/>
      <c r="NSJ18" s="8"/>
      <c r="NSK18" s="8"/>
      <c r="NSL18" s="8"/>
      <c r="NSM18" s="8"/>
      <c r="NSN18" s="8"/>
      <c r="NSO18" s="8"/>
      <c r="NSP18" s="8"/>
      <c r="NSQ18" s="8"/>
      <c r="NSR18" s="8"/>
      <c r="NSS18" s="8"/>
      <c r="NST18" s="8"/>
      <c r="NSU18" s="8"/>
      <c r="NSV18" s="8"/>
      <c r="NSW18" s="8"/>
      <c r="NSX18" s="8"/>
      <c r="NSY18" s="8"/>
      <c r="NSZ18" s="8"/>
      <c r="NTA18" s="8"/>
      <c r="NTB18" s="8"/>
      <c r="NTC18" s="8"/>
      <c r="NTD18" s="8"/>
      <c r="NTE18" s="8"/>
      <c r="NTF18" s="8"/>
      <c r="NTG18" s="8"/>
      <c r="NTH18" s="8"/>
      <c r="NTI18" s="8"/>
      <c r="NTJ18" s="8"/>
      <c r="NTK18" s="8"/>
      <c r="NTL18" s="8"/>
      <c r="NTM18" s="8"/>
      <c r="NTN18" s="8"/>
      <c r="NTO18" s="8"/>
      <c r="NTP18" s="8"/>
      <c r="NTQ18" s="8"/>
      <c r="NTR18" s="8"/>
      <c r="NTS18" s="8"/>
      <c r="NTT18" s="8"/>
      <c r="NTU18" s="8"/>
      <c r="NTV18" s="8"/>
      <c r="NTW18" s="8"/>
      <c r="NTX18" s="8"/>
      <c r="NTY18" s="8"/>
      <c r="NTZ18" s="8"/>
      <c r="NUA18" s="8"/>
      <c r="NUB18" s="8"/>
      <c r="NUC18" s="8"/>
      <c r="NUD18" s="8"/>
      <c r="NUE18" s="8"/>
      <c r="NUF18" s="8"/>
      <c r="NUG18" s="8"/>
      <c r="NUH18" s="8"/>
      <c r="NUI18" s="8"/>
      <c r="NUJ18" s="8"/>
      <c r="NUK18" s="8"/>
      <c r="NUL18" s="8"/>
      <c r="NUM18" s="8"/>
      <c r="NUN18" s="8"/>
      <c r="NUO18" s="8"/>
      <c r="NUP18" s="8"/>
      <c r="NUQ18" s="8"/>
      <c r="NUR18" s="8"/>
      <c r="NUS18" s="8"/>
      <c r="NUT18" s="8"/>
      <c r="NUU18" s="8"/>
      <c r="NUV18" s="8"/>
      <c r="NUW18" s="8"/>
      <c r="NUX18" s="8"/>
      <c r="NUY18" s="8"/>
      <c r="NUZ18" s="8"/>
      <c r="NVA18" s="8"/>
      <c r="NVB18" s="8"/>
      <c r="NVC18" s="8"/>
      <c r="NVD18" s="8"/>
      <c r="NVE18" s="8"/>
      <c r="NVF18" s="8"/>
      <c r="NVG18" s="8"/>
      <c r="NVH18" s="8"/>
      <c r="NVI18" s="8"/>
      <c r="NVJ18" s="8"/>
      <c r="NVK18" s="8"/>
      <c r="NVL18" s="8"/>
      <c r="NVM18" s="8"/>
      <c r="NVN18" s="8"/>
      <c r="NVO18" s="8"/>
      <c r="NVP18" s="8"/>
      <c r="NVQ18" s="8"/>
      <c r="NVR18" s="8"/>
      <c r="NVS18" s="8"/>
      <c r="NVT18" s="8"/>
      <c r="NVU18" s="8"/>
      <c r="NVV18" s="8"/>
      <c r="NVW18" s="8"/>
      <c r="NVX18" s="8"/>
      <c r="NVY18" s="8"/>
      <c r="NVZ18" s="8"/>
      <c r="NWA18" s="8"/>
      <c r="NWB18" s="8"/>
      <c r="NWC18" s="8"/>
      <c r="NWD18" s="8"/>
      <c r="NWE18" s="8"/>
      <c r="NWF18" s="8"/>
      <c r="NWG18" s="8"/>
      <c r="NWH18" s="8"/>
      <c r="NWI18" s="8"/>
      <c r="NWJ18" s="8"/>
      <c r="NWK18" s="8"/>
      <c r="NWL18" s="8"/>
      <c r="NWM18" s="8"/>
      <c r="NWN18" s="8"/>
      <c r="NWO18" s="8"/>
      <c r="NWP18" s="8"/>
      <c r="NWQ18" s="8"/>
      <c r="NWR18" s="8"/>
      <c r="NWS18" s="8"/>
      <c r="NWT18" s="8"/>
      <c r="NWU18" s="8"/>
      <c r="NWV18" s="8"/>
      <c r="NWW18" s="8"/>
      <c r="NWX18" s="8"/>
      <c r="NWY18" s="8"/>
      <c r="NWZ18" s="8"/>
      <c r="NXA18" s="8"/>
      <c r="NXB18" s="8"/>
      <c r="NXC18" s="8"/>
      <c r="NXD18" s="8"/>
      <c r="NXE18" s="8"/>
      <c r="NXF18" s="8"/>
      <c r="NXG18" s="8"/>
      <c r="NXH18" s="8"/>
      <c r="NXI18" s="8"/>
      <c r="NXJ18" s="8"/>
      <c r="NXK18" s="8"/>
      <c r="NXL18" s="8"/>
      <c r="NXM18" s="8"/>
      <c r="NXN18" s="8"/>
      <c r="NXO18" s="8"/>
      <c r="NXP18" s="8"/>
      <c r="NXQ18" s="8"/>
      <c r="NXR18" s="8"/>
      <c r="NXS18" s="8"/>
      <c r="NXT18" s="8"/>
      <c r="NXU18" s="8"/>
      <c r="NXV18" s="8"/>
      <c r="NXW18" s="8"/>
      <c r="NXX18" s="8"/>
      <c r="NXY18" s="8"/>
      <c r="NXZ18" s="8"/>
      <c r="NYA18" s="8"/>
      <c r="NYB18" s="8"/>
      <c r="NYC18" s="8"/>
      <c r="NYD18" s="8"/>
      <c r="NYE18" s="8"/>
      <c r="NYF18" s="8"/>
      <c r="NYG18" s="8"/>
      <c r="NYH18" s="8"/>
      <c r="NYI18" s="8"/>
      <c r="NYJ18" s="8"/>
      <c r="NYK18" s="8"/>
      <c r="NYL18" s="8"/>
      <c r="NYM18" s="8"/>
      <c r="NYN18" s="8"/>
      <c r="NYO18" s="8"/>
      <c r="NYP18" s="8"/>
      <c r="NYQ18" s="8"/>
      <c r="NYR18" s="8"/>
      <c r="NYS18" s="8"/>
      <c r="NYT18" s="8"/>
      <c r="NYU18" s="8"/>
      <c r="NYV18" s="8"/>
      <c r="NYW18" s="8"/>
      <c r="NYX18" s="8"/>
      <c r="NYY18" s="8"/>
      <c r="NYZ18" s="8"/>
      <c r="NZA18" s="8"/>
      <c r="NZB18" s="8"/>
      <c r="NZC18" s="8"/>
      <c r="NZD18" s="8"/>
      <c r="NZE18" s="8"/>
      <c r="NZF18" s="8"/>
      <c r="NZG18" s="8"/>
      <c r="NZH18" s="8"/>
      <c r="NZI18" s="8"/>
      <c r="NZJ18" s="8"/>
      <c r="NZK18" s="8"/>
      <c r="NZL18" s="8"/>
      <c r="NZM18" s="8"/>
      <c r="NZN18" s="8"/>
      <c r="NZO18" s="8"/>
      <c r="NZP18" s="8"/>
      <c r="NZQ18" s="8"/>
      <c r="NZR18" s="8"/>
      <c r="NZS18" s="8"/>
      <c r="NZT18" s="8"/>
      <c r="NZU18" s="8"/>
      <c r="NZV18" s="8"/>
      <c r="NZW18" s="8"/>
      <c r="NZX18" s="8"/>
      <c r="NZY18" s="8"/>
      <c r="NZZ18" s="8"/>
      <c r="OAA18" s="8"/>
      <c r="OAB18" s="8"/>
      <c r="OAC18" s="8"/>
      <c r="OAD18" s="8"/>
      <c r="OAE18" s="8"/>
      <c r="OAF18" s="8"/>
      <c r="OAG18" s="8"/>
      <c r="OAH18" s="8"/>
      <c r="OAI18" s="8"/>
      <c r="OAJ18" s="8"/>
      <c r="OAK18" s="8"/>
      <c r="OAL18" s="8"/>
      <c r="OAM18" s="8"/>
      <c r="OAN18" s="8"/>
      <c r="OAO18" s="8"/>
      <c r="OAP18" s="8"/>
      <c r="OAQ18" s="8"/>
      <c r="OAR18" s="8"/>
      <c r="OAS18" s="8"/>
      <c r="OAT18" s="8"/>
      <c r="OAU18" s="8"/>
      <c r="OAV18" s="8"/>
      <c r="OAW18" s="8"/>
      <c r="OAX18" s="8"/>
      <c r="OAY18" s="8"/>
      <c r="OAZ18" s="8"/>
      <c r="OBA18" s="8"/>
      <c r="OBB18" s="8"/>
      <c r="OBC18" s="8"/>
      <c r="OBD18" s="8"/>
      <c r="OBE18" s="8"/>
      <c r="OBF18" s="8"/>
      <c r="OBG18" s="8"/>
      <c r="OBH18" s="8"/>
      <c r="OBI18" s="8"/>
      <c r="OBJ18" s="8"/>
      <c r="OBK18" s="8"/>
      <c r="OBL18" s="8"/>
      <c r="OBM18" s="8"/>
      <c r="OBN18" s="8"/>
      <c r="OBO18" s="8"/>
      <c r="OBP18" s="8"/>
      <c r="OBQ18" s="8"/>
      <c r="OBR18" s="8"/>
      <c r="OBS18" s="8"/>
      <c r="OBT18" s="8"/>
      <c r="OBU18" s="8"/>
      <c r="OBV18" s="8"/>
      <c r="OBW18" s="8"/>
      <c r="OBX18" s="8"/>
      <c r="OBY18" s="8"/>
      <c r="OBZ18" s="8"/>
      <c r="OCA18" s="8"/>
      <c r="OCB18" s="8"/>
      <c r="OCC18" s="8"/>
      <c r="OCD18" s="8"/>
      <c r="OCE18" s="8"/>
      <c r="OCF18" s="8"/>
      <c r="OCG18" s="8"/>
      <c r="OCH18" s="8"/>
      <c r="OCI18" s="8"/>
      <c r="OCJ18" s="8"/>
      <c r="OCK18" s="8"/>
      <c r="OCL18" s="8"/>
      <c r="OCM18" s="8"/>
      <c r="OCN18" s="8"/>
      <c r="OCO18" s="8"/>
      <c r="OCP18" s="8"/>
      <c r="OCQ18" s="8"/>
      <c r="OCR18" s="8"/>
      <c r="OCS18" s="8"/>
      <c r="OCT18" s="8"/>
      <c r="OCU18" s="8"/>
      <c r="OCV18" s="8"/>
      <c r="OCW18" s="8"/>
      <c r="OCX18" s="8"/>
      <c r="OCY18" s="8"/>
      <c r="OCZ18" s="8"/>
      <c r="ODA18" s="8"/>
      <c r="ODB18" s="8"/>
      <c r="ODC18" s="8"/>
      <c r="ODD18" s="8"/>
      <c r="ODE18" s="8"/>
      <c r="ODF18" s="8"/>
      <c r="ODG18" s="8"/>
      <c r="ODH18" s="8"/>
      <c r="ODI18" s="8"/>
      <c r="ODJ18" s="8"/>
      <c r="ODK18" s="8"/>
      <c r="ODL18" s="8"/>
      <c r="ODM18" s="8"/>
      <c r="ODN18" s="8"/>
      <c r="ODO18" s="8"/>
      <c r="ODP18" s="8"/>
      <c r="ODQ18" s="8"/>
      <c r="ODR18" s="8"/>
      <c r="ODS18" s="8"/>
      <c r="ODT18" s="8"/>
      <c r="ODU18" s="8"/>
      <c r="ODV18" s="8"/>
      <c r="ODW18" s="8"/>
      <c r="ODX18" s="8"/>
      <c r="ODY18" s="8"/>
      <c r="ODZ18" s="8"/>
      <c r="OEA18" s="8"/>
      <c r="OEB18" s="8"/>
      <c r="OEC18" s="8"/>
      <c r="OED18" s="8"/>
      <c r="OEE18" s="8"/>
      <c r="OEF18" s="8"/>
      <c r="OEG18" s="8"/>
      <c r="OEH18" s="8"/>
      <c r="OEI18" s="8"/>
      <c r="OEJ18" s="8"/>
      <c r="OEK18" s="8"/>
      <c r="OEL18" s="8"/>
      <c r="OEM18" s="8"/>
      <c r="OEN18" s="8"/>
      <c r="OEO18" s="8"/>
      <c r="OEP18" s="8"/>
      <c r="OEQ18" s="8"/>
      <c r="OER18" s="8"/>
      <c r="OES18" s="8"/>
      <c r="OET18" s="8"/>
      <c r="OEU18" s="8"/>
      <c r="OEV18" s="8"/>
      <c r="OEW18" s="8"/>
      <c r="OEX18" s="8"/>
      <c r="OEY18" s="8"/>
      <c r="OEZ18" s="8"/>
      <c r="OFA18" s="8"/>
      <c r="OFB18" s="8"/>
      <c r="OFC18" s="8"/>
      <c r="OFD18" s="8"/>
      <c r="OFE18" s="8"/>
      <c r="OFF18" s="8"/>
      <c r="OFG18" s="8"/>
      <c r="OFH18" s="8"/>
      <c r="OFI18" s="8"/>
      <c r="OFJ18" s="8"/>
      <c r="OFK18" s="8"/>
      <c r="OFL18" s="8"/>
      <c r="OFM18" s="8"/>
      <c r="OFN18" s="8"/>
      <c r="OFO18" s="8"/>
      <c r="OFP18" s="8"/>
      <c r="OFQ18" s="8"/>
      <c r="OFR18" s="8"/>
      <c r="OFS18" s="8"/>
      <c r="OFT18" s="8"/>
      <c r="OFU18" s="8"/>
      <c r="OFV18" s="8"/>
      <c r="OFW18" s="8"/>
      <c r="OFX18" s="8"/>
      <c r="OFY18" s="8"/>
      <c r="OFZ18" s="8"/>
      <c r="OGA18" s="8"/>
      <c r="OGB18" s="8"/>
      <c r="OGC18" s="8"/>
      <c r="OGD18" s="8"/>
      <c r="OGE18" s="8"/>
      <c r="OGF18" s="8"/>
      <c r="OGG18" s="8"/>
      <c r="OGH18" s="8"/>
      <c r="OGI18" s="8"/>
      <c r="OGJ18" s="8"/>
      <c r="OGK18" s="8"/>
      <c r="OGL18" s="8"/>
      <c r="OGM18" s="8"/>
      <c r="OGN18" s="8"/>
      <c r="OGO18" s="8"/>
      <c r="OGP18" s="8"/>
      <c r="OGQ18" s="8"/>
      <c r="OGR18" s="8"/>
      <c r="OGS18" s="8"/>
      <c r="OGT18" s="8"/>
      <c r="OGU18" s="8"/>
      <c r="OGV18" s="8"/>
      <c r="OGW18" s="8"/>
      <c r="OGX18" s="8"/>
      <c r="OGY18" s="8"/>
      <c r="OGZ18" s="8"/>
      <c r="OHA18" s="8"/>
      <c r="OHB18" s="8"/>
      <c r="OHC18" s="8"/>
      <c r="OHD18" s="8"/>
      <c r="OHE18" s="8"/>
      <c r="OHF18" s="8"/>
      <c r="OHG18" s="8"/>
      <c r="OHH18" s="8"/>
      <c r="OHI18" s="8"/>
      <c r="OHJ18" s="8"/>
      <c r="OHK18" s="8"/>
      <c r="OHL18" s="8"/>
      <c r="OHM18" s="8"/>
      <c r="OHN18" s="8"/>
      <c r="OHO18" s="8"/>
      <c r="OHP18" s="8"/>
      <c r="OHQ18" s="8"/>
      <c r="OHR18" s="8"/>
      <c r="OHS18" s="8"/>
      <c r="OHT18" s="8"/>
      <c r="OHU18" s="8"/>
      <c r="OHV18" s="8"/>
      <c r="OHW18" s="8"/>
      <c r="OHX18" s="8"/>
      <c r="OHY18" s="8"/>
      <c r="OHZ18" s="8"/>
      <c r="OIA18" s="8"/>
      <c r="OIB18" s="8"/>
      <c r="OIC18" s="8"/>
      <c r="OID18" s="8"/>
      <c r="OIE18" s="8"/>
      <c r="OIF18" s="8"/>
      <c r="OIG18" s="8"/>
      <c r="OIH18" s="8"/>
      <c r="OII18" s="8"/>
      <c r="OIJ18" s="8"/>
      <c r="OIK18" s="8"/>
      <c r="OIL18" s="8"/>
      <c r="OIM18" s="8"/>
      <c r="OIN18" s="8"/>
      <c r="OIO18" s="8"/>
      <c r="OIP18" s="8"/>
      <c r="OIQ18" s="8"/>
      <c r="OIR18" s="8"/>
      <c r="OIS18" s="8"/>
      <c r="OIT18" s="8"/>
      <c r="OIU18" s="8"/>
      <c r="OIV18" s="8"/>
      <c r="OIW18" s="8"/>
      <c r="OIX18" s="8"/>
      <c r="OIY18" s="8"/>
      <c r="OIZ18" s="8"/>
      <c r="OJA18" s="8"/>
      <c r="OJB18" s="8"/>
      <c r="OJC18" s="8"/>
      <c r="OJD18" s="8"/>
      <c r="OJE18" s="8"/>
      <c r="OJF18" s="8"/>
      <c r="OJG18" s="8"/>
      <c r="OJH18" s="8"/>
      <c r="OJI18" s="8"/>
      <c r="OJJ18" s="8"/>
      <c r="OJK18" s="8"/>
      <c r="OJL18" s="8"/>
      <c r="OJM18" s="8"/>
      <c r="OJN18" s="8"/>
      <c r="OJO18" s="8"/>
      <c r="OJP18" s="8"/>
      <c r="OJQ18" s="8"/>
      <c r="OJR18" s="8"/>
      <c r="OJS18" s="8"/>
      <c r="OJT18" s="8"/>
      <c r="OJU18" s="8"/>
      <c r="OJV18" s="8"/>
      <c r="OJW18" s="8"/>
      <c r="OJX18" s="8"/>
      <c r="OJY18" s="8"/>
      <c r="OJZ18" s="8"/>
      <c r="OKA18" s="8"/>
      <c r="OKB18" s="8"/>
      <c r="OKC18" s="8"/>
      <c r="OKD18" s="8"/>
      <c r="OKE18" s="8"/>
      <c r="OKF18" s="8"/>
      <c r="OKG18" s="8"/>
      <c r="OKH18" s="8"/>
      <c r="OKI18" s="8"/>
      <c r="OKJ18" s="8"/>
      <c r="OKK18" s="8"/>
      <c r="OKL18" s="8"/>
      <c r="OKM18" s="8"/>
      <c r="OKN18" s="8"/>
      <c r="OKO18" s="8"/>
      <c r="OKP18" s="8"/>
      <c r="OKQ18" s="8"/>
      <c r="OKR18" s="8"/>
      <c r="OKS18" s="8"/>
      <c r="OKT18" s="8"/>
      <c r="OKU18" s="8"/>
      <c r="OKV18" s="8"/>
      <c r="OKW18" s="8"/>
      <c r="OKX18" s="8"/>
      <c r="OKY18" s="8"/>
      <c r="OKZ18" s="8"/>
      <c r="OLA18" s="8"/>
      <c r="OLB18" s="8"/>
      <c r="OLC18" s="8"/>
      <c r="OLD18" s="8"/>
      <c r="OLE18" s="8"/>
      <c r="OLF18" s="8"/>
      <c r="OLG18" s="8"/>
      <c r="OLH18" s="8"/>
      <c r="OLI18" s="8"/>
      <c r="OLJ18" s="8"/>
      <c r="OLK18" s="8"/>
      <c r="OLL18" s="8"/>
      <c r="OLM18" s="8"/>
      <c r="OLN18" s="8"/>
      <c r="OLO18" s="8"/>
      <c r="OLP18" s="8"/>
      <c r="OLQ18" s="8"/>
      <c r="OLR18" s="8"/>
      <c r="OLS18" s="8"/>
      <c r="OLT18" s="8"/>
      <c r="OLU18" s="8"/>
      <c r="OLV18" s="8"/>
      <c r="OLW18" s="8"/>
      <c r="OLX18" s="8"/>
      <c r="OLY18" s="8"/>
      <c r="OLZ18" s="8"/>
      <c r="OMA18" s="8"/>
      <c r="OMB18" s="8"/>
      <c r="OMC18" s="8"/>
      <c r="OMD18" s="8"/>
      <c r="OME18" s="8"/>
      <c r="OMF18" s="8"/>
      <c r="OMG18" s="8"/>
      <c r="OMH18" s="8"/>
      <c r="OMI18" s="8"/>
      <c r="OMJ18" s="8"/>
      <c r="OMK18" s="8"/>
      <c r="OML18" s="8"/>
      <c r="OMM18" s="8"/>
      <c r="OMN18" s="8"/>
      <c r="OMO18" s="8"/>
      <c r="OMP18" s="8"/>
      <c r="OMQ18" s="8"/>
      <c r="OMR18" s="8"/>
      <c r="OMS18" s="8"/>
      <c r="OMT18" s="8"/>
      <c r="OMU18" s="8"/>
      <c r="OMV18" s="8"/>
      <c r="OMW18" s="8"/>
      <c r="OMX18" s="8"/>
      <c r="OMY18" s="8"/>
      <c r="OMZ18" s="8"/>
      <c r="ONA18" s="8"/>
      <c r="ONB18" s="8"/>
      <c r="ONC18" s="8"/>
      <c r="OND18" s="8"/>
      <c r="ONE18" s="8"/>
      <c r="ONF18" s="8"/>
      <c r="ONG18" s="8"/>
      <c r="ONH18" s="8"/>
      <c r="ONI18" s="8"/>
      <c r="ONJ18" s="8"/>
      <c r="ONK18" s="8"/>
      <c r="ONL18" s="8"/>
      <c r="ONM18" s="8"/>
      <c r="ONN18" s="8"/>
      <c r="ONO18" s="8"/>
      <c r="ONP18" s="8"/>
      <c r="ONQ18" s="8"/>
      <c r="ONR18" s="8"/>
      <c r="ONS18" s="8"/>
      <c r="ONT18" s="8"/>
      <c r="ONU18" s="8"/>
      <c r="ONV18" s="8"/>
      <c r="ONW18" s="8"/>
      <c r="ONX18" s="8"/>
      <c r="ONY18" s="8"/>
      <c r="ONZ18" s="8"/>
      <c r="OOA18" s="8"/>
      <c r="OOB18" s="8"/>
      <c r="OOC18" s="8"/>
      <c r="OOD18" s="8"/>
      <c r="OOE18" s="8"/>
      <c r="OOF18" s="8"/>
      <c r="OOG18" s="8"/>
      <c r="OOH18" s="8"/>
      <c r="OOI18" s="8"/>
      <c r="OOJ18" s="8"/>
      <c r="OOK18" s="8"/>
      <c r="OOL18" s="8"/>
      <c r="OOM18" s="8"/>
      <c r="OON18" s="8"/>
      <c r="OOO18" s="8"/>
      <c r="OOP18" s="8"/>
      <c r="OOQ18" s="8"/>
      <c r="OOR18" s="8"/>
      <c r="OOS18" s="8"/>
      <c r="OOT18" s="8"/>
      <c r="OOU18" s="8"/>
      <c r="OOV18" s="8"/>
      <c r="OOW18" s="8"/>
      <c r="OOX18" s="8"/>
      <c r="OOY18" s="8"/>
      <c r="OOZ18" s="8"/>
      <c r="OPA18" s="8"/>
      <c r="OPB18" s="8"/>
      <c r="OPC18" s="8"/>
      <c r="OPD18" s="8"/>
      <c r="OPE18" s="8"/>
      <c r="OPF18" s="8"/>
      <c r="OPG18" s="8"/>
      <c r="OPH18" s="8"/>
      <c r="OPI18" s="8"/>
      <c r="OPJ18" s="8"/>
      <c r="OPK18" s="8"/>
      <c r="OPL18" s="8"/>
      <c r="OPM18" s="8"/>
      <c r="OPN18" s="8"/>
      <c r="OPO18" s="8"/>
      <c r="OPP18" s="8"/>
      <c r="OPQ18" s="8"/>
      <c r="OPR18" s="8"/>
      <c r="OPS18" s="8"/>
      <c r="OPT18" s="8"/>
      <c r="OPU18" s="8"/>
      <c r="OPV18" s="8"/>
      <c r="OPW18" s="8"/>
      <c r="OPX18" s="8"/>
      <c r="OPY18" s="8"/>
      <c r="OPZ18" s="8"/>
      <c r="OQA18" s="8"/>
      <c r="OQB18" s="8"/>
      <c r="OQC18" s="8"/>
      <c r="OQD18" s="8"/>
      <c r="OQE18" s="8"/>
      <c r="OQF18" s="8"/>
      <c r="OQG18" s="8"/>
      <c r="OQH18" s="8"/>
      <c r="OQI18" s="8"/>
      <c r="OQJ18" s="8"/>
      <c r="OQK18" s="8"/>
      <c r="OQL18" s="8"/>
      <c r="OQM18" s="8"/>
      <c r="OQN18" s="8"/>
      <c r="OQO18" s="8"/>
      <c r="OQP18" s="8"/>
      <c r="OQQ18" s="8"/>
      <c r="OQR18" s="8"/>
      <c r="OQS18" s="8"/>
      <c r="OQT18" s="8"/>
      <c r="OQU18" s="8"/>
      <c r="OQV18" s="8"/>
      <c r="OQW18" s="8"/>
      <c r="OQX18" s="8"/>
      <c r="OQY18" s="8"/>
      <c r="OQZ18" s="8"/>
      <c r="ORA18" s="8"/>
      <c r="ORB18" s="8"/>
      <c r="ORC18" s="8"/>
      <c r="ORD18" s="8"/>
      <c r="ORE18" s="8"/>
      <c r="ORF18" s="8"/>
      <c r="ORG18" s="8"/>
      <c r="ORH18" s="8"/>
      <c r="ORI18" s="8"/>
      <c r="ORJ18" s="8"/>
      <c r="ORK18" s="8"/>
      <c r="ORL18" s="8"/>
      <c r="ORM18" s="8"/>
      <c r="ORN18" s="8"/>
      <c r="ORO18" s="8"/>
      <c r="ORP18" s="8"/>
      <c r="ORQ18" s="8"/>
      <c r="ORR18" s="8"/>
      <c r="ORS18" s="8"/>
      <c r="ORT18" s="8"/>
      <c r="ORU18" s="8"/>
      <c r="ORV18" s="8"/>
      <c r="ORW18" s="8"/>
      <c r="ORX18" s="8"/>
      <c r="ORY18" s="8"/>
      <c r="ORZ18" s="8"/>
      <c r="OSA18" s="8"/>
      <c r="OSB18" s="8"/>
      <c r="OSC18" s="8"/>
      <c r="OSD18" s="8"/>
      <c r="OSE18" s="8"/>
      <c r="OSF18" s="8"/>
      <c r="OSG18" s="8"/>
      <c r="OSH18" s="8"/>
      <c r="OSI18" s="8"/>
      <c r="OSJ18" s="8"/>
      <c r="OSK18" s="8"/>
      <c r="OSL18" s="8"/>
      <c r="OSM18" s="8"/>
      <c r="OSN18" s="8"/>
      <c r="OSO18" s="8"/>
      <c r="OSP18" s="8"/>
      <c r="OSQ18" s="8"/>
      <c r="OSR18" s="8"/>
      <c r="OSS18" s="8"/>
      <c r="OST18" s="8"/>
      <c r="OSU18" s="8"/>
      <c r="OSV18" s="8"/>
      <c r="OSW18" s="8"/>
      <c r="OSX18" s="8"/>
      <c r="OSY18" s="8"/>
      <c r="OSZ18" s="8"/>
      <c r="OTA18" s="8"/>
      <c r="OTB18" s="8"/>
      <c r="OTC18" s="8"/>
      <c r="OTD18" s="8"/>
      <c r="OTE18" s="8"/>
      <c r="OTF18" s="8"/>
      <c r="OTG18" s="8"/>
      <c r="OTH18" s="8"/>
      <c r="OTI18" s="8"/>
      <c r="OTJ18" s="8"/>
      <c r="OTK18" s="8"/>
      <c r="OTL18" s="8"/>
      <c r="OTM18" s="8"/>
      <c r="OTN18" s="8"/>
      <c r="OTO18" s="8"/>
      <c r="OTP18" s="8"/>
      <c r="OTQ18" s="8"/>
      <c r="OTR18" s="8"/>
      <c r="OTS18" s="8"/>
      <c r="OTT18" s="8"/>
      <c r="OTU18" s="8"/>
      <c r="OTV18" s="8"/>
      <c r="OTW18" s="8"/>
      <c r="OTX18" s="8"/>
      <c r="OTY18" s="8"/>
      <c r="OTZ18" s="8"/>
      <c r="OUA18" s="8"/>
      <c r="OUB18" s="8"/>
      <c r="OUC18" s="8"/>
      <c r="OUD18" s="8"/>
      <c r="OUE18" s="8"/>
      <c r="OUF18" s="8"/>
      <c r="OUG18" s="8"/>
      <c r="OUH18" s="8"/>
      <c r="OUI18" s="8"/>
      <c r="OUJ18" s="8"/>
      <c r="OUK18" s="8"/>
      <c r="OUL18" s="8"/>
      <c r="OUM18" s="8"/>
      <c r="OUN18" s="8"/>
      <c r="OUO18" s="8"/>
      <c r="OUP18" s="8"/>
      <c r="OUQ18" s="8"/>
      <c r="OUR18" s="8"/>
      <c r="OUS18" s="8"/>
      <c r="OUT18" s="8"/>
      <c r="OUU18" s="8"/>
      <c r="OUV18" s="8"/>
      <c r="OUW18" s="8"/>
      <c r="OUX18" s="8"/>
      <c r="OUY18" s="8"/>
      <c r="OUZ18" s="8"/>
      <c r="OVA18" s="8"/>
      <c r="OVB18" s="8"/>
      <c r="OVC18" s="8"/>
      <c r="OVD18" s="8"/>
      <c r="OVE18" s="8"/>
      <c r="OVF18" s="8"/>
      <c r="OVG18" s="8"/>
      <c r="OVH18" s="8"/>
      <c r="OVI18" s="8"/>
      <c r="OVJ18" s="8"/>
      <c r="OVK18" s="8"/>
      <c r="OVL18" s="8"/>
      <c r="OVM18" s="8"/>
      <c r="OVN18" s="8"/>
      <c r="OVO18" s="8"/>
      <c r="OVP18" s="8"/>
      <c r="OVQ18" s="8"/>
      <c r="OVR18" s="8"/>
      <c r="OVS18" s="8"/>
      <c r="OVT18" s="8"/>
      <c r="OVU18" s="8"/>
      <c r="OVV18" s="8"/>
      <c r="OVW18" s="8"/>
      <c r="OVX18" s="8"/>
      <c r="OVY18" s="8"/>
      <c r="OVZ18" s="8"/>
      <c r="OWA18" s="8"/>
      <c r="OWB18" s="8"/>
      <c r="OWC18" s="8"/>
      <c r="OWD18" s="8"/>
      <c r="OWE18" s="8"/>
      <c r="OWF18" s="8"/>
      <c r="OWG18" s="8"/>
      <c r="OWH18" s="8"/>
      <c r="OWI18" s="8"/>
      <c r="OWJ18" s="8"/>
      <c r="OWK18" s="8"/>
      <c r="OWL18" s="8"/>
      <c r="OWM18" s="8"/>
      <c r="OWN18" s="8"/>
      <c r="OWO18" s="8"/>
      <c r="OWP18" s="8"/>
      <c r="OWQ18" s="8"/>
      <c r="OWR18" s="8"/>
      <c r="OWS18" s="8"/>
      <c r="OWT18" s="8"/>
      <c r="OWU18" s="8"/>
      <c r="OWV18" s="8"/>
      <c r="OWW18" s="8"/>
      <c r="OWX18" s="8"/>
      <c r="OWY18" s="8"/>
      <c r="OWZ18" s="8"/>
      <c r="OXA18" s="8"/>
      <c r="OXB18" s="8"/>
      <c r="OXC18" s="8"/>
      <c r="OXD18" s="8"/>
      <c r="OXE18" s="8"/>
      <c r="OXF18" s="8"/>
      <c r="OXG18" s="8"/>
      <c r="OXH18" s="8"/>
      <c r="OXI18" s="8"/>
      <c r="OXJ18" s="8"/>
      <c r="OXK18" s="8"/>
      <c r="OXL18" s="8"/>
      <c r="OXM18" s="8"/>
      <c r="OXN18" s="8"/>
      <c r="OXO18" s="8"/>
      <c r="OXP18" s="8"/>
      <c r="OXQ18" s="8"/>
      <c r="OXR18" s="8"/>
      <c r="OXS18" s="8"/>
      <c r="OXT18" s="8"/>
      <c r="OXU18" s="8"/>
      <c r="OXV18" s="8"/>
      <c r="OXW18" s="8"/>
      <c r="OXX18" s="8"/>
      <c r="OXY18" s="8"/>
      <c r="OXZ18" s="8"/>
      <c r="OYA18" s="8"/>
      <c r="OYB18" s="8"/>
      <c r="OYC18" s="8"/>
      <c r="OYD18" s="8"/>
      <c r="OYE18" s="8"/>
      <c r="OYF18" s="8"/>
      <c r="OYG18" s="8"/>
      <c r="OYH18" s="8"/>
      <c r="OYI18" s="8"/>
      <c r="OYJ18" s="8"/>
      <c r="OYK18" s="8"/>
      <c r="OYL18" s="8"/>
      <c r="OYM18" s="8"/>
      <c r="OYN18" s="8"/>
      <c r="OYO18" s="8"/>
      <c r="OYP18" s="8"/>
      <c r="OYQ18" s="8"/>
      <c r="OYR18" s="8"/>
      <c r="OYS18" s="8"/>
      <c r="OYT18" s="8"/>
      <c r="OYU18" s="8"/>
      <c r="OYV18" s="8"/>
      <c r="OYW18" s="8"/>
      <c r="OYX18" s="8"/>
      <c r="OYY18" s="8"/>
      <c r="OYZ18" s="8"/>
      <c r="OZA18" s="8"/>
      <c r="OZB18" s="8"/>
      <c r="OZC18" s="8"/>
      <c r="OZD18" s="8"/>
      <c r="OZE18" s="8"/>
      <c r="OZF18" s="8"/>
      <c r="OZG18" s="8"/>
      <c r="OZH18" s="8"/>
      <c r="OZI18" s="8"/>
      <c r="OZJ18" s="8"/>
      <c r="OZK18" s="8"/>
      <c r="OZL18" s="8"/>
      <c r="OZM18" s="8"/>
      <c r="OZN18" s="8"/>
      <c r="OZO18" s="8"/>
      <c r="OZP18" s="8"/>
      <c r="OZQ18" s="8"/>
      <c r="OZR18" s="8"/>
      <c r="OZS18" s="8"/>
      <c r="OZT18" s="8"/>
      <c r="OZU18" s="8"/>
      <c r="OZV18" s="8"/>
      <c r="OZW18" s="8"/>
      <c r="OZX18" s="8"/>
      <c r="OZY18" s="8"/>
      <c r="OZZ18" s="8"/>
      <c r="PAA18" s="8"/>
      <c r="PAB18" s="8"/>
      <c r="PAC18" s="8"/>
      <c r="PAD18" s="8"/>
      <c r="PAE18" s="8"/>
      <c r="PAF18" s="8"/>
      <c r="PAG18" s="8"/>
      <c r="PAH18" s="8"/>
      <c r="PAI18" s="8"/>
      <c r="PAJ18" s="8"/>
      <c r="PAK18" s="8"/>
      <c r="PAL18" s="8"/>
      <c r="PAM18" s="8"/>
      <c r="PAN18" s="8"/>
      <c r="PAO18" s="8"/>
      <c r="PAP18" s="8"/>
      <c r="PAQ18" s="8"/>
      <c r="PAR18" s="8"/>
      <c r="PAS18" s="8"/>
      <c r="PAT18" s="8"/>
      <c r="PAU18" s="8"/>
      <c r="PAV18" s="8"/>
      <c r="PAW18" s="8"/>
      <c r="PAX18" s="8"/>
      <c r="PAY18" s="8"/>
      <c r="PAZ18" s="8"/>
      <c r="PBA18" s="8"/>
      <c r="PBB18" s="8"/>
      <c r="PBC18" s="8"/>
      <c r="PBD18" s="8"/>
      <c r="PBE18" s="8"/>
      <c r="PBF18" s="8"/>
      <c r="PBG18" s="8"/>
      <c r="PBH18" s="8"/>
      <c r="PBI18" s="8"/>
      <c r="PBJ18" s="8"/>
      <c r="PBK18" s="8"/>
      <c r="PBL18" s="8"/>
      <c r="PBM18" s="8"/>
      <c r="PBN18" s="8"/>
      <c r="PBO18" s="8"/>
      <c r="PBP18" s="8"/>
      <c r="PBQ18" s="8"/>
      <c r="PBR18" s="8"/>
      <c r="PBS18" s="8"/>
      <c r="PBT18" s="8"/>
      <c r="PBU18" s="8"/>
      <c r="PBV18" s="8"/>
      <c r="PBW18" s="8"/>
      <c r="PBX18" s="8"/>
      <c r="PBY18" s="8"/>
      <c r="PBZ18" s="8"/>
      <c r="PCA18" s="8"/>
      <c r="PCB18" s="8"/>
      <c r="PCC18" s="8"/>
      <c r="PCD18" s="8"/>
      <c r="PCE18" s="8"/>
      <c r="PCF18" s="8"/>
      <c r="PCG18" s="8"/>
      <c r="PCH18" s="8"/>
      <c r="PCI18" s="8"/>
      <c r="PCJ18" s="8"/>
      <c r="PCK18" s="8"/>
      <c r="PCL18" s="8"/>
      <c r="PCM18" s="8"/>
      <c r="PCN18" s="8"/>
      <c r="PCO18" s="8"/>
      <c r="PCP18" s="8"/>
      <c r="PCQ18" s="8"/>
      <c r="PCR18" s="8"/>
      <c r="PCS18" s="8"/>
      <c r="PCT18" s="8"/>
      <c r="PCU18" s="8"/>
      <c r="PCV18" s="8"/>
      <c r="PCW18" s="8"/>
      <c r="PCX18" s="8"/>
      <c r="PCY18" s="8"/>
      <c r="PCZ18" s="8"/>
      <c r="PDA18" s="8"/>
      <c r="PDB18" s="8"/>
      <c r="PDC18" s="8"/>
      <c r="PDD18" s="8"/>
      <c r="PDE18" s="8"/>
      <c r="PDF18" s="8"/>
      <c r="PDG18" s="8"/>
      <c r="PDH18" s="8"/>
      <c r="PDI18" s="8"/>
      <c r="PDJ18" s="8"/>
      <c r="PDK18" s="8"/>
      <c r="PDL18" s="8"/>
      <c r="PDM18" s="8"/>
      <c r="PDN18" s="8"/>
      <c r="PDO18" s="8"/>
      <c r="PDP18" s="8"/>
      <c r="PDQ18" s="8"/>
      <c r="PDR18" s="8"/>
      <c r="PDS18" s="8"/>
      <c r="PDT18" s="8"/>
      <c r="PDU18" s="8"/>
      <c r="PDV18" s="8"/>
      <c r="PDW18" s="8"/>
      <c r="PDX18" s="8"/>
      <c r="PDY18" s="8"/>
      <c r="PDZ18" s="8"/>
      <c r="PEA18" s="8"/>
      <c r="PEB18" s="8"/>
      <c r="PEC18" s="8"/>
      <c r="PED18" s="8"/>
      <c r="PEE18" s="8"/>
      <c r="PEF18" s="8"/>
      <c r="PEG18" s="8"/>
      <c r="PEH18" s="8"/>
      <c r="PEI18" s="8"/>
      <c r="PEJ18" s="8"/>
      <c r="PEK18" s="8"/>
      <c r="PEL18" s="8"/>
      <c r="PEM18" s="8"/>
      <c r="PEN18" s="8"/>
      <c r="PEO18" s="8"/>
      <c r="PEP18" s="8"/>
      <c r="PEQ18" s="8"/>
      <c r="PER18" s="8"/>
      <c r="PES18" s="8"/>
      <c r="PET18" s="8"/>
      <c r="PEU18" s="8"/>
      <c r="PEV18" s="8"/>
      <c r="PEW18" s="8"/>
      <c r="PEX18" s="8"/>
      <c r="PEY18" s="8"/>
      <c r="PEZ18" s="8"/>
      <c r="PFA18" s="8"/>
      <c r="PFB18" s="8"/>
      <c r="PFC18" s="8"/>
      <c r="PFD18" s="8"/>
      <c r="PFE18" s="8"/>
      <c r="PFF18" s="8"/>
      <c r="PFG18" s="8"/>
      <c r="PFH18" s="8"/>
      <c r="PFI18" s="8"/>
      <c r="PFJ18" s="8"/>
      <c r="PFK18" s="8"/>
      <c r="PFL18" s="8"/>
      <c r="PFM18" s="8"/>
      <c r="PFN18" s="8"/>
      <c r="PFO18" s="8"/>
      <c r="PFP18" s="8"/>
      <c r="PFQ18" s="8"/>
      <c r="PFR18" s="8"/>
      <c r="PFS18" s="8"/>
      <c r="PFT18" s="8"/>
      <c r="PFU18" s="8"/>
      <c r="PFV18" s="8"/>
      <c r="PFW18" s="8"/>
      <c r="PFX18" s="8"/>
      <c r="PFY18" s="8"/>
      <c r="PFZ18" s="8"/>
      <c r="PGA18" s="8"/>
      <c r="PGB18" s="8"/>
      <c r="PGC18" s="8"/>
      <c r="PGD18" s="8"/>
      <c r="PGE18" s="8"/>
      <c r="PGF18" s="8"/>
      <c r="PGG18" s="8"/>
      <c r="PGH18" s="8"/>
      <c r="PGI18" s="8"/>
      <c r="PGJ18" s="8"/>
      <c r="PGK18" s="8"/>
      <c r="PGL18" s="8"/>
      <c r="PGM18" s="8"/>
      <c r="PGN18" s="8"/>
      <c r="PGO18" s="8"/>
      <c r="PGP18" s="8"/>
      <c r="PGQ18" s="8"/>
      <c r="PGR18" s="8"/>
      <c r="PGS18" s="8"/>
      <c r="PGT18" s="8"/>
      <c r="PGU18" s="8"/>
      <c r="PGV18" s="8"/>
      <c r="PGW18" s="8"/>
      <c r="PGX18" s="8"/>
      <c r="PGY18" s="8"/>
      <c r="PGZ18" s="8"/>
      <c r="PHA18" s="8"/>
      <c r="PHB18" s="8"/>
      <c r="PHC18" s="8"/>
      <c r="PHD18" s="8"/>
      <c r="PHE18" s="8"/>
      <c r="PHF18" s="8"/>
      <c r="PHG18" s="8"/>
      <c r="PHH18" s="8"/>
      <c r="PHI18" s="8"/>
      <c r="PHJ18" s="8"/>
      <c r="PHK18" s="8"/>
      <c r="PHL18" s="8"/>
      <c r="PHM18" s="8"/>
      <c r="PHN18" s="8"/>
      <c r="PHO18" s="8"/>
      <c r="PHP18" s="8"/>
      <c r="PHQ18" s="8"/>
      <c r="PHR18" s="8"/>
      <c r="PHS18" s="8"/>
      <c r="PHT18" s="8"/>
      <c r="PHU18" s="8"/>
      <c r="PHV18" s="8"/>
      <c r="PHW18" s="8"/>
      <c r="PHX18" s="8"/>
      <c r="PHY18" s="8"/>
      <c r="PHZ18" s="8"/>
      <c r="PIA18" s="8"/>
      <c r="PIB18" s="8"/>
      <c r="PIC18" s="8"/>
      <c r="PID18" s="8"/>
      <c r="PIE18" s="8"/>
      <c r="PIF18" s="8"/>
      <c r="PIG18" s="8"/>
      <c r="PIH18" s="8"/>
      <c r="PII18" s="8"/>
      <c r="PIJ18" s="8"/>
      <c r="PIK18" s="8"/>
      <c r="PIL18" s="8"/>
      <c r="PIM18" s="8"/>
      <c r="PIN18" s="8"/>
      <c r="PIO18" s="8"/>
      <c r="PIP18" s="8"/>
      <c r="PIQ18" s="8"/>
      <c r="PIR18" s="8"/>
      <c r="PIS18" s="8"/>
      <c r="PIT18" s="8"/>
      <c r="PIU18" s="8"/>
      <c r="PIV18" s="8"/>
      <c r="PIW18" s="8"/>
      <c r="PIX18" s="8"/>
      <c r="PIY18" s="8"/>
      <c r="PIZ18" s="8"/>
      <c r="PJA18" s="8"/>
      <c r="PJB18" s="8"/>
      <c r="PJC18" s="8"/>
      <c r="PJD18" s="8"/>
      <c r="PJE18" s="8"/>
      <c r="PJF18" s="8"/>
      <c r="PJG18" s="8"/>
      <c r="PJH18" s="8"/>
      <c r="PJI18" s="8"/>
      <c r="PJJ18" s="8"/>
      <c r="PJK18" s="8"/>
      <c r="PJL18" s="8"/>
      <c r="PJM18" s="8"/>
      <c r="PJN18" s="8"/>
      <c r="PJO18" s="8"/>
      <c r="PJP18" s="8"/>
      <c r="PJQ18" s="8"/>
      <c r="PJR18" s="8"/>
      <c r="PJS18" s="8"/>
      <c r="PJT18" s="8"/>
      <c r="PJU18" s="8"/>
      <c r="PJV18" s="8"/>
      <c r="PJW18" s="8"/>
      <c r="PJX18" s="8"/>
      <c r="PJY18" s="8"/>
      <c r="PJZ18" s="8"/>
      <c r="PKA18" s="8"/>
      <c r="PKB18" s="8"/>
      <c r="PKC18" s="8"/>
      <c r="PKD18" s="8"/>
      <c r="PKE18" s="8"/>
      <c r="PKF18" s="8"/>
      <c r="PKG18" s="8"/>
      <c r="PKH18" s="8"/>
      <c r="PKI18" s="8"/>
      <c r="PKJ18" s="8"/>
      <c r="PKK18" s="8"/>
      <c r="PKL18" s="8"/>
      <c r="PKM18" s="8"/>
      <c r="PKN18" s="8"/>
      <c r="PKO18" s="8"/>
      <c r="PKP18" s="8"/>
      <c r="PKQ18" s="8"/>
      <c r="PKR18" s="8"/>
      <c r="PKS18" s="8"/>
      <c r="PKT18" s="8"/>
      <c r="PKU18" s="8"/>
      <c r="PKV18" s="8"/>
      <c r="PKW18" s="8"/>
      <c r="PKX18" s="8"/>
      <c r="PKY18" s="8"/>
      <c r="PKZ18" s="8"/>
      <c r="PLA18" s="8"/>
      <c r="PLB18" s="8"/>
      <c r="PLC18" s="8"/>
      <c r="PLD18" s="8"/>
      <c r="PLE18" s="8"/>
      <c r="PLF18" s="8"/>
      <c r="PLG18" s="8"/>
      <c r="PLH18" s="8"/>
      <c r="PLI18" s="8"/>
      <c r="PLJ18" s="8"/>
      <c r="PLK18" s="8"/>
      <c r="PLL18" s="8"/>
      <c r="PLM18" s="8"/>
      <c r="PLN18" s="8"/>
      <c r="PLO18" s="8"/>
      <c r="PLP18" s="8"/>
      <c r="PLQ18" s="8"/>
      <c r="PLR18" s="8"/>
      <c r="PLS18" s="8"/>
      <c r="PLT18" s="8"/>
      <c r="PLU18" s="8"/>
      <c r="PLV18" s="8"/>
      <c r="PLW18" s="8"/>
      <c r="PLX18" s="8"/>
      <c r="PLY18" s="8"/>
      <c r="PLZ18" s="8"/>
      <c r="PMA18" s="8"/>
      <c r="PMB18" s="8"/>
      <c r="PMC18" s="8"/>
      <c r="PMD18" s="8"/>
      <c r="PME18" s="8"/>
      <c r="PMF18" s="8"/>
      <c r="PMG18" s="8"/>
      <c r="PMH18" s="8"/>
      <c r="PMI18" s="8"/>
      <c r="PMJ18" s="8"/>
      <c r="PMK18" s="8"/>
      <c r="PML18" s="8"/>
      <c r="PMM18" s="8"/>
      <c r="PMN18" s="8"/>
      <c r="PMO18" s="8"/>
      <c r="PMP18" s="8"/>
      <c r="PMQ18" s="8"/>
      <c r="PMR18" s="8"/>
      <c r="PMS18" s="8"/>
      <c r="PMT18" s="8"/>
      <c r="PMU18" s="8"/>
      <c r="PMV18" s="8"/>
      <c r="PMW18" s="8"/>
      <c r="PMX18" s="8"/>
      <c r="PMY18" s="8"/>
      <c r="PMZ18" s="8"/>
      <c r="PNA18" s="8"/>
      <c r="PNB18" s="8"/>
      <c r="PNC18" s="8"/>
      <c r="PND18" s="8"/>
      <c r="PNE18" s="8"/>
      <c r="PNF18" s="8"/>
      <c r="PNG18" s="8"/>
      <c r="PNH18" s="8"/>
      <c r="PNI18" s="8"/>
      <c r="PNJ18" s="8"/>
      <c r="PNK18" s="8"/>
      <c r="PNL18" s="8"/>
      <c r="PNM18" s="8"/>
      <c r="PNN18" s="8"/>
      <c r="PNO18" s="8"/>
      <c r="PNP18" s="8"/>
      <c r="PNQ18" s="8"/>
      <c r="PNR18" s="8"/>
      <c r="PNS18" s="8"/>
      <c r="PNT18" s="8"/>
      <c r="PNU18" s="8"/>
      <c r="PNV18" s="8"/>
      <c r="PNW18" s="8"/>
      <c r="PNX18" s="8"/>
      <c r="PNY18" s="8"/>
      <c r="PNZ18" s="8"/>
      <c r="POA18" s="8"/>
      <c r="POB18" s="8"/>
      <c r="POC18" s="8"/>
      <c r="POD18" s="8"/>
      <c r="POE18" s="8"/>
      <c r="POF18" s="8"/>
      <c r="POG18" s="8"/>
      <c r="POH18" s="8"/>
      <c r="POI18" s="8"/>
      <c r="POJ18" s="8"/>
      <c r="POK18" s="8"/>
      <c r="POL18" s="8"/>
      <c r="POM18" s="8"/>
      <c r="PON18" s="8"/>
      <c r="POO18" s="8"/>
      <c r="POP18" s="8"/>
      <c r="POQ18" s="8"/>
      <c r="POR18" s="8"/>
      <c r="POS18" s="8"/>
      <c r="POT18" s="8"/>
      <c r="POU18" s="8"/>
      <c r="POV18" s="8"/>
      <c r="POW18" s="8"/>
      <c r="POX18" s="8"/>
      <c r="POY18" s="8"/>
      <c r="POZ18" s="8"/>
      <c r="PPA18" s="8"/>
      <c r="PPB18" s="8"/>
      <c r="PPC18" s="8"/>
      <c r="PPD18" s="8"/>
      <c r="PPE18" s="8"/>
      <c r="PPF18" s="8"/>
      <c r="PPG18" s="8"/>
      <c r="PPH18" s="8"/>
      <c r="PPI18" s="8"/>
      <c r="PPJ18" s="8"/>
      <c r="PPK18" s="8"/>
      <c r="PPL18" s="8"/>
      <c r="PPM18" s="8"/>
      <c r="PPN18" s="8"/>
      <c r="PPO18" s="8"/>
      <c r="PPP18" s="8"/>
      <c r="PPQ18" s="8"/>
      <c r="PPR18" s="8"/>
      <c r="PPS18" s="8"/>
      <c r="PPT18" s="8"/>
      <c r="PPU18" s="8"/>
      <c r="PPV18" s="8"/>
      <c r="PPW18" s="8"/>
      <c r="PPX18" s="8"/>
      <c r="PPY18" s="8"/>
      <c r="PPZ18" s="8"/>
      <c r="PQA18" s="8"/>
      <c r="PQB18" s="8"/>
      <c r="PQC18" s="8"/>
      <c r="PQD18" s="8"/>
      <c r="PQE18" s="8"/>
      <c r="PQF18" s="8"/>
      <c r="PQG18" s="8"/>
      <c r="PQH18" s="8"/>
      <c r="PQI18" s="8"/>
      <c r="PQJ18" s="8"/>
      <c r="PQK18" s="8"/>
      <c r="PQL18" s="8"/>
      <c r="PQM18" s="8"/>
      <c r="PQN18" s="8"/>
      <c r="PQO18" s="8"/>
      <c r="PQP18" s="8"/>
      <c r="PQQ18" s="8"/>
      <c r="PQR18" s="8"/>
      <c r="PQS18" s="8"/>
      <c r="PQT18" s="8"/>
      <c r="PQU18" s="8"/>
      <c r="PQV18" s="8"/>
      <c r="PQW18" s="8"/>
      <c r="PQX18" s="8"/>
      <c r="PQY18" s="8"/>
      <c r="PQZ18" s="8"/>
      <c r="PRA18" s="8"/>
      <c r="PRB18" s="8"/>
      <c r="PRC18" s="8"/>
      <c r="PRD18" s="8"/>
      <c r="PRE18" s="8"/>
      <c r="PRF18" s="8"/>
      <c r="PRG18" s="8"/>
      <c r="PRH18" s="8"/>
      <c r="PRI18" s="8"/>
      <c r="PRJ18" s="8"/>
      <c r="PRK18" s="8"/>
      <c r="PRL18" s="8"/>
      <c r="PRM18" s="8"/>
      <c r="PRN18" s="8"/>
      <c r="PRO18" s="8"/>
      <c r="PRP18" s="8"/>
      <c r="PRQ18" s="8"/>
      <c r="PRR18" s="8"/>
      <c r="PRS18" s="8"/>
      <c r="PRT18" s="8"/>
      <c r="PRU18" s="8"/>
      <c r="PRV18" s="8"/>
      <c r="PRW18" s="8"/>
      <c r="PRX18" s="8"/>
      <c r="PRY18" s="8"/>
      <c r="PRZ18" s="8"/>
      <c r="PSA18" s="8"/>
      <c r="PSB18" s="8"/>
      <c r="PSC18" s="8"/>
      <c r="PSD18" s="8"/>
      <c r="PSE18" s="8"/>
      <c r="PSF18" s="8"/>
      <c r="PSG18" s="8"/>
      <c r="PSH18" s="8"/>
      <c r="PSI18" s="8"/>
      <c r="PSJ18" s="8"/>
      <c r="PSK18" s="8"/>
      <c r="PSL18" s="8"/>
      <c r="PSM18" s="8"/>
      <c r="PSN18" s="8"/>
      <c r="PSO18" s="8"/>
      <c r="PSP18" s="8"/>
      <c r="PSQ18" s="8"/>
      <c r="PSR18" s="8"/>
      <c r="PSS18" s="8"/>
      <c r="PST18" s="8"/>
      <c r="PSU18" s="8"/>
      <c r="PSV18" s="8"/>
      <c r="PSW18" s="8"/>
      <c r="PSX18" s="8"/>
      <c r="PSY18" s="8"/>
      <c r="PSZ18" s="8"/>
      <c r="PTA18" s="8"/>
      <c r="PTB18" s="8"/>
      <c r="PTC18" s="8"/>
      <c r="PTD18" s="8"/>
      <c r="PTE18" s="8"/>
      <c r="PTF18" s="8"/>
      <c r="PTG18" s="8"/>
      <c r="PTH18" s="8"/>
      <c r="PTI18" s="8"/>
      <c r="PTJ18" s="8"/>
      <c r="PTK18" s="8"/>
      <c r="PTL18" s="8"/>
      <c r="PTM18" s="8"/>
      <c r="PTN18" s="8"/>
      <c r="PTO18" s="8"/>
      <c r="PTP18" s="8"/>
      <c r="PTQ18" s="8"/>
      <c r="PTR18" s="8"/>
      <c r="PTS18" s="8"/>
      <c r="PTT18" s="8"/>
      <c r="PTU18" s="8"/>
      <c r="PTV18" s="8"/>
      <c r="PTW18" s="8"/>
      <c r="PTX18" s="8"/>
      <c r="PTY18" s="8"/>
      <c r="PTZ18" s="8"/>
      <c r="PUA18" s="8"/>
      <c r="PUB18" s="8"/>
      <c r="PUC18" s="8"/>
      <c r="PUD18" s="8"/>
      <c r="PUE18" s="8"/>
      <c r="PUF18" s="8"/>
      <c r="PUG18" s="8"/>
      <c r="PUH18" s="8"/>
      <c r="PUI18" s="8"/>
      <c r="PUJ18" s="8"/>
      <c r="PUK18" s="8"/>
      <c r="PUL18" s="8"/>
      <c r="PUM18" s="8"/>
      <c r="PUN18" s="8"/>
      <c r="PUO18" s="8"/>
      <c r="PUP18" s="8"/>
      <c r="PUQ18" s="8"/>
      <c r="PUR18" s="8"/>
      <c r="PUS18" s="8"/>
      <c r="PUT18" s="8"/>
      <c r="PUU18" s="8"/>
      <c r="PUV18" s="8"/>
      <c r="PUW18" s="8"/>
      <c r="PUX18" s="8"/>
      <c r="PUY18" s="8"/>
      <c r="PUZ18" s="8"/>
      <c r="PVA18" s="8"/>
      <c r="PVB18" s="8"/>
      <c r="PVC18" s="8"/>
      <c r="PVD18" s="8"/>
      <c r="PVE18" s="8"/>
      <c r="PVF18" s="8"/>
      <c r="PVG18" s="8"/>
      <c r="PVH18" s="8"/>
      <c r="PVI18" s="8"/>
      <c r="PVJ18" s="8"/>
      <c r="PVK18" s="8"/>
      <c r="PVL18" s="8"/>
      <c r="PVM18" s="8"/>
      <c r="PVN18" s="8"/>
      <c r="PVO18" s="8"/>
      <c r="PVP18" s="8"/>
      <c r="PVQ18" s="8"/>
      <c r="PVR18" s="8"/>
      <c r="PVS18" s="8"/>
      <c r="PVT18" s="8"/>
      <c r="PVU18" s="8"/>
      <c r="PVV18" s="8"/>
      <c r="PVW18" s="8"/>
      <c r="PVX18" s="8"/>
      <c r="PVY18" s="8"/>
      <c r="PVZ18" s="8"/>
      <c r="PWA18" s="8"/>
      <c r="PWB18" s="8"/>
      <c r="PWC18" s="8"/>
      <c r="PWD18" s="8"/>
      <c r="PWE18" s="8"/>
      <c r="PWF18" s="8"/>
      <c r="PWG18" s="8"/>
      <c r="PWH18" s="8"/>
      <c r="PWI18" s="8"/>
      <c r="PWJ18" s="8"/>
      <c r="PWK18" s="8"/>
      <c r="PWL18" s="8"/>
      <c r="PWM18" s="8"/>
      <c r="PWN18" s="8"/>
      <c r="PWO18" s="8"/>
      <c r="PWP18" s="8"/>
      <c r="PWQ18" s="8"/>
      <c r="PWR18" s="8"/>
      <c r="PWS18" s="8"/>
      <c r="PWT18" s="8"/>
      <c r="PWU18" s="8"/>
      <c r="PWV18" s="8"/>
      <c r="PWW18" s="8"/>
      <c r="PWX18" s="8"/>
      <c r="PWY18" s="8"/>
      <c r="PWZ18" s="8"/>
      <c r="PXA18" s="8"/>
      <c r="PXB18" s="8"/>
      <c r="PXC18" s="8"/>
      <c r="PXD18" s="8"/>
      <c r="PXE18" s="8"/>
      <c r="PXF18" s="8"/>
      <c r="PXG18" s="8"/>
      <c r="PXH18" s="8"/>
      <c r="PXI18" s="8"/>
      <c r="PXJ18" s="8"/>
      <c r="PXK18" s="8"/>
      <c r="PXL18" s="8"/>
      <c r="PXM18" s="8"/>
      <c r="PXN18" s="8"/>
      <c r="PXO18" s="8"/>
      <c r="PXP18" s="8"/>
      <c r="PXQ18" s="8"/>
      <c r="PXR18" s="8"/>
      <c r="PXS18" s="8"/>
      <c r="PXT18" s="8"/>
      <c r="PXU18" s="8"/>
      <c r="PXV18" s="8"/>
      <c r="PXW18" s="8"/>
      <c r="PXX18" s="8"/>
      <c r="PXY18" s="8"/>
      <c r="PXZ18" s="8"/>
      <c r="PYA18" s="8"/>
      <c r="PYB18" s="8"/>
      <c r="PYC18" s="8"/>
      <c r="PYD18" s="8"/>
      <c r="PYE18" s="8"/>
      <c r="PYF18" s="8"/>
      <c r="PYG18" s="8"/>
      <c r="PYH18" s="8"/>
      <c r="PYI18" s="8"/>
      <c r="PYJ18" s="8"/>
      <c r="PYK18" s="8"/>
      <c r="PYL18" s="8"/>
      <c r="PYM18" s="8"/>
      <c r="PYN18" s="8"/>
      <c r="PYO18" s="8"/>
      <c r="PYP18" s="8"/>
      <c r="PYQ18" s="8"/>
      <c r="PYR18" s="8"/>
      <c r="PYS18" s="8"/>
      <c r="PYT18" s="8"/>
      <c r="PYU18" s="8"/>
      <c r="PYV18" s="8"/>
      <c r="PYW18" s="8"/>
      <c r="PYX18" s="8"/>
      <c r="PYY18" s="8"/>
      <c r="PYZ18" s="8"/>
      <c r="PZA18" s="8"/>
      <c r="PZB18" s="8"/>
      <c r="PZC18" s="8"/>
      <c r="PZD18" s="8"/>
      <c r="PZE18" s="8"/>
      <c r="PZF18" s="8"/>
      <c r="PZG18" s="8"/>
      <c r="PZH18" s="8"/>
      <c r="PZI18" s="8"/>
      <c r="PZJ18" s="8"/>
      <c r="PZK18" s="8"/>
      <c r="PZL18" s="8"/>
      <c r="PZM18" s="8"/>
      <c r="PZN18" s="8"/>
      <c r="PZO18" s="8"/>
      <c r="PZP18" s="8"/>
      <c r="PZQ18" s="8"/>
      <c r="PZR18" s="8"/>
      <c r="PZS18" s="8"/>
      <c r="PZT18" s="8"/>
      <c r="PZU18" s="8"/>
      <c r="PZV18" s="8"/>
      <c r="PZW18" s="8"/>
      <c r="PZX18" s="8"/>
      <c r="PZY18" s="8"/>
      <c r="PZZ18" s="8"/>
      <c r="QAA18" s="8"/>
      <c r="QAB18" s="8"/>
      <c r="QAC18" s="8"/>
      <c r="QAD18" s="8"/>
      <c r="QAE18" s="8"/>
      <c r="QAF18" s="8"/>
      <c r="QAG18" s="8"/>
      <c r="QAH18" s="8"/>
      <c r="QAI18" s="8"/>
      <c r="QAJ18" s="8"/>
      <c r="QAK18" s="8"/>
      <c r="QAL18" s="8"/>
      <c r="QAM18" s="8"/>
      <c r="QAN18" s="8"/>
      <c r="QAO18" s="8"/>
      <c r="QAP18" s="8"/>
      <c r="QAQ18" s="8"/>
      <c r="QAR18" s="8"/>
      <c r="QAS18" s="8"/>
      <c r="QAT18" s="8"/>
      <c r="QAU18" s="8"/>
      <c r="QAV18" s="8"/>
      <c r="QAW18" s="8"/>
      <c r="QAX18" s="8"/>
      <c r="QAY18" s="8"/>
      <c r="QAZ18" s="8"/>
      <c r="QBA18" s="8"/>
      <c r="QBB18" s="8"/>
      <c r="QBC18" s="8"/>
      <c r="QBD18" s="8"/>
      <c r="QBE18" s="8"/>
      <c r="QBF18" s="8"/>
      <c r="QBG18" s="8"/>
      <c r="QBH18" s="8"/>
      <c r="QBI18" s="8"/>
      <c r="QBJ18" s="8"/>
      <c r="QBK18" s="8"/>
      <c r="QBL18" s="8"/>
      <c r="QBM18" s="8"/>
      <c r="QBN18" s="8"/>
      <c r="QBO18" s="8"/>
      <c r="QBP18" s="8"/>
      <c r="QBQ18" s="8"/>
      <c r="QBR18" s="8"/>
      <c r="QBS18" s="8"/>
      <c r="QBT18" s="8"/>
      <c r="QBU18" s="8"/>
      <c r="QBV18" s="8"/>
      <c r="QBW18" s="8"/>
      <c r="QBX18" s="8"/>
      <c r="QBY18" s="8"/>
      <c r="QBZ18" s="8"/>
      <c r="QCA18" s="8"/>
      <c r="QCB18" s="8"/>
      <c r="QCC18" s="8"/>
      <c r="QCD18" s="8"/>
      <c r="QCE18" s="8"/>
      <c r="QCF18" s="8"/>
      <c r="QCG18" s="8"/>
      <c r="QCH18" s="8"/>
      <c r="QCI18" s="8"/>
      <c r="QCJ18" s="8"/>
      <c r="QCK18" s="8"/>
      <c r="QCL18" s="8"/>
      <c r="QCM18" s="8"/>
      <c r="QCN18" s="8"/>
      <c r="QCO18" s="8"/>
      <c r="QCP18" s="8"/>
      <c r="QCQ18" s="8"/>
      <c r="QCR18" s="8"/>
      <c r="QCS18" s="8"/>
      <c r="QCT18" s="8"/>
      <c r="QCU18" s="8"/>
      <c r="QCV18" s="8"/>
      <c r="QCW18" s="8"/>
      <c r="QCX18" s="8"/>
      <c r="QCY18" s="8"/>
      <c r="QCZ18" s="8"/>
      <c r="QDA18" s="8"/>
      <c r="QDB18" s="8"/>
      <c r="QDC18" s="8"/>
      <c r="QDD18" s="8"/>
      <c r="QDE18" s="8"/>
      <c r="QDF18" s="8"/>
      <c r="QDG18" s="8"/>
      <c r="QDH18" s="8"/>
      <c r="QDI18" s="8"/>
      <c r="QDJ18" s="8"/>
      <c r="QDK18" s="8"/>
      <c r="QDL18" s="8"/>
      <c r="QDM18" s="8"/>
      <c r="QDN18" s="8"/>
      <c r="QDO18" s="8"/>
      <c r="QDP18" s="8"/>
      <c r="QDQ18" s="8"/>
      <c r="QDR18" s="8"/>
      <c r="QDS18" s="8"/>
      <c r="QDT18" s="8"/>
      <c r="QDU18" s="8"/>
      <c r="QDV18" s="8"/>
      <c r="QDW18" s="8"/>
      <c r="QDX18" s="8"/>
      <c r="QDY18" s="8"/>
      <c r="QDZ18" s="8"/>
      <c r="QEA18" s="8"/>
      <c r="QEB18" s="8"/>
      <c r="QEC18" s="8"/>
      <c r="QED18" s="8"/>
      <c r="QEE18" s="8"/>
      <c r="QEF18" s="8"/>
      <c r="QEG18" s="8"/>
      <c r="QEH18" s="8"/>
      <c r="QEI18" s="8"/>
      <c r="QEJ18" s="8"/>
      <c r="QEK18" s="8"/>
      <c r="QEL18" s="8"/>
      <c r="QEM18" s="8"/>
      <c r="QEN18" s="8"/>
      <c r="QEO18" s="8"/>
      <c r="QEP18" s="8"/>
      <c r="QEQ18" s="8"/>
      <c r="QER18" s="8"/>
      <c r="QES18" s="8"/>
      <c r="QET18" s="8"/>
      <c r="QEU18" s="8"/>
      <c r="QEV18" s="8"/>
      <c r="QEW18" s="8"/>
      <c r="QEX18" s="8"/>
      <c r="QEY18" s="8"/>
      <c r="QEZ18" s="8"/>
      <c r="QFA18" s="8"/>
      <c r="QFB18" s="8"/>
      <c r="QFC18" s="8"/>
      <c r="QFD18" s="8"/>
      <c r="QFE18" s="8"/>
      <c r="QFF18" s="8"/>
      <c r="QFG18" s="8"/>
      <c r="QFH18" s="8"/>
      <c r="QFI18" s="8"/>
      <c r="QFJ18" s="8"/>
      <c r="QFK18" s="8"/>
      <c r="QFL18" s="8"/>
      <c r="QFM18" s="8"/>
      <c r="QFN18" s="8"/>
      <c r="QFO18" s="8"/>
      <c r="QFP18" s="8"/>
      <c r="QFQ18" s="8"/>
      <c r="QFR18" s="8"/>
      <c r="QFS18" s="8"/>
      <c r="QFT18" s="8"/>
      <c r="QFU18" s="8"/>
      <c r="QFV18" s="8"/>
      <c r="QFW18" s="8"/>
      <c r="QFX18" s="8"/>
      <c r="QFY18" s="8"/>
      <c r="QFZ18" s="8"/>
      <c r="QGA18" s="8"/>
      <c r="QGB18" s="8"/>
      <c r="QGC18" s="8"/>
      <c r="QGD18" s="8"/>
      <c r="QGE18" s="8"/>
      <c r="QGF18" s="8"/>
      <c r="QGG18" s="8"/>
      <c r="QGH18" s="8"/>
      <c r="QGI18" s="8"/>
      <c r="QGJ18" s="8"/>
      <c r="QGK18" s="8"/>
      <c r="QGL18" s="8"/>
      <c r="QGM18" s="8"/>
      <c r="QGN18" s="8"/>
      <c r="QGO18" s="8"/>
      <c r="QGP18" s="8"/>
      <c r="QGQ18" s="8"/>
      <c r="QGR18" s="8"/>
      <c r="QGS18" s="8"/>
      <c r="QGT18" s="8"/>
      <c r="QGU18" s="8"/>
      <c r="QGV18" s="8"/>
      <c r="QGW18" s="8"/>
      <c r="QGX18" s="8"/>
      <c r="QGY18" s="8"/>
      <c r="QGZ18" s="8"/>
      <c r="QHA18" s="8"/>
      <c r="QHB18" s="8"/>
      <c r="QHC18" s="8"/>
      <c r="QHD18" s="8"/>
      <c r="QHE18" s="8"/>
      <c r="QHF18" s="8"/>
      <c r="QHG18" s="8"/>
      <c r="QHH18" s="8"/>
      <c r="QHI18" s="8"/>
      <c r="QHJ18" s="8"/>
      <c r="QHK18" s="8"/>
      <c r="QHL18" s="8"/>
      <c r="QHM18" s="8"/>
      <c r="QHN18" s="8"/>
      <c r="QHO18" s="8"/>
      <c r="QHP18" s="8"/>
      <c r="QHQ18" s="8"/>
      <c r="QHR18" s="8"/>
      <c r="QHS18" s="8"/>
      <c r="QHT18" s="8"/>
      <c r="QHU18" s="8"/>
      <c r="QHV18" s="8"/>
      <c r="QHW18" s="8"/>
      <c r="QHX18" s="8"/>
      <c r="QHY18" s="8"/>
      <c r="QHZ18" s="8"/>
      <c r="QIA18" s="8"/>
      <c r="QIB18" s="8"/>
      <c r="QIC18" s="8"/>
      <c r="QID18" s="8"/>
      <c r="QIE18" s="8"/>
      <c r="QIF18" s="8"/>
      <c r="QIG18" s="8"/>
      <c r="QIH18" s="8"/>
      <c r="QII18" s="8"/>
      <c r="QIJ18" s="8"/>
      <c r="QIK18" s="8"/>
      <c r="QIL18" s="8"/>
      <c r="QIM18" s="8"/>
      <c r="QIN18" s="8"/>
      <c r="QIO18" s="8"/>
      <c r="QIP18" s="8"/>
      <c r="QIQ18" s="8"/>
      <c r="QIR18" s="8"/>
      <c r="QIS18" s="8"/>
      <c r="QIT18" s="8"/>
      <c r="QIU18" s="8"/>
      <c r="QIV18" s="8"/>
      <c r="QIW18" s="8"/>
      <c r="QIX18" s="8"/>
      <c r="QIY18" s="8"/>
      <c r="QIZ18" s="8"/>
      <c r="QJA18" s="8"/>
      <c r="QJB18" s="8"/>
      <c r="QJC18" s="8"/>
      <c r="QJD18" s="8"/>
      <c r="QJE18" s="8"/>
      <c r="QJF18" s="8"/>
      <c r="QJG18" s="8"/>
      <c r="QJH18" s="8"/>
      <c r="QJI18" s="8"/>
      <c r="QJJ18" s="8"/>
      <c r="QJK18" s="8"/>
      <c r="QJL18" s="8"/>
      <c r="QJM18" s="8"/>
      <c r="QJN18" s="8"/>
      <c r="QJO18" s="8"/>
      <c r="QJP18" s="8"/>
      <c r="QJQ18" s="8"/>
      <c r="QJR18" s="8"/>
      <c r="QJS18" s="8"/>
      <c r="QJT18" s="8"/>
      <c r="QJU18" s="8"/>
      <c r="QJV18" s="8"/>
      <c r="QJW18" s="8"/>
      <c r="QJX18" s="8"/>
      <c r="QJY18" s="8"/>
      <c r="QJZ18" s="8"/>
      <c r="QKA18" s="8"/>
      <c r="QKB18" s="8"/>
      <c r="QKC18" s="8"/>
      <c r="QKD18" s="8"/>
      <c r="QKE18" s="8"/>
      <c r="QKF18" s="8"/>
      <c r="QKG18" s="8"/>
      <c r="QKH18" s="8"/>
      <c r="QKI18" s="8"/>
      <c r="QKJ18" s="8"/>
      <c r="QKK18" s="8"/>
      <c r="QKL18" s="8"/>
      <c r="QKM18" s="8"/>
      <c r="QKN18" s="8"/>
      <c r="QKO18" s="8"/>
      <c r="QKP18" s="8"/>
      <c r="QKQ18" s="8"/>
      <c r="QKR18" s="8"/>
      <c r="QKS18" s="8"/>
      <c r="QKT18" s="8"/>
      <c r="QKU18" s="8"/>
      <c r="QKV18" s="8"/>
      <c r="QKW18" s="8"/>
      <c r="QKX18" s="8"/>
      <c r="QKY18" s="8"/>
      <c r="QKZ18" s="8"/>
      <c r="QLA18" s="8"/>
      <c r="QLB18" s="8"/>
      <c r="QLC18" s="8"/>
      <c r="QLD18" s="8"/>
      <c r="QLE18" s="8"/>
      <c r="QLF18" s="8"/>
      <c r="QLG18" s="8"/>
      <c r="QLH18" s="8"/>
      <c r="QLI18" s="8"/>
      <c r="QLJ18" s="8"/>
      <c r="QLK18" s="8"/>
      <c r="QLL18" s="8"/>
      <c r="QLM18" s="8"/>
      <c r="QLN18" s="8"/>
      <c r="QLO18" s="8"/>
      <c r="QLP18" s="8"/>
      <c r="QLQ18" s="8"/>
      <c r="QLR18" s="8"/>
      <c r="QLS18" s="8"/>
      <c r="QLT18" s="8"/>
      <c r="QLU18" s="8"/>
      <c r="QLV18" s="8"/>
      <c r="QLW18" s="8"/>
      <c r="QLX18" s="8"/>
      <c r="QLY18" s="8"/>
      <c r="QLZ18" s="8"/>
      <c r="QMA18" s="8"/>
      <c r="QMB18" s="8"/>
      <c r="QMC18" s="8"/>
      <c r="QMD18" s="8"/>
      <c r="QME18" s="8"/>
      <c r="QMF18" s="8"/>
      <c r="QMG18" s="8"/>
      <c r="QMH18" s="8"/>
      <c r="QMI18" s="8"/>
      <c r="QMJ18" s="8"/>
      <c r="QMK18" s="8"/>
      <c r="QML18" s="8"/>
      <c r="QMM18" s="8"/>
      <c r="QMN18" s="8"/>
      <c r="QMO18" s="8"/>
      <c r="QMP18" s="8"/>
      <c r="QMQ18" s="8"/>
      <c r="QMR18" s="8"/>
      <c r="QMS18" s="8"/>
      <c r="QMT18" s="8"/>
      <c r="QMU18" s="8"/>
      <c r="QMV18" s="8"/>
      <c r="QMW18" s="8"/>
      <c r="QMX18" s="8"/>
      <c r="QMY18" s="8"/>
      <c r="QMZ18" s="8"/>
      <c r="QNA18" s="8"/>
      <c r="QNB18" s="8"/>
      <c r="QNC18" s="8"/>
      <c r="QND18" s="8"/>
      <c r="QNE18" s="8"/>
      <c r="QNF18" s="8"/>
      <c r="QNG18" s="8"/>
      <c r="QNH18" s="8"/>
      <c r="QNI18" s="8"/>
      <c r="QNJ18" s="8"/>
      <c r="QNK18" s="8"/>
      <c r="QNL18" s="8"/>
      <c r="QNM18" s="8"/>
      <c r="QNN18" s="8"/>
      <c r="QNO18" s="8"/>
      <c r="QNP18" s="8"/>
      <c r="QNQ18" s="8"/>
      <c r="QNR18" s="8"/>
      <c r="QNS18" s="8"/>
      <c r="QNT18" s="8"/>
      <c r="QNU18" s="8"/>
      <c r="QNV18" s="8"/>
      <c r="QNW18" s="8"/>
      <c r="QNX18" s="8"/>
      <c r="QNY18" s="8"/>
      <c r="QNZ18" s="8"/>
      <c r="QOA18" s="8"/>
      <c r="QOB18" s="8"/>
      <c r="QOC18" s="8"/>
      <c r="QOD18" s="8"/>
      <c r="QOE18" s="8"/>
      <c r="QOF18" s="8"/>
      <c r="QOG18" s="8"/>
      <c r="QOH18" s="8"/>
      <c r="QOI18" s="8"/>
      <c r="QOJ18" s="8"/>
      <c r="QOK18" s="8"/>
      <c r="QOL18" s="8"/>
      <c r="QOM18" s="8"/>
      <c r="QON18" s="8"/>
      <c r="QOO18" s="8"/>
      <c r="QOP18" s="8"/>
      <c r="QOQ18" s="8"/>
      <c r="QOR18" s="8"/>
      <c r="QOS18" s="8"/>
      <c r="QOT18" s="8"/>
      <c r="QOU18" s="8"/>
      <c r="QOV18" s="8"/>
      <c r="QOW18" s="8"/>
      <c r="QOX18" s="8"/>
      <c r="QOY18" s="8"/>
      <c r="QOZ18" s="8"/>
      <c r="QPA18" s="8"/>
      <c r="QPB18" s="8"/>
      <c r="QPC18" s="8"/>
      <c r="QPD18" s="8"/>
      <c r="QPE18" s="8"/>
      <c r="QPF18" s="8"/>
      <c r="QPG18" s="8"/>
      <c r="QPH18" s="8"/>
      <c r="QPI18" s="8"/>
      <c r="QPJ18" s="8"/>
      <c r="QPK18" s="8"/>
      <c r="QPL18" s="8"/>
      <c r="QPM18" s="8"/>
      <c r="QPN18" s="8"/>
      <c r="QPO18" s="8"/>
      <c r="QPP18" s="8"/>
      <c r="QPQ18" s="8"/>
      <c r="QPR18" s="8"/>
      <c r="QPS18" s="8"/>
      <c r="QPT18" s="8"/>
      <c r="QPU18" s="8"/>
      <c r="QPV18" s="8"/>
      <c r="QPW18" s="8"/>
      <c r="QPX18" s="8"/>
      <c r="QPY18" s="8"/>
      <c r="QPZ18" s="8"/>
      <c r="QQA18" s="8"/>
      <c r="QQB18" s="8"/>
      <c r="QQC18" s="8"/>
      <c r="QQD18" s="8"/>
      <c r="QQE18" s="8"/>
      <c r="QQF18" s="8"/>
      <c r="QQG18" s="8"/>
      <c r="QQH18" s="8"/>
      <c r="QQI18" s="8"/>
      <c r="QQJ18" s="8"/>
      <c r="QQK18" s="8"/>
      <c r="QQL18" s="8"/>
      <c r="QQM18" s="8"/>
      <c r="QQN18" s="8"/>
      <c r="QQO18" s="8"/>
      <c r="QQP18" s="8"/>
      <c r="QQQ18" s="8"/>
      <c r="QQR18" s="8"/>
      <c r="QQS18" s="8"/>
      <c r="QQT18" s="8"/>
      <c r="QQU18" s="8"/>
      <c r="QQV18" s="8"/>
      <c r="QQW18" s="8"/>
      <c r="QQX18" s="8"/>
      <c r="QQY18" s="8"/>
      <c r="QQZ18" s="8"/>
      <c r="QRA18" s="8"/>
      <c r="QRB18" s="8"/>
      <c r="QRC18" s="8"/>
      <c r="QRD18" s="8"/>
      <c r="QRE18" s="8"/>
      <c r="QRF18" s="8"/>
      <c r="QRG18" s="8"/>
      <c r="QRH18" s="8"/>
      <c r="QRI18" s="8"/>
      <c r="QRJ18" s="8"/>
      <c r="QRK18" s="8"/>
      <c r="QRL18" s="8"/>
      <c r="QRM18" s="8"/>
      <c r="QRN18" s="8"/>
      <c r="QRO18" s="8"/>
      <c r="QRP18" s="8"/>
      <c r="QRQ18" s="8"/>
      <c r="QRR18" s="8"/>
      <c r="QRS18" s="8"/>
      <c r="QRT18" s="8"/>
      <c r="QRU18" s="8"/>
      <c r="QRV18" s="8"/>
      <c r="QRW18" s="8"/>
      <c r="QRX18" s="8"/>
      <c r="QRY18" s="8"/>
      <c r="QRZ18" s="8"/>
      <c r="QSA18" s="8"/>
      <c r="QSB18" s="8"/>
      <c r="QSC18" s="8"/>
      <c r="QSD18" s="8"/>
      <c r="QSE18" s="8"/>
      <c r="QSF18" s="8"/>
      <c r="QSG18" s="8"/>
      <c r="QSH18" s="8"/>
      <c r="QSI18" s="8"/>
      <c r="QSJ18" s="8"/>
      <c r="QSK18" s="8"/>
      <c r="QSL18" s="8"/>
      <c r="QSM18" s="8"/>
      <c r="QSN18" s="8"/>
      <c r="QSO18" s="8"/>
      <c r="QSP18" s="8"/>
      <c r="QSQ18" s="8"/>
      <c r="QSR18" s="8"/>
      <c r="QSS18" s="8"/>
      <c r="QST18" s="8"/>
      <c r="QSU18" s="8"/>
      <c r="QSV18" s="8"/>
      <c r="QSW18" s="8"/>
      <c r="QSX18" s="8"/>
      <c r="QSY18" s="8"/>
      <c r="QSZ18" s="8"/>
      <c r="QTA18" s="8"/>
      <c r="QTB18" s="8"/>
      <c r="QTC18" s="8"/>
      <c r="QTD18" s="8"/>
      <c r="QTE18" s="8"/>
      <c r="QTF18" s="8"/>
      <c r="QTG18" s="8"/>
      <c r="QTH18" s="8"/>
      <c r="QTI18" s="8"/>
      <c r="QTJ18" s="8"/>
      <c r="QTK18" s="8"/>
      <c r="QTL18" s="8"/>
      <c r="QTM18" s="8"/>
      <c r="QTN18" s="8"/>
      <c r="QTO18" s="8"/>
      <c r="QTP18" s="8"/>
      <c r="QTQ18" s="8"/>
      <c r="QTR18" s="8"/>
      <c r="QTS18" s="8"/>
      <c r="QTT18" s="8"/>
      <c r="QTU18" s="8"/>
      <c r="QTV18" s="8"/>
      <c r="QTW18" s="8"/>
      <c r="QTX18" s="8"/>
      <c r="QTY18" s="8"/>
      <c r="QTZ18" s="8"/>
      <c r="QUA18" s="8"/>
      <c r="QUB18" s="8"/>
      <c r="QUC18" s="8"/>
      <c r="QUD18" s="8"/>
      <c r="QUE18" s="8"/>
      <c r="QUF18" s="8"/>
      <c r="QUG18" s="8"/>
      <c r="QUH18" s="8"/>
      <c r="QUI18" s="8"/>
      <c r="QUJ18" s="8"/>
      <c r="QUK18" s="8"/>
      <c r="QUL18" s="8"/>
      <c r="QUM18" s="8"/>
      <c r="QUN18" s="8"/>
      <c r="QUO18" s="8"/>
      <c r="QUP18" s="8"/>
      <c r="QUQ18" s="8"/>
      <c r="QUR18" s="8"/>
      <c r="QUS18" s="8"/>
      <c r="QUT18" s="8"/>
      <c r="QUU18" s="8"/>
      <c r="QUV18" s="8"/>
      <c r="QUW18" s="8"/>
      <c r="QUX18" s="8"/>
      <c r="QUY18" s="8"/>
      <c r="QUZ18" s="8"/>
      <c r="QVA18" s="8"/>
      <c r="QVB18" s="8"/>
      <c r="QVC18" s="8"/>
      <c r="QVD18" s="8"/>
      <c r="QVE18" s="8"/>
      <c r="QVF18" s="8"/>
      <c r="QVG18" s="8"/>
      <c r="QVH18" s="8"/>
      <c r="QVI18" s="8"/>
      <c r="QVJ18" s="8"/>
      <c r="QVK18" s="8"/>
      <c r="QVL18" s="8"/>
      <c r="QVM18" s="8"/>
      <c r="QVN18" s="8"/>
      <c r="QVO18" s="8"/>
      <c r="QVP18" s="8"/>
      <c r="QVQ18" s="8"/>
      <c r="QVR18" s="8"/>
      <c r="QVS18" s="8"/>
      <c r="QVT18" s="8"/>
      <c r="QVU18" s="8"/>
      <c r="QVV18" s="8"/>
      <c r="QVW18" s="8"/>
      <c r="QVX18" s="8"/>
      <c r="QVY18" s="8"/>
      <c r="QVZ18" s="8"/>
      <c r="QWA18" s="8"/>
      <c r="QWB18" s="8"/>
      <c r="QWC18" s="8"/>
      <c r="QWD18" s="8"/>
      <c r="QWE18" s="8"/>
      <c r="QWF18" s="8"/>
      <c r="QWG18" s="8"/>
      <c r="QWH18" s="8"/>
      <c r="QWI18" s="8"/>
      <c r="QWJ18" s="8"/>
      <c r="QWK18" s="8"/>
      <c r="QWL18" s="8"/>
      <c r="QWM18" s="8"/>
      <c r="QWN18" s="8"/>
      <c r="QWO18" s="8"/>
      <c r="QWP18" s="8"/>
      <c r="QWQ18" s="8"/>
      <c r="QWR18" s="8"/>
      <c r="QWS18" s="8"/>
      <c r="QWT18" s="8"/>
      <c r="QWU18" s="8"/>
      <c r="QWV18" s="8"/>
      <c r="QWW18" s="8"/>
      <c r="QWX18" s="8"/>
      <c r="QWY18" s="8"/>
      <c r="QWZ18" s="8"/>
      <c r="QXA18" s="8"/>
      <c r="QXB18" s="8"/>
      <c r="QXC18" s="8"/>
      <c r="QXD18" s="8"/>
      <c r="QXE18" s="8"/>
      <c r="QXF18" s="8"/>
      <c r="QXG18" s="8"/>
      <c r="QXH18" s="8"/>
      <c r="QXI18" s="8"/>
      <c r="QXJ18" s="8"/>
      <c r="QXK18" s="8"/>
      <c r="QXL18" s="8"/>
      <c r="QXM18" s="8"/>
      <c r="QXN18" s="8"/>
      <c r="QXO18" s="8"/>
      <c r="QXP18" s="8"/>
      <c r="QXQ18" s="8"/>
      <c r="QXR18" s="8"/>
      <c r="QXS18" s="8"/>
      <c r="QXT18" s="8"/>
      <c r="QXU18" s="8"/>
      <c r="QXV18" s="8"/>
      <c r="QXW18" s="8"/>
      <c r="QXX18" s="8"/>
      <c r="QXY18" s="8"/>
      <c r="QXZ18" s="8"/>
      <c r="QYA18" s="8"/>
      <c r="QYB18" s="8"/>
      <c r="QYC18" s="8"/>
      <c r="QYD18" s="8"/>
      <c r="QYE18" s="8"/>
      <c r="QYF18" s="8"/>
      <c r="QYG18" s="8"/>
      <c r="QYH18" s="8"/>
      <c r="QYI18" s="8"/>
      <c r="QYJ18" s="8"/>
      <c r="QYK18" s="8"/>
      <c r="QYL18" s="8"/>
      <c r="QYM18" s="8"/>
      <c r="QYN18" s="8"/>
      <c r="QYO18" s="8"/>
      <c r="QYP18" s="8"/>
      <c r="QYQ18" s="8"/>
      <c r="QYR18" s="8"/>
      <c r="QYS18" s="8"/>
      <c r="QYT18" s="8"/>
      <c r="QYU18" s="8"/>
      <c r="QYV18" s="8"/>
      <c r="QYW18" s="8"/>
      <c r="QYX18" s="8"/>
      <c r="QYY18" s="8"/>
      <c r="QYZ18" s="8"/>
      <c r="QZA18" s="8"/>
      <c r="QZB18" s="8"/>
      <c r="QZC18" s="8"/>
      <c r="QZD18" s="8"/>
      <c r="QZE18" s="8"/>
      <c r="QZF18" s="8"/>
      <c r="QZG18" s="8"/>
      <c r="QZH18" s="8"/>
      <c r="QZI18" s="8"/>
      <c r="QZJ18" s="8"/>
      <c r="QZK18" s="8"/>
      <c r="QZL18" s="8"/>
      <c r="QZM18" s="8"/>
      <c r="QZN18" s="8"/>
      <c r="QZO18" s="8"/>
      <c r="QZP18" s="8"/>
      <c r="QZQ18" s="8"/>
      <c r="QZR18" s="8"/>
      <c r="QZS18" s="8"/>
      <c r="QZT18" s="8"/>
      <c r="QZU18" s="8"/>
      <c r="QZV18" s="8"/>
      <c r="QZW18" s="8"/>
      <c r="QZX18" s="8"/>
      <c r="QZY18" s="8"/>
      <c r="QZZ18" s="8"/>
      <c r="RAA18" s="8"/>
      <c r="RAB18" s="8"/>
      <c r="RAC18" s="8"/>
      <c r="RAD18" s="8"/>
      <c r="RAE18" s="8"/>
      <c r="RAF18" s="8"/>
      <c r="RAG18" s="8"/>
      <c r="RAH18" s="8"/>
      <c r="RAI18" s="8"/>
      <c r="RAJ18" s="8"/>
      <c r="RAK18" s="8"/>
      <c r="RAL18" s="8"/>
      <c r="RAM18" s="8"/>
      <c r="RAN18" s="8"/>
      <c r="RAO18" s="8"/>
      <c r="RAP18" s="8"/>
      <c r="RAQ18" s="8"/>
      <c r="RAR18" s="8"/>
      <c r="RAS18" s="8"/>
      <c r="RAT18" s="8"/>
      <c r="RAU18" s="8"/>
      <c r="RAV18" s="8"/>
      <c r="RAW18" s="8"/>
      <c r="RAX18" s="8"/>
      <c r="RAY18" s="8"/>
      <c r="RAZ18" s="8"/>
      <c r="RBA18" s="8"/>
      <c r="RBB18" s="8"/>
      <c r="RBC18" s="8"/>
      <c r="RBD18" s="8"/>
      <c r="RBE18" s="8"/>
      <c r="RBF18" s="8"/>
      <c r="RBG18" s="8"/>
      <c r="RBH18" s="8"/>
      <c r="RBI18" s="8"/>
      <c r="RBJ18" s="8"/>
      <c r="RBK18" s="8"/>
      <c r="RBL18" s="8"/>
      <c r="RBM18" s="8"/>
      <c r="RBN18" s="8"/>
      <c r="RBO18" s="8"/>
      <c r="RBP18" s="8"/>
      <c r="RBQ18" s="8"/>
      <c r="RBR18" s="8"/>
      <c r="RBS18" s="8"/>
      <c r="RBT18" s="8"/>
      <c r="RBU18" s="8"/>
      <c r="RBV18" s="8"/>
      <c r="RBW18" s="8"/>
      <c r="RBX18" s="8"/>
      <c r="RBY18" s="8"/>
      <c r="RBZ18" s="8"/>
      <c r="RCA18" s="8"/>
      <c r="RCB18" s="8"/>
      <c r="RCC18" s="8"/>
      <c r="RCD18" s="8"/>
      <c r="RCE18" s="8"/>
      <c r="RCF18" s="8"/>
      <c r="RCG18" s="8"/>
      <c r="RCH18" s="8"/>
      <c r="RCI18" s="8"/>
      <c r="RCJ18" s="8"/>
      <c r="RCK18" s="8"/>
      <c r="RCL18" s="8"/>
      <c r="RCM18" s="8"/>
      <c r="RCN18" s="8"/>
      <c r="RCO18" s="8"/>
      <c r="RCP18" s="8"/>
      <c r="RCQ18" s="8"/>
      <c r="RCR18" s="8"/>
      <c r="RCS18" s="8"/>
      <c r="RCT18" s="8"/>
      <c r="RCU18" s="8"/>
      <c r="RCV18" s="8"/>
      <c r="RCW18" s="8"/>
      <c r="RCX18" s="8"/>
      <c r="RCY18" s="8"/>
      <c r="RCZ18" s="8"/>
      <c r="RDA18" s="8"/>
      <c r="RDB18" s="8"/>
      <c r="RDC18" s="8"/>
      <c r="RDD18" s="8"/>
      <c r="RDE18" s="8"/>
      <c r="RDF18" s="8"/>
      <c r="RDG18" s="8"/>
      <c r="RDH18" s="8"/>
      <c r="RDI18" s="8"/>
      <c r="RDJ18" s="8"/>
      <c r="RDK18" s="8"/>
      <c r="RDL18" s="8"/>
      <c r="RDM18" s="8"/>
      <c r="RDN18" s="8"/>
      <c r="RDO18" s="8"/>
      <c r="RDP18" s="8"/>
      <c r="RDQ18" s="8"/>
      <c r="RDR18" s="8"/>
      <c r="RDS18" s="8"/>
      <c r="RDT18" s="8"/>
      <c r="RDU18" s="8"/>
      <c r="RDV18" s="8"/>
      <c r="RDW18" s="8"/>
      <c r="RDX18" s="8"/>
      <c r="RDY18" s="8"/>
      <c r="RDZ18" s="8"/>
      <c r="REA18" s="8"/>
      <c r="REB18" s="8"/>
      <c r="REC18" s="8"/>
      <c r="RED18" s="8"/>
      <c r="REE18" s="8"/>
      <c r="REF18" s="8"/>
      <c r="REG18" s="8"/>
      <c r="REH18" s="8"/>
      <c r="REI18" s="8"/>
      <c r="REJ18" s="8"/>
      <c r="REK18" s="8"/>
      <c r="REL18" s="8"/>
      <c r="REM18" s="8"/>
      <c r="REN18" s="8"/>
      <c r="REO18" s="8"/>
      <c r="REP18" s="8"/>
      <c r="REQ18" s="8"/>
      <c r="RER18" s="8"/>
      <c r="RES18" s="8"/>
      <c r="RET18" s="8"/>
      <c r="REU18" s="8"/>
      <c r="REV18" s="8"/>
      <c r="REW18" s="8"/>
      <c r="REX18" s="8"/>
      <c r="REY18" s="8"/>
      <c r="REZ18" s="8"/>
      <c r="RFA18" s="8"/>
      <c r="RFB18" s="8"/>
      <c r="RFC18" s="8"/>
      <c r="RFD18" s="8"/>
      <c r="RFE18" s="8"/>
      <c r="RFF18" s="8"/>
      <c r="RFG18" s="8"/>
      <c r="RFH18" s="8"/>
      <c r="RFI18" s="8"/>
      <c r="RFJ18" s="8"/>
      <c r="RFK18" s="8"/>
      <c r="RFL18" s="8"/>
      <c r="RFM18" s="8"/>
      <c r="RFN18" s="8"/>
      <c r="RFO18" s="8"/>
      <c r="RFP18" s="8"/>
      <c r="RFQ18" s="8"/>
      <c r="RFR18" s="8"/>
      <c r="RFS18" s="8"/>
      <c r="RFT18" s="8"/>
      <c r="RFU18" s="8"/>
      <c r="RFV18" s="8"/>
      <c r="RFW18" s="8"/>
      <c r="RFX18" s="8"/>
      <c r="RFY18" s="8"/>
      <c r="RFZ18" s="8"/>
      <c r="RGA18" s="8"/>
      <c r="RGB18" s="8"/>
      <c r="RGC18" s="8"/>
      <c r="RGD18" s="8"/>
      <c r="RGE18" s="8"/>
      <c r="RGF18" s="8"/>
      <c r="RGG18" s="8"/>
      <c r="RGH18" s="8"/>
      <c r="RGI18" s="8"/>
      <c r="RGJ18" s="8"/>
      <c r="RGK18" s="8"/>
      <c r="RGL18" s="8"/>
      <c r="RGM18" s="8"/>
      <c r="RGN18" s="8"/>
      <c r="RGO18" s="8"/>
      <c r="RGP18" s="8"/>
      <c r="RGQ18" s="8"/>
      <c r="RGR18" s="8"/>
      <c r="RGS18" s="8"/>
      <c r="RGT18" s="8"/>
      <c r="RGU18" s="8"/>
      <c r="RGV18" s="8"/>
      <c r="RGW18" s="8"/>
      <c r="RGX18" s="8"/>
      <c r="RGY18" s="8"/>
      <c r="RGZ18" s="8"/>
      <c r="RHA18" s="8"/>
      <c r="RHB18" s="8"/>
      <c r="RHC18" s="8"/>
      <c r="RHD18" s="8"/>
      <c r="RHE18" s="8"/>
      <c r="RHF18" s="8"/>
      <c r="RHG18" s="8"/>
      <c r="RHH18" s="8"/>
      <c r="RHI18" s="8"/>
      <c r="RHJ18" s="8"/>
      <c r="RHK18" s="8"/>
      <c r="RHL18" s="8"/>
      <c r="RHM18" s="8"/>
      <c r="RHN18" s="8"/>
      <c r="RHO18" s="8"/>
      <c r="RHP18" s="8"/>
      <c r="RHQ18" s="8"/>
      <c r="RHR18" s="8"/>
      <c r="RHS18" s="8"/>
      <c r="RHT18" s="8"/>
      <c r="RHU18" s="8"/>
      <c r="RHV18" s="8"/>
      <c r="RHW18" s="8"/>
      <c r="RHX18" s="8"/>
      <c r="RHY18" s="8"/>
      <c r="RHZ18" s="8"/>
      <c r="RIA18" s="8"/>
      <c r="RIB18" s="8"/>
      <c r="RIC18" s="8"/>
      <c r="RID18" s="8"/>
      <c r="RIE18" s="8"/>
      <c r="RIF18" s="8"/>
      <c r="RIG18" s="8"/>
      <c r="RIH18" s="8"/>
      <c r="RII18" s="8"/>
      <c r="RIJ18" s="8"/>
      <c r="RIK18" s="8"/>
      <c r="RIL18" s="8"/>
      <c r="RIM18" s="8"/>
      <c r="RIN18" s="8"/>
      <c r="RIO18" s="8"/>
      <c r="RIP18" s="8"/>
      <c r="RIQ18" s="8"/>
      <c r="RIR18" s="8"/>
      <c r="RIS18" s="8"/>
      <c r="RIT18" s="8"/>
      <c r="RIU18" s="8"/>
      <c r="RIV18" s="8"/>
      <c r="RIW18" s="8"/>
      <c r="RIX18" s="8"/>
      <c r="RIY18" s="8"/>
      <c r="RIZ18" s="8"/>
      <c r="RJA18" s="8"/>
      <c r="RJB18" s="8"/>
      <c r="RJC18" s="8"/>
      <c r="RJD18" s="8"/>
      <c r="RJE18" s="8"/>
      <c r="RJF18" s="8"/>
      <c r="RJG18" s="8"/>
      <c r="RJH18" s="8"/>
      <c r="RJI18" s="8"/>
      <c r="RJJ18" s="8"/>
      <c r="RJK18" s="8"/>
      <c r="RJL18" s="8"/>
      <c r="RJM18" s="8"/>
      <c r="RJN18" s="8"/>
      <c r="RJO18" s="8"/>
      <c r="RJP18" s="8"/>
      <c r="RJQ18" s="8"/>
      <c r="RJR18" s="8"/>
      <c r="RJS18" s="8"/>
      <c r="RJT18" s="8"/>
      <c r="RJU18" s="8"/>
      <c r="RJV18" s="8"/>
      <c r="RJW18" s="8"/>
      <c r="RJX18" s="8"/>
      <c r="RJY18" s="8"/>
      <c r="RJZ18" s="8"/>
      <c r="RKA18" s="8"/>
      <c r="RKB18" s="8"/>
      <c r="RKC18" s="8"/>
      <c r="RKD18" s="8"/>
      <c r="RKE18" s="8"/>
      <c r="RKF18" s="8"/>
      <c r="RKG18" s="8"/>
      <c r="RKH18" s="8"/>
      <c r="RKI18" s="8"/>
      <c r="RKJ18" s="8"/>
      <c r="RKK18" s="8"/>
      <c r="RKL18" s="8"/>
      <c r="RKM18" s="8"/>
      <c r="RKN18" s="8"/>
      <c r="RKO18" s="8"/>
      <c r="RKP18" s="8"/>
      <c r="RKQ18" s="8"/>
      <c r="RKR18" s="8"/>
      <c r="RKS18" s="8"/>
      <c r="RKT18" s="8"/>
      <c r="RKU18" s="8"/>
      <c r="RKV18" s="8"/>
      <c r="RKW18" s="8"/>
      <c r="RKX18" s="8"/>
      <c r="RKY18" s="8"/>
      <c r="RKZ18" s="8"/>
      <c r="RLA18" s="8"/>
      <c r="RLB18" s="8"/>
      <c r="RLC18" s="8"/>
      <c r="RLD18" s="8"/>
      <c r="RLE18" s="8"/>
      <c r="RLF18" s="8"/>
      <c r="RLG18" s="8"/>
      <c r="RLH18" s="8"/>
      <c r="RLI18" s="8"/>
      <c r="RLJ18" s="8"/>
      <c r="RLK18" s="8"/>
      <c r="RLL18" s="8"/>
      <c r="RLM18" s="8"/>
      <c r="RLN18" s="8"/>
      <c r="RLO18" s="8"/>
      <c r="RLP18" s="8"/>
      <c r="RLQ18" s="8"/>
      <c r="RLR18" s="8"/>
      <c r="RLS18" s="8"/>
      <c r="RLT18" s="8"/>
      <c r="RLU18" s="8"/>
      <c r="RLV18" s="8"/>
      <c r="RLW18" s="8"/>
      <c r="RLX18" s="8"/>
      <c r="RLY18" s="8"/>
      <c r="RLZ18" s="8"/>
      <c r="RMA18" s="8"/>
      <c r="RMB18" s="8"/>
      <c r="RMC18" s="8"/>
      <c r="RMD18" s="8"/>
      <c r="RME18" s="8"/>
      <c r="RMF18" s="8"/>
      <c r="RMG18" s="8"/>
      <c r="RMH18" s="8"/>
      <c r="RMI18" s="8"/>
      <c r="RMJ18" s="8"/>
      <c r="RMK18" s="8"/>
      <c r="RML18" s="8"/>
      <c r="RMM18" s="8"/>
      <c r="RMN18" s="8"/>
      <c r="RMO18" s="8"/>
      <c r="RMP18" s="8"/>
      <c r="RMQ18" s="8"/>
      <c r="RMR18" s="8"/>
      <c r="RMS18" s="8"/>
      <c r="RMT18" s="8"/>
      <c r="RMU18" s="8"/>
      <c r="RMV18" s="8"/>
      <c r="RMW18" s="8"/>
      <c r="RMX18" s="8"/>
      <c r="RMY18" s="8"/>
      <c r="RMZ18" s="8"/>
      <c r="RNA18" s="8"/>
      <c r="RNB18" s="8"/>
      <c r="RNC18" s="8"/>
      <c r="RND18" s="8"/>
      <c r="RNE18" s="8"/>
      <c r="RNF18" s="8"/>
      <c r="RNG18" s="8"/>
      <c r="RNH18" s="8"/>
      <c r="RNI18" s="8"/>
      <c r="RNJ18" s="8"/>
      <c r="RNK18" s="8"/>
      <c r="RNL18" s="8"/>
      <c r="RNM18" s="8"/>
      <c r="RNN18" s="8"/>
      <c r="RNO18" s="8"/>
      <c r="RNP18" s="8"/>
      <c r="RNQ18" s="8"/>
      <c r="RNR18" s="8"/>
      <c r="RNS18" s="8"/>
      <c r="RNT18" s="8"/>
      <c r="RNU18" s="8"/>
      <c r="RNV18" s="8"/>
      <c r="RNW18" s="8"/>
      <c r="RNX18" s="8"/>
      <c r="RNY18" s="8"/>
      <c r="RNZ18" s="8"/>
      <c r="ROA18" s="8"/>
      <c r="ROB18" s="8"/>
      <c r="ROC18" s="8"/>
      <c r="ROD18" s="8"/>
      <c r="ROE18" s="8"/>
      <c r="ROF18" s="8"/>
      <c r="ROG18" s="8"/>
      <c r="ROH18" s="8"/>
      <c r="ROI18" s="8"/>
      <c r="ROJ18" s="8"/>
      <c r="ROK18" s="8"/>
      <c r="ROL18" s="8"/>
      <c r="ROM18" s="8"/>
      <c r="RON18" s="8"/>
      <c r="ROO18" s="8"/>
      <c r="ROP18" s="8"/>
      <c r="ROQ18" s="8"/>
      <c r="ROR18" s="8"/>
      <c r="ROS18" s="8"/>
      <c r="ROT18" s="8"/>
      <c r="ROU18" s="8"/>
      <c r="ROV18" s="8"/>
      <c r="ROW18" s="8"/>
      <c r="ROX18" s="8"/>
      <c r="ROY18" s="8"/>
      <c r="ROZ18" s="8"/>
      <c r="RPA18" s="8"/>
      <c r="RPB18" s="8"/>
      <c r="RPC18" s="8"/>
      <c r="RPD18" s="8"/>
      <c r="RPE18" s="8"/>
      <c r="RPF18" s="8"/>
      <c r="RPG18" s="8"/>
      <c r="RPH18" s="8"/>
      <c r="RPI18" s="8"/>
      <c r="RPJ18" s="8"/>
      <c r="RPK18" s="8"/>
      <c r="RPL18" s="8"/>
      <c r="RPM18" s="8"/>
      <c r="RPN18" s="8"/>
      <c r="RPO18" s="8"/>
      <c r="RPP18" s="8"/>
      <c r="RPQ18" s="8"/>
      <c r="RPR18" s="8"/>
      <c r="RPS18" s="8"/>
      <c r="RPT18" s="8"/>
      <c r="RPU18" s="8"/>
      <c r="RPV18" s="8"/>
      <c r="RPW18" s="8"/>
      <c r="RPX18" s="8"/>
      <c r="RPY18" s="8"/>
      <c r="RPZ18" s="8"/>
      <c r="RQA18" s="8"/>
      <c r="RQB18" s="8"/>
      <c r="RQC18" s="8"/>
      <c r="RQD18" s="8"/>
      <c r="RQE18" s="8"/>
      <c r="RQF18" s="8"/>
      <c r="RQG18" s="8"/>
      <c r="RQH18" s="8"/>
      <c r="RQI18" s="8"/>
      <c r="RQJ18" s="8"/>
      <c r="RQK18" s="8"/>
      <c r="RQL18" s="8"/>
      <c r="RQM18" s="8"/>
      <c r="RQN18" s="8"/>
      <c r="RQO18" s="8"/>
      <c r="RQP18" s="8"/>
      <c r="RQQ18" s="8"/>
      <c r="RQR18" s="8"/>
      <c r="RQS18" s="8"/>
      <c r="RQT18" s="8"/>
      <c r="RQU18" s="8"/>
      <c r="RQV18" s="8"/>
      <c r="RQW18" s="8"/>
      <c r="RQX18" s="8"/>
      <c r="RQY18" s="8"/>
      <c r="RQZ18" s="8"/>
      <c r="RRA18" s="8"/>
      <c r="RRB18" s="8"/>
      <c r="RRC18" s="8"/>
      <c r="RRD18" s="8"/>
      <c r="RRE18" s="8"/>
      <c r="RRF18" s="8"/>
      <c r="RRG18" s="8"/>
      <c r="RRH18" s="8"/>
      <c r="RRI18" s="8"/>
      <c r="RRJ18" s="8"/>
      <c r="RRK18" s="8"/>
      <c r="RRL18" s="8"/>
      <c r="RRM18" s="8"/>
      <c r="RRN18" s="8"/>
      <c r="RRO18" s="8"/>
      <c r="RRP18" s="8"/>
      <c r="RRQ18" s="8"/>
      <c r="RRR18" s="8"/>
      <c r="RRS18" s="8"/>
      <c r="RRT18" s="8"/>
      <c r="RRU18" s="8"/>
      <c r="RRV18" s="8"/>
      <c r="RRW18" s="8"/>
      <c r="RRX18" s="8"/>
      <c r="RRY18" s="8"/>
      <c r="RRZ18" s="8"/>
      <c r="RSA18" s="8"/>
      <c r="RSB18" s="8"/>
      <c r="RSC18" s="8"/>
      <c r="RSD18" s="8"/>
      <c r="RSE18" s="8"/>
      <c r="RSF18" s="8"/>
      <c r="RSG18" s="8"/>
      <c r="RSH18" s="8"/>
      <c r="RSI18" s="8"/>
      <c r="RSJ18" s="8"/>
      <c r="RSK18" s="8"/>
      <c r="RSL18" s="8"/>
      <c r="RSM18" s="8"/>
      <c r="RSN18" s="8"/>
      <c r="RSO18" s="8"/>
      <c r="RSP18" s="8"/>
      <c r="RSQ18" s="8"/>
      <c r="RSR18" s="8"/>
      <c r="RSS18" s="8"/>
      <c r="RST18" s="8"/>
      <c r="RSU18" s="8"/>
      <c r="RSV18" s="8"/>
      <c r="RSW18" s="8"/>
      <c r="RSX18" s="8"/>
      <c r="RSY18" s="8"/>
      <c r="RSZ18" s="8"/>
      <c r="RTA18" s="8"/>
      <c r="RTB18" s="8"/>
      <c r="RTC18" s="8"/>
      <c r="RTD18" s="8"/>
      <c r="RTE18" s="8"/>
      <c r="RTF18" s="8"/>
      <c r="RTG18" s="8"/>
      <c r="RTH18" s="8"/>
      <c r="RTI18" s="8"/>
      <c r="RTJ18" s="8"/>
      <c r="RTK18" s="8"/>
      <c r="RTL18" s="8"/>
      <c r="RTM18" s="8"/>
      <c r="RTN18" s="8"/>
      <c r="RTO18" s="8"/>
      <c r="RTP18" s="8"/>
      <c r="RTQ18" s="8"/>
      <c r="RTR18" s="8"/>
      <c r="RTS18" s="8"/>
      <c r="RTT18" s="8"/>
      <c r="RTU18" s="8"/>
      <c r="RTV18" s="8"/>
      <c r="RTW18" s="8"/>
      <c r="RTX18" s="8"/>
      <c r="RTY18" s="8"/>
      <c r="RTZ18" s="8"/>
      <c r="RUA18" s="8"/>
      <c r="RUB18" s="8"/>
      <c r="RUC18" s="8"/>
      <c r="RUD18" s="8"/>
      <c r="RUE18" s="8"/>
      <c r="RUF18" s="8"/>
      <c r="RUG18" s="8"/>
      <c r="RUH18" s="8"/>
      <c r="RUI18" s="8"/>
      <c r="RUJ18" s="8"/>
      <c r="RUK18" s="8"/>
      <c r="RUL18" s="8"/>
      <c r="RUM18" s="8"/>
      <c r="RUN18" s="8"/>
      <c r="RUO18" s="8"/>
      <c r="RUP18" s="8"/>
      <c r="RUQ18" s="8"/>
      <c r="RUR18" s="8"/>
      <c r="RUS18" s="8"/>
      <c r="RUT18" s="8"/>
      <c r="RUU18" s="8"/>
      <c r="RUV18" s="8"/>
      <c r="RUW18" s="8"/>
      <c r="RUX18" s="8"/>
      <c r="RUY18" s="8"/>
      <c r="RUZ18" s="8"/>
      <c r="RVA18" s="8"/>
      <c r="RVB18" s="8"/>
      <c r="RVC18" s="8"/>
      <c r="RVD18" s="8"/>
      <c r="RVE18" s="8"/>
      <c r="RVF18" s="8"/>
      <c r="RVG18" s="8"/>
      <c r="RVH18" s="8"/>
      <c r="RVI18" s="8"/>
      <c r="RVJ18" s="8"/>
      <c r="RVK18" s="8"/>
      <c r="RVL18" s="8"/>
      <c r="RVM18" s="8"/>
      <c r="RVN18" s="8"/>
      <c r="RVO18" s="8"/>
      <c r="RVP18" s="8"/>
      <c r="RVQ18" s="8"/>
      <c r="RVR18" s="8"/>
      <c r="RVS18" s="8"/>
      <c r="RVT18" s="8"/>
      <c r="RVU18" s="8"/>
      <c r="RVV18" s="8"/>
      <c r="RVW18" s="8"/>
      <c r="RVX18" s="8"/>
      <c r="RVY18" s="8"/>
      <c r="RVZ18" s="8"/>
      <c r="RWA18" s="8"/>
      <c r="RWB18" s="8"/>
      <c r="RWC18" s="8"/>
      <c r="RWD18" s="8"/>
      <c r="RWE18" s="8"/>
      <c r="RWF18" s="8"/>
      <c r="RWG18" s="8"/>
      <c r="RWH18" s="8"/>
      <c r="RWI18" s="8"/>
      <c r="RWJ18" s="8"/>
      <c r="RWK18" s="8"/>
      <c r="RWL18" s="8"/>
      <c r="RWM18" s="8"/>
      <c r="RWN18" s="8"/>
      <c r="RWO18" s="8"/>
      <c r="RWP18" s="8"/>
      <c r="RWQ18" s="8"/>
      <c r="RWR18" s="8"/>
      <c r="RWS18" s="8"/>
      <c r="RWT18" s="8"/>
      <c r="RWU18" s="8"/>
      <c r="RWV18" s="8"/>
      <c r="RWW18" s="8"/>
      <c r="RWX18" s="8"/>
      <c r="RWY18" s="8"/>
      <c r="RWZ18" s="8"/>
      <c r="RXA18" s="8"/>
      <c r="RXB18" s="8"/>
      <c r="RXC18" s="8"/>
      <c r="RXD18" s="8"/>
      <c r="RXE18" s="8"/>
      <c r="RXF18" s="8"/>
      <c r="RXG18" s="8"/>
      <c r="RXH18" s="8"/>
      <c r="RXI18" s="8"/>
      <c r="RXJ18" s="8"/>
      <c r="RXK18" s="8"/>
      <c r="RXL18" s="8"/>
      <c r="RXM18" s="8"/>
      <c r="RXN18" s="8"/>
      <c r="RXO18" s="8"/>
      <c r="RXP18" s="8"/>
      <c r="RXQ18" s="8"/>
      <c r="RXR18" s="8"/>
      <c r="RXS18" s="8"/>
      <c r="RXT18" s="8"/>
      <c r="RXU18" s="8"/>
      <c r="RXV18" s="8"/>
      <c r="RXW18" s="8"/>
      <c r="RXX18" s="8"/>
      <c r="RXY18" s="8"/>
      <c r="RXZ18" s="8"/>
      <c r="RYA18" s="8"/>
      <c r="RYB18" s="8"/>
      <c r="RYC18" s="8"/>
      <c r="RYD18" s="8"/>
      <c r="RYE18" s="8"/>
      <c r="RYF18" s="8"/>
      <c r="RYG18" s="8"/>
      <c r="RYH18" s="8"/>
      <c r="RYI18" s="8"/>
      <c r="RYJ18" s="8"/>
      <c r="RYK18" s="8"/>
      <c r="RYL18" s="8"/>
      <c r="RYM18" s="8"/>
      <c r="RYN18" s="8"/>
      <c r="RYO18" s="8"/>
      <c r="RYP18" s="8"/>
      <c r="RYQ18" s="8"/>
      <c r="RYR18" s="8"/>
      <c r="RYS18" s="8"/>
      <c r="RYT18" s="8"/>
      <c r="RYU18" s="8"/>
      <c r="RYV18" s="8"/>
      <c r="RYW18" s="8"/>
      <c r="RYX18" s="8"/>
      <c r="RYY18" s="8"/>
      <c r="RYZ18" s="8"/>
      <c r="RZA18" s="8"/>
      <c r="RZB18" s="8"/>
      <c r="RZC18" s="8"/>
      <c r="RZD18" s="8"/>
      <c r="RZE18" s="8"/>
      <c r="RZF18" s="8"/>
      <c r="RZG18" s="8"/>
      <c r="RZH18" s="8"/>
      <c r="RZI18" s="8"/>
      <c r="RZJ18" s="8"/>
      <c r="RZK18" s="8"/>
      <c r="RZL18" s="8"/>
      <c r="RZM18" s="8"/>
      <c r="RZN18" s="8"/>
      <c r="RZO18" s="8"/>
      <c r="RZP18" s="8"/>
      <c r="RZQ18" s="8"/>
      <c r="RZR18" s="8"/>
      <c r="RZS18" s="8"/>
      <c r="RZT18" s="8"/>
      <c r="RZU18" s="8"/>
      <c r="RZV18" s="8"/>
      <c r="RZW18" s="8"/>
      <c r="RZX18" s="8"/>
      <c r="RZY18" s="8"/>
      <c r="RZZ18" s="8"/>
      <c r="SAA18" s="8"/>
      <c r="SAB18" s="8"/>
      <c r="SAC18" s="8"/>
      <c r="SAD18" s="8"/>
      <c r="SAE18" s="8"/>
      <c r="SAF18" s="8"/>
      <c r="SAG18" s="8"/>
      <c r="SAH18" s="8"/>
      <c r="SAI18" s="8"/>
      <c r="SAJ18" s="8"/>
      <c r="SAK18" s="8"/>
      <c r="SAL18" s="8"/>
      <c r="SAM18" s="8"/>
      <c r="SAN18" s="8"/>
      <c r="SAO18" s="8"/>
      <c r="SAP18" s="8"/>
      <c r="SAQ18" s="8"/>
      <c r="SAR18" s="8"/>
      <c r="SAS18" s="8"/>
      <c r="SAT18" s="8"/>
      <c r="SAU18" s="8"/>
      <c r="SAV18" s="8"/>
      <c r="SAW18" s="8"/>
      <c r="SAX18" s="8"/>
      <c r="SAY18" s="8"/>
      <c r="SAZ18" s="8"/>
      <c r="SBA18" s="8"/>
      <c r="SBB18" s="8"/>
      <c r="SBC18" s="8"/>
      <c r="SBD18" s="8"/>
      <c r="SBE18" s="8"/>
      <c r="SBF18" s="8"/>
      <c r="SBG18" s="8"/>
      <c r="SBH18" s="8"/>
      <c r="SBI18" s="8"/>
      <c r="SBJ18" s="8"/>
      <c r="SBK18" s="8"/>
      <c r="SBL18" s="8"/>
      <c r="SBM18" s="8"/>
      <c r="SBN18" s="8"/>
      <c r="SBO18" s="8"/>
      <c r="SBP18" s="8"/>
      <c r="SBQ18" s="8"/>
      <c r="SBR18" s="8"/>
      <c r="SBS18" s="8"/>
      <c r="SBT18" s="8"/>
      <c r="SBU18" s="8"/>
      <c r="SBV18" s="8"/>
      <c r="SBW18" s="8"/>
      <c r="SBX18" s="8"/>
      <c r="SBY18" s="8"/>
      <c r="SBZ18" s="8"/>
      <c r="SCA18" s="8"/>
      <c r="SCB18" s="8"/>
      <c r="SCC18" s="8"/>
      <c r="SCD18" s="8"/>
      <c r="SCE18" s="8"/>
      <c r="SCF18" s="8"/>
      <c r="SCG18" s="8"/>
      <c r="SCH18" s="8"/>
      <c r="SCI18" s="8"/>
      <c r="SCJ18" s="8"/>
      <c r="SCK18" s="8"/>
      <c r="SCL18" s="8"/>
      <c r="SCM18" s="8"/>
      <c r="SCN18" s="8"/>
      <c r="SCO18" s="8"/>
      <c r="SCP18" s="8"/>
      <c r="SCQ18" s="8"/>
      <c r="SCR18" s="8"/>
      <c r="SCS18" s="8"/>
      <c r="SCT18" s="8"/>
      <c r="SCU18" s="8"/>
      <c r="SCV18" s="8"/>
      <c r="SCW18" s="8"/>
      <c r="SCX18" s="8"/>
      <c r="SCY18" s="8"/>
      <c r="SCZ18" s="8"/>
      <c r="SDA18" s="8"/>
      <c r="SDB18" s="8"/>
      <c r="SDC18" s="8"/>
      <c r="SDD18" s="8"/>
      <c r="SDE18" s="8"/>
      <c r="SDF18" s="8"/>
      <c r="SDG18" s="8"/>
      <c r="SDH18" s="8"/>
      <c r="SDI18" s="8"/>
      <c r="SDJ18" s="8"/>
      <c r="SDK18" s="8"/>
      <c r="SDL18" s="8"/>
      <c r="SDM18" s="8"/>
      <c r="SDN18" s="8"/>
      <c r="SDO18" s="8"/>
      <c r="SDP18" s="8"/>
      <c r="SDQ18" s="8"/>
      <c r="SDR18" s="8"/>
      <c r="SDS18" s="8"/>
      <c r="SDT18" s="8"/>
      <c r="SDU18" s="8"/>
      <c r="SDV18" s="8"/>
      <c r="SDW18" s="8"/>
      <c r="SDX18" s="8"/>
      <c r="SDY18" s="8"/>
      <c r="SDZ18" s="8"/>
      <c r="SEA18" s="8"/>
      <c r="SEB18" s="8"/>
      <c r="SEC18" s="8"/>
      <c r="SED18" s="8"/>
      <c r="SEE18" s="8"/>
      <c r="SEF18" s="8"/>
      <c r="SEG18" s="8"/>
      <c r="SEH18" s="8"/>
      <c r="SEI18" s="8"/>
      <c r="SEJ18" s="8"/>
      <c r="SEK18" s="8"/>
      <c r="SEL18" s="8"/>
      <c r="SEM18" s="8"/>
      <c r="SEN18" s="8"/>
      <c r="SEO18" s="8"/>
      <c r="SEP18" s="8"/>
      <c r="SEQ18" s="8"/>
      <c r="SER18" s="8"/>
      <c r="SES18" s="8"/>
      <c r="SET18" s="8"/>
      <c r="SEU18" s="8"/>
      <c r="SEV18" s="8"/>
      <c r="SEW18" s="8"/>
      <c r="SEX18" s="8"/>
      <c r="SEY18" s="8"/>
      <c r="SEZ18" s="8"/>
      <c r="SFA18" s="8"/>
      <c r="SFB18" s="8"/>
      <c r="SFC18" s="8"/>
      <c r="SFD18" s="8"/>
      <c r="SFE18" s="8"/>
      <c r="SFF18" s="8"/>
      <c r="SFG18" s="8"/>
      <c r="SFH18" s="8"/>
      <c r="SFI18" s="8"/>
      <c r="SFJ18" s="8"/>
      <c r="SFK18" s="8"/>
      <c r="SFL18" s="8"/>
      <c r="SFM18" s="8"/>
      <c r="SFN18" s="8"/>
      <c r="SFO18" s="8"/>
      <c r="SFP18" s="8"/>
      <c r="SFQ18" s="8"/>
      <c r="SFR18" s="8"/>
      <c r="SFS18" s="8"/>
      <c r="SFT18" s="8"/>
      <c r="SFU18" s="8"/>
      <c r="SFV18" s="8"/>
      <c r="SFW18" s="8"/>
      <c r="SFX18" s="8"/>
      <c r="SFY18" s="8"/>
      <c r="SFZ18" s="8"/>
      <c r="SGA18" s="8"/>
      <c r="SGB18" s="8"/>
      <c r="SGC18" s="8"/>
      <c r="SGD18" s="8"/>
      <c r="SGE18" s="8"/>
      <c r="SGF18" s="8"/>
      <c r="SGG18" s="8"/>
      <c r="SGH18" s="8"/>
      <c r="SGI18" s="8"/>
      <c r="SGJ18" s="8"/>
      <c r="SGK18" s="8"/>
      <c r="SGL18" s="8"/>
      <c r="SGM18" s="8"/>
      <c r="SGN18" s="8"/>
      <c r="SGO18" s="8"/>
      <c r="SGP18" s="8"/>
      <c r="SGQ18" s="8"/>
      <c r="SGR18" s="8"/>
      <c r="SGS18" s="8"/>
      <c r="SGT18" s="8"/>
      <c r="SGU18" s="8"/>
      <c r="SGV18" s="8"/>
      <c r="SGW18" s="8"/>
      <c r="SGX18" s="8"/>
      <c r="SGY18" s="8"/>
      <c r="SGZ18" s="8"/>
      <c r="SHA18" s="8"/>
      <c r="SHB18" s="8"/>
      <c r="SHC18" s="8"/>
      <c r="SHD18" s="8"/>
      <c r="SHE18" s="8"/>
      <c r="SHF18" s="8"/>
      <c r="SHG18" s="8"/>
      <c r="SHH18" s="8"/>
      <c r="SHI18" s="8"/>
      <c r="SHJ18" s="8"/>
      <c r="SHK18" s="8"/>
      <c r="SHL18" s="8"/>
      <c r="SHM18" s="8"/>
      <c r="SHN18" s="8"/>
      <c r="SHO18" s="8"/>
      <c r="SHP18" s="8"/>
      <c r="SHQ18" s="8"/>
      <c r="SHR18" s="8"/>
      <c r="SHS18" s="8"/>
      <c r="SHT18" s="8"/>
      <c r="SHU18" s="8"/>
      <c r="SHV18" s="8"/>
      <c r="SHW18" s="8"/>
      <c r="SHX18" s="8"/>
      <c r="SHY18" s="8"/>
      <c r="SHZ18" s="8"/>
      <c r="SIA18" s="8"/>
      <c r="SIB18" s="8"/>
      <c r="SIC18" s="8"/>
      <c r="SID18" s="8"/>
      <c r="SIE18" s="8"/>
      <c r="SIF18" s="8"/>
      <c r="SIG18" s="8"/>
      <c r="SIH18" s="8"/>
      <c r="SII18" s="8"/>
      <c r="SIJ18" s="8"/>
      <c r="SIK18" s="8"/>
      <c r="SIL18" s="8"/>
      <c r="SIM18" s="8"/>
      <c r="SIN18" s="8"/>
      <c r="SIO18" s="8"/>
      <c r="SIP18" s="8"/>
      <c r="SIQ18" s="8"/>
      <c r="SIR18" s="8"/>
      <c r="SIS18" s="8"/>
      <c r="SIT18" s="8"/>
      <c r="SIU18" s="8"/>
      <c r="SIV18" s="8"/>
      <c r="SIW18" s="8"/>
      <c r="SIX18" s="8"/>
      <c r="SIY18" s="8"/>
      <c r="SIZ18" s="8"/>
      <c r="SJA18" s="8"/>
      <c r="SJB18" s="8"/>
      <c r="SJC18" s="8"/>
      <c r="SJD18" s="8"/>
      <c r="SJE18" s="8"/>
      <c r="SJF18" s="8"/>
      <c r="SJG18" s="8"/>
      <c r="SJH18" s="8"/>
      <c r="SJI18" s="8"/>
      <c r="SJJ18" s="8"/>
      <c r="SJK18" s="8"/>
      <c r="SJL18" s="8"/>
      <c r="SJM18" s="8"/>
      <c r="SJN18" s="8"/>
      <c r="SJO18" s="8"/>
      <c r="SJP18" s="8"/>
      <c r="SJQ18" s="8"/>
      <c r="SJR18" s="8"/>
      <c r="SJS18" s="8"/>
      <c r="SJT18" s="8"/>
      <c r="SJU18" s="8"/>
      <c r="SJV18" s="8"/>
      <c r="SJW18" s="8"/>
      <c r="SJX18" s="8"/>
      <c r="SJY18" s="8"/>
      <c r="SJZ18" s="8"/>
      <c r="SKA18" s="8"/>
      <c r="SKB18" s="8"/>
      <c r="SKC18" s="8"/>
      <c r="SKD18" s="8"/>
      <c r="SKE18" s="8"/>
      <c r="SKF18" s="8"/>
      <c r="SKG18" s="8"/>
      <c r="SKH18" s="8"/>
      <c r="SKI18" s="8"/>
      <c r="SKJ18" s="8"/>
      <c r="SKK18" s="8"/>
      <c r="SKL18" s="8"/>
      <c r="SKM18" s="8"/>
      <c r="SKN18" s="8"/>
      <c r="SKO18" s="8"/>
      <c r="SKP18" s="8"/>
      <c r="SKQ18" s="8"/>
      <c r="SKR18" s="8"/>
      <c r="SKS18" s="8"/>
      <c r="SKT18" s="8"/>
      <c r="SKU18" s="8"/>
      <c r="SKV18" s="8"/>
      <c r="SKW18" s="8"/>
      <c r="SKX18" s="8"/>
      <c r="SKY18" s="8"/>
      <c r="SKZ18" s="8"/>
      <c r="SLA18" s="8"/>
      <c r="SLB18" s="8"/>
      <c r="SLC18" s="8"/>
      <c r="SLD18" s="8"/>
      <c r="SLE18" s="8"/>
      <c r="SLF18" s="8"/>
      <c r="SLG18" s="8"/>
      <c r="SLH18" s="8"/>
      <c r="SLI18" s="8"/>
      <c r="SLJ18" s="8"/>
      <c r="SLK18" s="8"/>
      <c r="SLL18" s="8"/>
      <c r="SLM18" s="8"/>
      <c r="SLN18" s="8"/>
      <c r="SLO18" s="8"/>
      <c r="SLP18" s="8"/>
      <c r="SLQ18" s="8"/>
      <c r="SLR18" s="8"/>
      <c r="SLS18" s="8"/>
      <c r="SLT18" s="8"/>
      <c r="SLU18" s="8"/>
      <c r="SLV18" s="8"/>
      <c r="SLW18" s="8"/>
      <c r="SLX18" s="8"/>
      <c r="SLY18" s="8"/>
      <c r="SLZ18" s="8"/>
      <c r="SMA18" s="8"/>
      <c r="SMB18" s="8"/>
      <c r="SMC18" s="8"/>
      <c r="SMD18" s="8"/>
      <c r="SME18" s="8"/>
      <c r="SMF18" s="8"/>
      <c r="SMG18" s="8"/>
      <c r="SMH18" s="8"/>
      <c r="SMI18" s="8"/>
      <c r="SMJ18" s="8"/>
      <c r="SMK18" s="8"/>
      <c r="SML18" s="8"/>
      <c r="SMM18" s="8"/>
      <c r="SMN18" s="8"/>
      <c r="SMO18" s="8"/>
      <c r="SMP18" s="8"/>
      <c r="SMQ18" s="8"/>
      <c r="SMR18" s="8"/>
      <c r="SMS18" s="8"/>
      <c r="SMT18" s="8"/>
      <c r="SMU18" s="8"/>
      <c r="SMV18" s="8"/>
      <c r="SMW18" s="8"/>
      <c r="SMX18" s="8"/>
      <c r="SMY18" s="8"/>
      <c r="SMZ18" s="8"/>
      <c r="SNA18" s="8"/>
      <c r="SNB18" s="8"/>
      <c r="SNC18" s="8"/>
      <c r="SND18" s="8"/>
      <c r="SNE18" s="8"/>
      <c r="SNF18" s="8"/>
      <c r="SNG18" s="8"/>
      <c r="SNH18" s="8"/>
      <c r="SNI18" s="8"/>
      <c r="SNJ18" s="8"/>
      <c r="SNK18" s="8"/>
      <c r="SNL18" s="8"/>
      <c r="SNM18" s="8"/>
      <c r="SNN18" s="8"/>
      <c r="SNO18" s="8"/>
      <c r="SNP18" s="8"/>
      <c r="SNQ18" s="8"/>
      <c r="SNR18" s="8"/>
      <c r="SNS18" s="8"/>
      <c r="SNT18" s="8"/>
      <c r="SNU18" s="8"/>
      <c r="SNV18" s="8"/>
      <c r="SNW18" s="8"/>
      <c r="SNX18" s="8"/>
      <c r="SNY18" s="8"/>
      <c r="SNZ18" s="8"/>
      <c r="SOA18" s="8"/>
      <c r="SOB18" s="8"/>
      <c r="SOC18" s="8"/>
      <c r="SOD18" s="8"/>
      <c r="SOE18" s="8"/>
      <c r="SOF18" s="8"/>
      <c r="SOG18" s="8"/>
      <c r="SOH18" s="8"/>
      <c r="SOI18" s="8"/>
      <c r="SOJ18" s="8"/>
      <c r="SOK18" s="8"/>
      <c r="SOL18" s="8"/>
      <c r="SOM18" s="8"/>
      <c r="SON18" s="8"/>
      <c r="SOO18" s="8"/>
      <c r="SOP18" s="8"/>
      <c r="SOQ18" s="8"/>
      <c r="SOR18" s="8"/>
      <c r="SOS18" s="8"/>
      <c r="SOT18" s="8"/>
      <c r="SOU18" s="8"/>
      <c r="SOV18" s="8"/>
      <c r="SOW18" s="8"/>
      <c r="SOX18" s="8"/>
      <c r="SOY18" s="8"/>
      <c r="SOZ18" s="8"/>
      <c r="SPA18" s="8"/>
      <c r="SPB18" s="8"/>
      <c r="SPC18" s="8"/>
      <c r="SPD18" s="8"/>
      <c r="SPE18" s="8"/>
      <c r="SPF18" s="8"/>
      <c r="SPG18" s="8"/>
      <c r="SPH18" s="8"/>
      <c r="SPI18" s="8"/>
      <c r="SPJ18" s="8"/>
      <c r="SPK18" s="8"/>
      <c r="SPL18" s="8"/>
      <c r="SPM18" s="8"/>
      <c r="SPN18" s="8"/>
      <c r="SPO18" s="8"/>
      <c r="SPP18" s="8"/>
      <c r="SPQ18" s="8"/>
      <c r="SPR18" s="8"/>
      <c r="SPS18" s="8"/>
      <c r="SPT18" s="8"/>
      <c r="SPU18" s="8"/>
      <c r="SPV18" s="8"/>
      <c r="SPW18" s="8"/>
      <c r="SPX18" s="8"/>
      <c r="SPY18" s="8"/>
      <c r="SPZ18" s="8"/>
      <c r="SQA18" s="8"/>
      <c r="SQB18" s="8"/>
      <c r="SQC18" s="8"/>
      <c r="SQD18" s="8"/>
      <c r="SQE18" s="8"/>
      <c r="SQF18" s="8"/>
      <c r="SQG18" s="8"/>
      <c r="SQH18" s="8"/>
      <c r="SQI18" s="8"/>
      <c r="SQJ18" s="8"/>
      <c r="SQK18" s="8"/>
      <c r="SQL18" s="8"/>
      <c r="SQM18" s="8"/>
      <c r="SQN18" s="8"/>
      <c r="SQO18" s="8"/>
      <c r="SQP18" s="8"/>
      <c r="SQQ18" s="8"/>
      <c r="SQR18" s="8"/>
      <c r="SQS18" s="8"/>
      <c r="SQT18" s="8"/>
      <c r="SQU18" s="8"/>
      <c r="SQV18" s="8"/>
      <c r="SQW18" s="8"/>
      <c r="SQX18" s="8"/>
      <c r="SQY18" s="8"/>
      <c r="SQZ18" s="8"/>
      <c r="SRA18" s="8"/>
      <c r="SRB18" s="8"/>
      <c r="SRC18" s="8"/>
      <c r="SRD18" s="8"/>
      <c r="SRE18" s="8"/>
      <c r="SRF18" s="8"/>
      <c r="SRG18" s="8"/>
      <c r="SRH18" s="8"/>
      <c r="SRI18" s="8"/>
      <c r="SRJ18" s="8"/>
      <c r="SRK18" s="8"/>
      <c r="SRL18" s="8"/>
      <c r="SRM18" s="8"/>
      <c r="SRN18" s="8"/>
      <c r="SRO18" s="8"/>
      <c r="SRP18" s="8"/>
      <c r="SRQ18" s="8"/>
      <c r="SRR18" s="8"/>
      <c r="SRS18" s="8"/>
      <c r="SRT18" s="8"/>
      <c r="SRU18" s="8"/>
      <c r="SRV18" s="8"/>
      <c r="SRW18" s="8"/>
      <c r="SRX18" s="8"/>
      <c r="SRY18" s="8"/>
      <c r="SRZ18" s="8"/>
      <c r="SSA18" s="8"/>
      <c r="SSB18" s="8"/>
      <c r="SSC18" s="8"/>
      <c r="SSD18" s="8"/>
      <c r="SSE18" s="8"/>
      <c r="SSF18" s="8"/>
      <c r="SSG18" s="8"/>
      <c r="SSH18" s="8"/>
      <c r="SSI18" s="8"/>
      <c r="SSJ18" s="8"/>
      <c r="SSK18" s="8"/>
      <c r="SSL18" s="8"/>
      <c r="SSM18" s="8"/>
      <c r="SSN18" s="8"/>
      <c r="SSO18" s="8"/>
      <c r="SSP18" s="8"/>
      <c r="SSQ18" s="8"/>
      <c r="SSR18" s="8"/>
      <c r="SSS18" s="8"/>
      <c r="SST18" s="8"/>
      <c r="SSU18" s="8"/>
      <c r="SSV18" s="8"/>
      <c r="SSW18" s="8"/>
      <c r="SSX18" s="8"/>
      <c r="SSY18" s="8"/>
      <c r="SSZ18" s="8"/>
      <c r="STA18" s="8"/>
      <c r="STB18" s="8"/>
      <c r="STC18" s="8"/>
      <c r="STD18" s="8"/>
      <c r="STE18" s="8"/>
      <c r="STF18" s="8"/>
      <c r="STG18" s="8"/>
      <c r="STH18" s="8"/>
      <c r="STI18" s="8"/>
      <c r="STJ18" s="8"/>
      <c r="STK18" s="8"/>
      <c r="STL18" s="8"/>
      <c r="STM18" s="8"/>
      <c r="STN18" s="8"/>
      <c r="STO18" s="8"/>
      <c r="STP18" s="8"/>
      <c r="STQ18" s="8"/>
      <c r="STR18" s="8"/>
      <c r="STS18" s="8"/>
      <c r="STT18" s="8"/>
      <c r="STU18" s="8"/>
      <c r="STV18" s="8"/>
      <c r="STW18" s="8"/>
      <c r="STX18" s="8"/>
      <c r="STY18" s="8"/>
      <c r="STZ18" s="8"/>
      <c r="SUA18" s="8"/>
      <c r="SUB18" s="8"/>
      <c r="SUC18" s="8"/>
      <c r="SUD18" s="8"/>
      <c r="SUE18" s="8"/>
      <c r="SUF18" s="8"/>
      <c r="SUG18" s="8"/>
      <c r="SUH18" s="8"/>
      <c r="SUI18" s="8"/>
      <c r="SUJ18" s="8"/>
      <c r="SUK18" s="8"/>
      <c r="SUL18" s="8"/>
      <c r="SUM18" s="8"/>
      <c r="SUN18" s="8"/>
      <c r="SUO18" s="8"/>
      <c r="SUP18" s="8"/>
      <c r="SUQ18" s="8"/>
      <c r="SUR18" s="8"/>
      <c r="SUS18" s="8"/>
      <c r="SUT18" s="8"/>
      <c r="SUU18" s="8"/>
      <c r="SUV18" s="8"/>
      <c r="SUW18" s="8"/>
      <c r="SUX18" s="8"/>
      <c r="SUY18" s="8"/>
      <c r="SUZ18" s="8"/>
      <c r="SVA18" s="8"/>
      <c r="SVB18" s="8"/>
      <c r="SVC18" s="8"/>
      <c r="SVD18" s="8"/>
      <c r="SVE18" s="8"/>
      <c r="SVF18" s="8"/>
      <c r="SVG18" s="8"/>
      <c r="SVH18" s="8"/>
      <c r="SVI18" s="8"/>
      <c r="SVJ18" s="8"/>
      <c r="SVK18" s="8"/>
      <c r="SVL18" s="8"/>
      <c r="SVM18" s="8"/>
      <c r="SVN18" s="8"/>
      <c r="SVO18" s="8"/>
      <c r="SVP18" s="8"/>
      <c r="SVQ18" s="8"/>
      <c r="SVR18" s="8"/>
      <c r="SVS18" s="8"/>
      <c r="SVT18" s="8"/>
      <c r="SVU18" s="8"/>
      <c r="SVV18" s="8"/>
      <c r="SVW18" s="8"/>
      <c r="SVX18" s="8"/>
      <c r="SVY18" s="8"/>
      <c r="SVZ18" s="8"/>
      <c r="SWA18" s="8"/>
      <c r="SWB18" s="8"/>
      <c r="SWC18" s="8"/>
      <c r="SWD18" s="8"/>
      <c r="SWE18" s="8"/>
      <c r="SWF18" s="8"/>
      <c r="SWG18" s="8"/>
      <c r="SWH18" s="8"/>
      <c r="SWI18" s="8"/>
      <c r="SWJ18" s="8"/>
      <c r="SWK18" s="8"/>
      <c r="SWL18" s="8"/>
      <c r="SWM18" s="8"/>
      <c r="SWN18" s="8"/>
      <c r="SWO18" s="8"/>
      <c r="SWP18" s="8"/>
      <c r="SWQ18" s="8"/>
      <c r="SWR18" s="8"/>
      <c r="SWS18" s="8"/>
      <c r="SWT18" s="8"/>
      <c r="SWU18" s="8"/>
      <c r="SWV18" s="8"/>
      <c r="SWW18" s="8"/>
      <c r="SWX18" s="8"/>
      <c r="SWY18" s="8"/>
      <c r="SWZ18" s="8"/>
      <c r="SXA18" s="8"/>
      <c r="SXB18" s="8"/>
      <c r="SXC18" s="8"/>
      <c r="SXD18" s="8"/>
      <c r="SXE18" s="8"/>
      <c r="SXF18" s="8"/>
      <c r="SXG18" s="8"/>
      <c r="SXH18" s="8"/>
      <c r="SXI18" s="8"/>
      <c r="SXJ18" s="8"/>
      <c r="SXK18" s="8"/>
      <c r="SXL18" s="8"/>
      <c r="SXM18" s="8"/>
      <c r="SXN18" s="8"/>
      <c r="SXO18" s="8"/>
      <c r="SXP18" s="8"/>
      <c r="SXQ18" s="8"/>
      <c r="SXR18" s="8"/>
      <c r="SXS18" s="8"/>
      <c r="SXT18" s="8"/>
      <c r="SXU18" s="8"/>
      <c r="SXV18" s="8"/>
      <c r="SXW18" s="8"/>
      <c r="SXX18" s="8"/>
      <c r="SXY18" s="8"/>
      <c r="SXZ18" s="8"/>
      <c r="SYA18" s="8"/>
      <c r="SYB18" s="8"/>
      <c r="SYC18" s="8"/>
      <c r="SYD18" s="8"/>
      <c r="SYE18" s="8"/>
      <c r="SYF18" s="8"/>
      <c r="SYG18" s="8"/>
      <c r="SYH18" s="8"/>
      <c r="SYI18" s="8"/>
      <c r="SYJ18" s="8"/>
      <c r="SYK18" s="8"/>
      <c r="SYL18" s="8"/>
      <c r="SYM18" s="8"/>
      <c r="SYN18" s="8"/>
      <c r="SYO18" s="8"/>
      <c r="SYP18" s="8"/>
      <c r="SYQ18" s="8"/>
      <c r="SYR18" s="8"/>
      <c r="SYS18" s="8"/>
      <c r="SYT18" s="8"/>
      <c r="SYU18" s="8"/>
      <c r="SYV18" s="8"/>
      <c r="SYW18" s="8"/>
      <c r="SYX18" s="8"/>
      <c r="SYY18" s="8"/>
      <c r="SYZ18" s="8"/>
      <c r="SZA18" s="8"/>
      <c r="SZB18" s="8"/>
      <c r="SZC18" s="8"/>
      <c r="SZD18" s="8"/>
      <c r="SZE18" s="8"/>
      <c r="SZF18" s="8"/>
      <c r="SZG18" s="8"/>
      <c r="SZH18" s="8"/>
      <c r="SZI18" s="8"/>
      <c r="SZJ18" s="8"/>
      <c r="SZK18" s="8"/>
      <c r="SZL18" s="8"/>
      <c r="SZM18" s="8"/>
      <c r="SZN18" s="8"/>
      <c r="SZO18" s="8"/>
      <c r="SZP18" s="8"/>
      <c r="SZQ18" s="8"/>
      <c r="SZR18" s="8"/>
      <c r="SZS18" s="8"/>
      <c r="SZT18" s="8"/>
      <c r="SZU18" s="8"/>
      <c r="SZV18" s="8"/>
      <c r="SZW18" s="8"/>
      <c r="SZX18" s="8"/>
      <c r="SZY18" s="8"/>
      <c r="SZZ18" s="8"/>
      <c r="TAA18" s="8"/>
      <c r="TAB18" s="8"/>
      <c r="TAC18" s="8"/>
      <c r="TAD18" s="8"/>
      <c r="TAE18" s="8"/>
      <c r="TAF18" s="8"/>
      <c r="TAG18" s="8"/>
      <c r="TAH18" s="8"/>
      <c r="TAI18" s="8"/>
      <c r="TAJ18" s="8"/>
      <c r="TAK18" s="8"/>
      <c r="TAL18" s="8"/>
      <c r="TAM18" s="8"/>
      <c r="TAN18" s="8"/>
      <c r="TAO18" s="8"/>
      <c r="TAP18" s="8"/>
      <c r="TAQ18" s="8"/>
      <c r="TAR18" s="8"/>
      <c r="TAS18" s="8"/>
      <c r="TAT18" s="8"/>
      <c r="TAU18" s="8"/>
      <c r="TAV18" s="8"/>
      <c r="TAW18" s="8"/>
      <c r="TAX18" s="8"/>
      <c r="TAY18" s="8"/>
      <c r="TAZ18" s="8"/>
      <c r="TBA18" s="8"/>
      <c r="TBB18" s="8"/>
      <c r="TBC18" s="8"/>
      <c r="TBD18" s="8"/>
      <c r="TBE18" s="8"/>
      <c r="TBF18" s="8"/>
      <c r="TBG18" s="8"/>
      <c r="TBH18" s="8"/>
      <c r="TBI18" s="8"/>
      <c r="TBJ18" s="8"/>
      <c r="TBK18" s="8"/>
      <c r="TBL18" s="8"/>
      <c r="TBM18" s="8"/>
      <c r="TBN18" s="8"/>
      <c r="TBO18" s="8"/>
      <c r="TBP18" s="8"/>
      <c r="TBQ18" s="8"/>
      <c r="TBR18" s="8"/>
      <c r="TBS18" s="8"/>
      <c r="TBT18" s="8"/>
      <c r="TBU18" s="8"/>
      <c r="TBV18" s="8"/>
      <c r="TBW18" s="8"/>
      <c r="TBX18" s="8"/>
      <c r="TBY18" s="8"/>
      <c r="TBZ18" s="8"/>
      <c r="TCA18" s="8"/>
      <c r="TCB18" s="8"/>
      <c r="TCC18" s="8"/>
      <c r="TCD18" s="8"/>
      <c r="TCE18" s="8"/>
      <c r="TCF18" s="8"/>
      <c r="TCG18" s="8"/>
      <c r="TCH18" s="8"/>
      <c r="TCI18" s="8"/>
      <c r="TCJ18" s="8"/>
      <c r="TCK18" s="8"/>
      <c r="TCL18" s="8"/>
      <c r="TCM18" s="8"/>
      <c r="TCN18" s="8"/>
      <c r="TCO18" s="8"/>
      <c r="TCP18" s="8"/>
      <c r="TCQ18" s="8"/>
      <c r="TCR18" s="8"/>
      <c r="TCS18" s="8"/>
      <c r="TCT18" s="8"/>
      <c r="TCU18" s="8"/>
      <c r="TCV18" s="8"/>
      <c r="TCW18" s="8"/>
      <c r="TCX18" s="8"/>
      <c r="TCY18" s="8"/>
      <c r="TCZ18" s="8"/>
      <c r="TDA18" s="8"/>
      <c r="TDB18" s="8"/>
      <c r="TDC18" s="8"/>
      <c r="TDD18" s="8"/>
      <c r="TDE18" s="8"/>
      <c r="TDF18" s="8"/>
      <c r="TDG18" s="8"/>
      <c r="TDH18" s="8"/>
      <c r="TDI18" s="8"/>
      <c r="TDJ18" s="8"/>
      <c r="TDK18" s="8"/>
      <c r="TDL18" s="8"/>
      <c r="TDM18" s="8"/>
      <c r="TDN18" s="8"/>
      <c r="TDO18" s="8"/>
      <c r="TDP18" s="8"/>
      <c r="TDQ18" s="8"/>
      <c r="TDR18" s="8"/>
      <c r="TDS18" s="8"/>
      <c r="TDT18" s="8"/>
      <c r="TDU18" s="8"/>
      <c r="TDV18" s="8"/>
      <c r="TDW18" s="8"/>
      <c r="TDX18" s="8"/>
      <c r="TDY18" s="8"/>
      <c r="TDZ18" s="8"/>
      <c r="TEA18" s="8"/>
      <c r="TEB18" s="8"/>
      <c r="TEC18" s="8"/>
      <c r="TED18" s="8"/>
      <c r="TEE18" s="8"/>
      <c r="TEF18" s="8"/>
      <c r="TEG18" s="8"/>
      <c r="TEH18" s="8"/>
      <c r="TEI18" s="8"/>
      <c r="TEJ18" s="8"/>
      <c r="TEK18" s="8"/>
      <c r="TEL18" s="8"/>
      <c r="TEM18" s="8"/>
      <c r="TEN18" s="8"/>
      <c r="TEO18" s="8"/>
      <c r="TEP18" s="8"/>
      <c r="TEQ18" s="8"/>
      <c r="TER18" s="8"/>
      <c r="TES18" s="8"/>
      <c r="TET18" s="8"/>
      <c r="TEU18" s="8"/>
      <c r="TEV18" s="8"/>
      <c r="TEW18" s="8"/>
      <c r="TEX18" s="8"/>
      <c r="TEY18" s="8"/>
      <c r="TEZ18" s="8"/>
      <c r="TFA18" s="8"/>
      <c r="TFB18" s="8"/>
      <c r="TFC18" s="8"/>
      <c r="TFD18" s="8"/>
      <c r="TFE18" s="8"/>
      <c r="TFF18" s="8"/>
      <c r="TFG18" s="8"/>
      <c r="TFH18" s="8"/>
      <c r="TFI18" s="8"/>
      <c r="TFJ18" s="8"/>
      <c r="TFK18" s="8"/>
      <c r="TFL18" s="8"/>
      <c r="TFM18" s="8"/>
      <c r="TFN18" s="8"/>
      <c r="TFO18" s="8"/>
      <c r="TFP18" s="8"/>
      <c r="TFQ18" s="8"/>
      <c r="TFR18" s="8"/>
      <c r="TFS18" s="8"/>
      <c r="TFT18" s="8"/>
      <c r="TFU18" s="8"/>
      <c r="TFV18" s="8"/>
      <c r="TFW18" s="8"/>
      <c r="TFX18" s="8"/>
      <c r="TFY18" s="8"/>
      <c r="TFZ18" s="8"/>
      <c r="TGA18" s="8"/>
      <c r="TGB18" s="8"/>
      <c r="TGC18" s="8"/>
      <c r="TGD18" s="8"/>
      <c r="TGE18" s="8"/>
      <c r="TGF18" s="8"/>
      <c r="TGG18" s="8"/>
      <c r="TGH18" s="8"/>
      <c r="TGI18" s="8"/>
      <c r="TGJ18" s="8"/>
      <c r="TGK18" s="8"/>
      <c r="TGL18" s="8"/>
      <c r="TGM18" s="8"/>
      <c r="TGN18" s="8"/>
      <c r="TGO18" s="8"/>
      <c r="TGP18" s="8"/>
      <c r="TGQ18" s="8"/>
      <c r="TGR18" s="8"/>
      <c r="TGS18" s="8"/>
      <c r="TGT18" s="8"/>
      <c r="TGU18" s="8"/>
      <c r="TGV18" s="8"/>
      <c r="TGW18" s="8"/>
      <c r="TGX18" s="8"/>
      <c r="TGY18" s="8"/>
      <c r="TGZ18" s="8"/>
      <c r="THA18" s="8"/>
      <c r="THB18" s="8"/>
      <c r="THC18" s="8"/>
      <c r="THD18" s="8"/>
      <c r="THE18" s="8"/>
      <c r="THF18" s="8"/>
      <c r="THG18" s="8"/>
      <c r="THH18" s="8"/>
      <c r="THI18" s="8"/>
      <c r="THJ18" s="8"/>
      <c r="THK18" s="8"/>
      <c r="THL18" s="8"/>
      <c r="THM18" s="8"/>
      <c r="THN18" s="8"/>
      <c r="THO18" s="8"/>
      <c r="THP18" s="8"/>
      <c r="THQ18" s="8"/>
      <c r="THR18" s="8"/>
      <c r="THS18" s="8"/>
      <c r="THT18" s="8"/>
      <c r="THU18" s="8"/>
      <c r="THV18" s="8"/>
      <c r="THW18" s="8"/>
      <c r="THX18" s="8"/>
      <c r="THY18" s="8"/>
      <c r="THZ18" s="8"/>
      <c r="TIA18" s="8"/>
      <c r="TIB18" s="8"/>
      <c r="TIC18" s="8"/>
      <c r="TID18" s="8"/>
      <c r="TIE18" s="8"/>
      <c r="TIF18" s="8"/>
      <c r="TIG18" s="8"/>
      <c r="TIH18" s="8"/>
      <c r="TII18" s="8"/>
      <c r="TIJ18" s="8"/>
      <c r="TIK18" s="8"/>
      <c r="TIL18" s="8"/>
      <c r="TIM18" s="8"/>
      <c r="TIN18" s="8"/>
      <c r="TIO18" s="8"/>
      <c r="TIP18" s="8"/>
      <c r="TIQ18" s="8"/>
      <c r="TIR18" s="8"/>
      <c r="TIS18" s="8"/>
      <c r="TIT18" s="8"/>
      <c r="TIU18" s="8"/>
      <c r="TIV18" s="8"/>
      <c r="TIW18" s="8"/>
      <c r="TIX18" s="8"/>
      <c r="TIY18" s="8"/>
      <c r="TIZ18" s="8"/>
      <c r="TJA18" s="8"/>
      <c r="TJB18" s="8"/>
      <c r="TJC18" s="8"/>
      <c r="TJD18" s="8"/>
      <c r="TJE18" s="8"/>
      <c r="TJF18" s="8"/>
      <c r="TJG18" s="8"/>
      <c r="TJH18" s="8"/>
      <c r="TJI18" s="8"/>
      <c r="TJJ18" s="8"/>
      <c r="TJK18" s="8"/>
      <c r="TJL18" s="8"/>
      <c r="TJM18" s="8"/>
      <c r="TJN18" s="8"/>
      <c r="TJO18" s="8"/>
      <c r="TJP18" s="8"/>
      <c r="TJQ18" s="8"/>
      <c r="TJR18" s="8"/>
      <c r="TJS18" s="8"/>
      <c r="TJT18" s="8"/>
      <c r="TJU18" s="8"/>
      <c r="TJV18" s="8"/>
      <c r="TJW18" s="8"/>
      <c r="TJX18" s="8"/>
      <c r="TJY18" s="8"/>
      <c r="TJZ18" s="8"/>
      <c r="TKA18" s="8"/>
      <c r="TKB18" s="8"/>
      <c r="TKC18" s="8"/>
      <c r="TKD18" s="8"/>
      <c r="TKE18" s="8"/>
      <c r="TKF18" s="8"/>
      <c r="TKG18" s="8"/>
      <c r="TKH18" s="8"/>
      <c r="TKI18" s="8"/>
      <c r="TKJ18" s="8"/>
      <c r="TKK18" s="8"/>
      <c r="TKL18" s="8"/>
      <c r="TKM18" s="8"/>
      <c r="TKN18" s="8"/>
      <c r="TKO18" s="8"/>
      <c r="TKP18" s="8"/>
      <c r="TKQ18" s="8"/>
      <c r="TKR18" s="8"/>
      <c r="TKS18" s="8"/>
      <c r="TKT18" s="8"/>
      <c r="TKU18" s="8"/>
      <c r="TKV18" s="8"/>
      <c r="TKW18" s="8"/>
      <c r="TKX18" s="8"/>
      <c r="TKY18" s="8"/>
      <c r="TKZ18" s="8"/>
      <c r="TLA18" s="8"/>
      <c r="TLB18" s="8"/>
      <c r="TLC18" s="8"/>
      <c r="TLD18" s="8"/>
      <c r="TLE18" s="8"/>
      <c r="TLF18" s="8"/>
      <c r="TLG18" s="8"/>
      <c r="TLH18" s="8"/>
      <c r="TLI18" s="8"/>
      <c r="TLJ18" s="8"/>
      <c r="TLK18" s="8"/>
      <c r="TLL18" s="8"/>
      <c r="TLM18" s="8"/>
      <c r="TLN18" s="8"/>
      <c r="TLO18" s="8"/>
      <c r="TLP18" s="8"/>
      <c r="TLQ18" s="8"/>
      <c r="TLR18" s="8"/>
      <c r="TLS18" s="8"/>
      <c r="TLT18" s="8"/>
      <c r="TLU18" s="8"/>
      <c r="TLV18" s="8"/>
      <c r="TLW18" s="8"/>
      <c r="TLX18" s="8"/>
      <c r="TLY18" s="8"/>
      <c r="TLZ18" s="8"/>
      <c r="TMA18" s="8"/>
      <c r="TMB18" s="8"/>
      <c r="TMC18" s="8"/>
      <c r="TMD18" s="8"/>
      <c r="TME18" s="8"/>
      <c r="TMF18" s="8"/>
      <c r="TMG18" s="8"/>
      <c r="TMH18" s="8"/>
      <c r="TMI18" s="8"/>
      <c r="TMJ18" s="8"/>
      <c r="TMK18" s="8"/>
      <c r="TML18" s="8"/>
      <c r="TMM18" s="8"/>
      <c r="TMN18" s="8"/>
      <c r="TMO18" s="8"/>
      <c r="TMP18" s="8"/>
      <c r="TMQ18" s="8"/>
      <c r="TMR18" s="8"/>
      <c r="TMS18" s="8"/>
      <c r="TMT18" s="8"/>
      <c r="TMU18" s="8"/>
      <c r="TMV18" s="8"/>
      <c r="TMW18" s="8"/>
      <c r="TMX18" s="8"/>
      <c r="TMY18" s="8"/>
      <c r="TMZ18" s="8"/>
      <c r="TNA18" s="8"/>
      <c r="TNB18" s="8"/>
      <c r="TNC18" s="8"/>
      <c r="TND18" s="8"/>
      <c r="TNE18" s="8"/>
      <c r="TNF18" s="8"/>
      <c r="TNG18" s="8"/>
      <c r="TNH18" s="8"/>
      <c r="TNI18" s="8"/>
      <c r="TNJ18" s="8"/>
      <c r="TNK18" s="8"/>
      <c r="TNL18" s="8"/>
      <c r="TNM18" s="8"/>
      <c r="TNN18" s="8"/>
      <c r="TNO18" s="8"/>
      <c r="TNP18" s="8"/>
      <c r="TNQ18" s="8"/>
      <c r="TNR18" s="8"/>
      <c r="TNS18" s="8"/>
      <c r="TNT18" s="8"/>
      <c r="TNU18" s="8"/>
      <c r="TNV18" s="8"/>
      <c r="TNW18" s="8"/>
      <c r="TNX18" s="8"/>
      <c r="TNY18" s="8"/>
      <c r="TNZ18" s="8"/>
      <c r="TOA18" s="8"/>
      <c r="TOB18" s="8"/>
      <c r="TOC18" s="8"/>
      <c r="TOD18" s="8"/>
      <c r="TOE18" s="8"/>
      <c r="TOF18" s="8"/>
      <c r="TOG18" s="8"/>
      <c r="TOH18" s="8"/>
      <c r="TOI18" s="8"/>
      <c r="TOJ18" s="8"/>
      <c r="TOK18" s="8"/>
      <c r="TOL18" s="8"/>
      <c r="TOM18" s="8"/>
      <c r="TON18" s="8"/>
      <c r="TOO18" s="8"/>
      <c r="TOP18" s="8"/>
      <c r="TOQ18" s="8"/>
      <c r="TOR18" s="8"/>
      <c r="TOS18" s="8"/>
      <c r="TOT18" s="8"/>
      <c r="TOU18" s="8"/>
      <c r="TOV18" s="8"/>
      <c r="TOW18" s="8"/>
      <c r="TOX18" s="8"/>
      <c r="TOY18" s="8"/>
      <c r="TOZ18" s="8"/>
      <c r="TPA18" s="8"/>
      <c r="TPB18" s="8"/>
      <c r="TPC18" s="8"/>
      <c r="TPD18" s="8"/>
      <c r="TPE18" s="8"/>
      <c r="TPF18" s="8"/>
      <c r="TPG18" s="8"/>
      <c r="TPH18" s="8"/>
      <c r="TPI18" s="8"/>
      <c r="TPJ18" s="8"/>
      <c r="TPK18" s="8"/>
      <c r="TPL18" s="8"/>
      <c r="TPM18" s="8"/>
      <c r="TPN18" s="8"/>
      <c r="TPO18" s="8"/>
      <c r="TPP18" s="8"/>
      <c r="TPQ18" s="8"/>
      <c r="TPR18" s="8"/>
      <c r="TPS18" s="8"/>
      <c r="TPT18" s="8"/>
      <c r="TPU18" s="8"/>
      <c r="TPV18" s="8"/>
      <c r="TPW18" s="8"/>
      <c r="TPX18" s="8"/>
      <c r="TPY18" s="8"/>
      <c r="TPZ18" s="8"/>
      <c r="TQA18" s="8"/>
      <c r="TQB18" s="8"/>
      <c r="TQC18" s="8"/>
      <c r="TQD18" s="8"/>
      <c r="TQE18" s="8"/>
      <c r="TQF18" s="8"/>
      <c r="TQG18" s="8"/>
      <c r="TQH18" s="8"/>
      <c r="TQI18" s="8"/>
      <c r="TQJ18" s="8"/>
      <c r="TQK18" s="8"/>
      <c r="TQL18" s="8"/>
      <c r="TQM18" s="8"/>
      <c r="TQN18" s="8"/>
      <c r="TQO18" s="8"/>
      <c r="TQP18" s="8"/>
      <c r="TQQ18" s="8"/>
      <c r="TQR18" s="8"/>
      <c r="TQS18" s="8"/>
      <c r="TQT18" s="8"/>
      <c r="TQU18" s="8"/>
      <c r="TQV18" s="8"/>
      <c r="TQW18" s="8"/>
      <c r="TQX18" s="8"/>
      <c r="TQY18" s="8"/>
      <c r="TQZ18" s="8"/>
      <c r="TRA18" s="8"/>
      <c r="TRB18" s="8"/>
      <c r="TRC18" s="8"/>
      <c r="TRD18" s="8"/>
      <c r="TRE18" s="8"/>
      <c r="TRF18" s="8"/>
      <c r="TRG18" s="8"/>
      <c r="TRH18" s="8"/>
      <c r="TRI18" s="8"/>
      <c r="TRJ18" s="8"/>
      <c r="TRK18" s="8"/>
      <c r="TRL18" s="8"/>
      <c r="TRM18" s="8"/>
      <c r="TRN18" s="8"/>
      <c r="TRO18" s="8"/>
      <c r="TRP18" s="8"/>
      <c r="TRQ18" s="8"/>
      <c r="TRR18" s="8"/>
      <c r="TRS18" s="8"/>
      <c r="TRT18" s="8"/>
      <c r="TRU18" s="8"/>
      <c r="TRV18" s="8"/>
      <c r="TRW18" s="8"/>
      <c r="TRX18" s="8"/>
      <c r="TRY18" s="8"/>
      <c r="TRZ18" s="8"/>
      <c r="TSA18" s="8"/>
      <c r="TSB18" s="8"/>
      <c r="TSC18" s="8"/>
      <c r="TSD18" s="8"/>
      <c r="TSE18" s="8"/>
      <c r="TSF18" s="8"/>
      <c r="TSG18" s="8"/>
      <c r="TSH18" s="8"/>
      <c r="TSI18" s="8"/>
      <c r="TSJ18" s="8"/>
      <c r="TSK18" s="8"/>
      <c r="TSL18" s="8"/>
      <c r="TSM18" s="8"/>
      <c r="TSN18" s="8"/>
      <c r="TSO18" s="8"/>
      <c r="TSP18" s="8"/>
      <c r="TSQ18" s="8"/>
      <c r="TSR18" s="8"/>
      <c r="TSS18" s="8"/>
      <c r="TST18" s="8"/>
      <c r="TSU18" s="8"/>
      <c r="TSV18" s="8"/>
      <c r="TSW18" s="8"/>
      <c r="TSX18" s="8"/>
      <c r="TSY18" s="8"/>
      <c r="TSZ18" s="8"/>
      <c r="TTA18" s="8"/>
      <c r="TTB18" s="8"/>
      <c r="TTC18" s="8"/>
      <c r="TTD18" s="8"/>
      <c r="TTE18" s="8"/>
      <c r="TTF18" s="8"/>
      <c r="TTG18" s="8"/>
      <c r="TTH18" s="8"/>
      <c r="TTI18" s="8"/>
      <c r="TTJ18" s="8"/>
      <c r="TTK18" s="8"/>
      <c r="TTL18" s="8"/>
      <c r="TTM18" s="8"/>
      <c r="TTN18" s="8"/>
      <c r="TTO18" s="8"/>
      <c r="TTP18" s="8"/>
      <c r="TTQ18" s="8"/>
      <c r="TTR18" s="8"/>
      <c r="TTS18" s="8"/>
      <c r="TTT18" s="8"/>
      <c r="TTU18" s="8"/>
      <c r="TTV18" s="8"/>
      <c r="TTW18" s="8"/>
      <c r="TTX18" s="8"/>
      <c r="TTY18" s="8"/>
      <c r="TTZ18" s="8"/>
      <c r="TUA18" s="8"/>
      <c r="TUB18" s="8"/>
      <c r="TUC18" s="8"/>
      <c r="TUD18" s="8"/>
      <c r="TUE18" s="8"/>
      <c r="TUF18" s="8"/>
      <c r="TUG18" s="8"/>
      <c r="TUH18" s="8"/>
      <c r="TUI18" s="8"/>
      <c r="TUJ18" s="8"/>
      <c r="TUK18" s="8"/>
      <c r="TUL18" s="8"/>
      <c r="TUM18" s="8"/>
      <c r="TUN18" s="8"/>
      <c r="TUO18" s="8"/>
      <c r="TUP18" s="8"/>
      <c r="TUQ18" s="8"/>
      <c r="TUR18" s="8"/>
      <c r="TUS18" s="8"/>
      <c r="TUT18" s="8"/>
      <c r="TUU18" s="8"/>
      <c r="TUV18" s="8"/>
      <c r="TUW18" s="8"/>
      <c r="TUX18" s="8"/>
      <c r="TUY18" s="8"/>
      <c r="TUZ18" s="8"/>
      <c r="TVA18" s="8"/>
      <c r="TVB18" s="8"/>
      <c r="TVC18" s="8"/>
      <c r="TVD18" s="8"/>
      <c r="TVE18" s="8"/>
      <c r="TVF18" s="8"/>
      <c r="TVG18" s="8"/>
      <c r="TVH18" s="8"/>
      <c r="TVI18" s="8"/>
      <c r="TVJ18" s="8"/>
      <c r="TVK18" s="8"/>
      <c r="TVL18" s="8"/>
      <c r="TVM18" s="8"/>
      <c r="TVN18" s="8"/>
      <c r="TVO18" s="8"/>
      <c r="TVP18" s="8"/>
      <c r="TVQ18" s="8"/>
      <c r="TVR18" s="8"/>
      <c r="TVS18" s="8"/>
      <c r="TVT18" s="8"/>
      <c r="TVU18" s="8"/>
      <c r="TVV18" s="8"/>
      <c r="TVW18" s="8"/>
      <c r="TVX18" s="8"/>
      <c r="TVY18" s="8"/>
      <c r="TVZ18" s="8"/>
      <c r="TWA18" s="8"/>
      <c r="TWB18" s="8"/>
      <c r="TWC18" s="8"/>
      <c r="TWD18" s="8"/>
      <c r="TWE18" s="8"/>
      <c r="TWF18" s="8"/>
      <c r="TWG18" s="8"/>
      <c r="TWH18" s="8"/>
      <c r="TWI18" s="8"/>
      <c r="TWJ18" s="8"/>
      <c r="TWK18" s="8"/>
      <c r="TWL18" s="8"/>
      <c r="TWM18" s="8"/>
      <c r="TWN18" s="8"/>
      <c r="TWO18" s="8"/>
      <c r="TWP18" s="8"/>
      <c r="TWQ18" s="8"/>
      <c r="TWR18" s="8"/>
      <c r="TWS18" s="8"/>
      <c r="TWT18" s="8"/>
      <c r="TWU18" s="8"/>
      <c r="TWV18" s="8"/>
      <c r="TWW18" s="8"/>
      <c r="TWX18" s="8"/>
      <c r="TWY18" s="8"/>
      <c r="TWZ18" s="8"/>
      <c r="TXA18" s="8"/>
      <c r="TXB18" s="8"/>
      <c r="TXC18" s="8"/>
      <c r="TXD18" s="8"/>
      <c r="TXE18" s="8"/>
      <c r="TXF18" s="8"/>
      <c r="TXG18" s="8"/>
      <c r="TXH18" s="8"/>
      <c r="TXI18" s="8"/>
      <c r="TXJ18" s="8"/>
      <c r="TXK18" s="8"/>
      <c r="TXL18" s="8"/>
      <c r="TXM18" s="8"/>
      <c r="TXN18" s="8"/>
      <c r="TXO18" s="8"/>
      <c r="TXP18" s="8"/>
      <c r="TXQ18" s="8"/>
      <c r="TXR18" s="8"/>
      <c r="TXS18" s="8"/>
      <c r="TXT18" s="8"/>
      <c r="TXU18" s="8"/>
      <c r="TXV18" s="8"/>
      <c r="TXW18" s="8"/>
      <c r="TXX18" s="8"/>
      <c r="TXY18" s="8"/>
      <c r="TXZ18" s="8"/>
      <c r="TYA18" s="8"/>
      <c r="TYB18" s="8"/>
      <c r="TYC18" s="8"/>
      <c r="TYD18" s="8"/>
      <c r="TYE18" s="8"/>
      <c r="TYF18" s="8"/>
      <c r="TYG18" s="8"/>
      <c r="TYH18" s="8"/>
      <c r="TYI18" s="8"/>
      <c r="TYJ18" s="8"/>
      <c r="TYK18" s="8"/>
      <c r="TYL18" s="8"/>
      <c r="TYM18" s="8"/>
      <c r="TYN18" s="8"/>
      <c r="TYO18" s="8"/>
      <c r="TYP18" s="8"/>
      <c r="TYQ18" s="8"/>
      <c r="TYR18" s="8"/>
      <c r="TYS18" s="8"/>
      <c r="TYT18" s="8"/>
      <c r="TYU18" s="8"/>
      <c r="TYV18" s="8"/>
      <c r="TYW18" s="8"/>
      <c r="TYX18" s="8"/>
      <c r="TYY18" s="8"/>
      <c r="TYZ18" s="8"/>
      <c r="TZA18" s="8"/>
      <c r="TZB18" s="8"/>
      <c r="TZC18" s="8"/>
      <c r="TZD18" s="8"/>
      <c r="TZE18" s="8"/>
      <c r="TZF18" s="8"/>
      <c r="TZG18" s="8"/>
      <c r="TZH18" s="8"/>
      <c r="TZI18" s="8"/>
      <c r="TZJ18" s="8"/>
      <c r="TZK18" s="8"/>
      <c r="TZL18" s="8"/>
      <c r="TZM18" s="8"/>
      <c r="TZN18" s="8"/>
      <c r="TZO18" s="8"/>
      <c r="TZP18" s="8"/>
      <c r="TZQ18" s="8"/>
      <c r="TZR18" s="8"/>
      <c r="TZS18" s="8"/>
      <c r="TZT18" s="8"/>
      <c r="TZU18" s="8"/>
      <c r="TZV18" s="8"/>
      <c r="TZW18" s="8"/>
      <c r="TZX18" s="8"/>
      <c r="TZY18" s="8"/>
      <c r="TZZ18" s="8"/>
      <c r="UAA18" s="8"/>
      <c r="UAB18" s="8"/>
      <c r="UAC18" s="8"/>
      <c r="UAD18" s="8"/>
      <c r="UAE18" s="8"/>
      <c r="UAF18" s="8"/>
      <c r="UAG18" s="8"/>
      <c r="UAH18" s="8"/>
      <c r="UAI18" s="8"/>
      <c r="UAJ18" s="8"/>
      <c r="UAK18" s="8"/>
      <c r="UAL18" s="8"/>
      <c r="UAM18" s="8"/>
      <c r="UAN18" s="8"/>
      <c r="UAO18" s="8"/>
      <c r="UAP18" s="8"/>
      <c r="UAQ18" s="8"/>
      <c r="UAR18" s="8"/>
      <c r="UAS18" s="8"/>
      <c r="UAT18" s="8"/>
      <c r="UAU18" s="8"/>
      <c r="UAV18" s="8"/>
      <c r="UAW18" s="8"/>
      <c r="UAX18" s="8"/>
      <c r="UAY18" s="8"/>
      <c r="UAZ18" s="8"/>
      <c r="UBA18" s="8"/>
      <c r="UBB18" s="8"/>
      <c r="UBC18" s="8"/>
      <c r="UBD18" s="8"/>
      <c r="UBE18" s="8"/>
      <c r="UBF18" s="8"/>
      <c r="UBG18" s="8"/>
      <c r="UBH18" s="8"/>
      <c r="UBI18" s="8"/>
      <c r="UBJ18" s="8"/>
      <c r="UBK18" s="8"/>
      <c r="UBL18" s="8"/>
      <c r="UBM18" s="8"/>
      <c r="UBN18" s="8"/>
      <c r="UBO18" s="8"/>
      <c r="UBP18" s="8"/>
      <c r="UBQ18" s="8"/>
      <c r="UBR18" s="8"/>
      <c r="UBS18" s="8"/>
      <c r="UBT18" s="8"/>
      <c r="UBU18" s="8"/>
      <c r="UBV18" s="8"/>
      <c r="UBW18" s="8"/>
      <c r="UBX18" s="8"/>
      <c r="UBY18" s="8"/>
      <c r="UBZ18" s="8"/>
      <c r="UCA18" s="8"/>
      <c r="UCB18" s="8"/>
      <c r="UCC18" s="8"/>
      <c r="UCD18" s="8"/>
      <c r="UCE18" s="8"/>
      <c r="UCF18" s="8"/>
      <c r="UCG18" s="8"/>
      <c r="UCH18" s="8"/>
      <c r="UCI18" s="8"/>
      <c r="UCJ18" s="8"/>
      <c r="UCK18" s="8"/>
      <c r="UCL18" s="8"/>
      <c r="UCM18" s="8"/>
      <c r="UCN18" s="8"/>
      <c r="UCO18" s="8"/>
      <c r="UCP18" s="8"/>
      <c r="UCQ18" s="8"/>
      <c r="UCR18" s="8"/>
      <c r="UCS18" s="8"/>
      <c r="UCT18" s="8"/>
      <c r="UCU18" s="8"/>
      <c r="UCV18" s="8"/>
      <c r="UCW18" s="8"/>
      <c r="UCX18" s="8"/>
      <c r="UCY18" s="8"/>
      <c r="UCZ18" s="8"/>
      <c r="UDA18" s="8"/>
      <c r="UDB18" s="8"/>
      <c r="UDC18" s="8"/>
      <c r="UDD18" s="8"/>
      <c r="UDE18" s="8"/>
      <c r="UDF18" s="8"/>
      <c r="UDG18" s="8"/>
      <c r="UDH18" s="8"/>
      <c r="UDI18" s="8"/>
      <c r="UDJ18" s="8"/>
      <c r="UDK18" s="8"/>
      <c r="UDL18" s="8"/>
      <c r="UDM18" s="8"/>
      <c r="UDN18" s="8"/>
      <c r="UDO18" s="8"/>
      <c r="UDP18" s="8"/>
      <c r="UDQ18" s="8"/>
      <c r="UDR18" s="8"/>
      <c r="UDS18" s="8"/>
      <c r="UDT18" s="8"/>
      <c r="UDU18" s="8"/>
      <c r="UDV18" s="8"/>
      <c r="UDW18" s="8"/>
      <c r="UDX18" s="8"/>
      <c r="UDY18" s="8"/>
      <c r="UDZ18" s="8"/>
      <c r="UEA18" s="8"/>
      <c r="UEB18" s="8"/>
      <c r="UEC18" s="8"/>
      <c r="UED18" s="8"/>
      <c r="UEE18" s="8"/>
      <c r="UEF18" s="8"/>
      <c r="UEG18" s="8"/>
      <c r="UEH18" s="8"/>
      <c r="UEI18" s="8"/>
      <c r="UEJ18" s="8"/>
      <c r="UEK18" s="8"/>
      <c r="UEL18" s="8"/>
      <c r="UEM18" s="8"/>
      <c r="UEN18" s="8"/>
      <c r="UEO18" s="8"/>
      <c r="UEP18" s="8"/>
      <c r="UEQ18" s="8"/>
      <c r="UER18" s="8"/>
      <c r="UES18" s="8"/>
      <c r="UET18" s="8"/>
      <c r="UEU18" s="8"/>
      <c r="UEV18" s="8"/>
      <c r="UEW18" s="8"/>
      <c r="UEX18" s="8"/>
      <c r="UEY18" s="8"/>
      <c r="UEZ18" s="8"/>
      <c r="UFA18" s="8"/>
      <c r="UFB18" s="8"/>
      <c r="UFC18" s="8"/>
      <c r="UFD18" s="8"/>
      <c r="UFE18" s="8"/>
      <c r="UFF18" s="8"/>
      <c r="UFG18" s="8"/>
      <c r="UFH18" s="8"/>
      <c r="UFI18" s="8"/>
      <c r="UFJ18" s="8"/>
      <c r="UFK18" s="8"/>
      <c r="UFL18" s="8"/>
      <c r="UFM18" s="8"/>
      <c r="UFN18" s="8"/>
      <c r="UFO18" s="8"/>
      <c r="UFP18" s="8"/>
      <c r="UFQ18" s="8"/>
      <c r="UFR18" s="8"/>
      <c r="UFS18" s="8"/>
      <c r="UFT18" s="8"/>
      <c r="UFU18" s="8"/>
      <c r="UFV18" s="8"/>
      <c r="UFW18" s="8"/>
      <c r="UFX18" s="8"/>
      <c r="UFY18" s="8"/>
      <c r="UFZ18" s="8"/>
      <c r="UGA18" s="8"/>
      <c r="UGB18" s="8"/>
      <c r="UGC18" s="8"/>
      <c r="UGD18" s="8"/>
      <c r="UGE18" s="8"/>
      <c r="UGF18" s="8"/>
      <c r="UGG18" s="8"/>
      <c r="UGH18" s="8"/>
      <c r="UGI18" s="8"/>
      <c r="UGJ18" s="8"/>
      <c r="UGK18" s="8"/>
      <c r="UGL18" s="8"/>
      <c r="UGM18" s="8"/>
      <c r="UGN18" s="8"/>
      <c r="UGO18" s="8"/>
      <c r="UGP18" s="8"/>
      <c r="UGQ18" s="8"/>
      <c r="UGR18" s="8"/>
      <c r="UGS18" s="8"/>
      <c r="UGT18" s="8"/>
      <c r="UGU18" s="8"/>
      <c r="UGV18" s="8"/>
      <c r="UGW18" s="8"/>
      <c r="UGX18" s="8"/>
      <c r="UGY18" s="8"/>
      <c r="UGZ18" s="8"/>
      <c r="UHA18" s="8"/>
      <c r="UHB18" s="8"/>
      <c r="UHC18" s="8"/>
      <c r="UHD18" s="8"/>
      <c r="UHE18" s="8"/>
      <c r="UHF18" s="8"/>
      <c r="UHG18" s="8"/>
      <c r="UHH18" s="8"/>
      <c r="UHI18" s="8"/>
      <c r="UHJ18" s="8"/>
      <c r="UHK18" s="8"/>
      <c r="UHL18" s="8"/>
      <c r="UHM18" s="8"/>
      <c r="UHN18" s="8"/>
      <c r="UHO18" s="8"/>
      <c r="UHP18" s="8"/>
      <c r="UHQ18" s="8"/>
      <c r="UHR18" s="8"/>
      <c r="UHS18" s="8"/>
      <c r="UHT18" s="8"/>
      <c r="UHU18" s="8"/>
      <c r="UHV18" s="8"/>
      <c r="UHW18" s="8"/>
      <c r="UHX18" s="8"/>
      <c r="UHY18" s="8"/>
      <c r="UHZ18" s="8"/>
      <c r="UIA18" s="8"/>
      <c r="UIB18" s="8"/>
      <c r="UIC18" s="8"/>
      <c r="UID18" s="8"/>
      <c r="UIE18" s="8"/>
      <c r="UIF18" s="8"/>
      <c r="UIG18" s="8"/>
      <c r="UIH18" s="8"/>
      <c r="UII18" s="8"/>
      <c r="UIJ18" s="8"/>
      <c r="UIK18" s="8"/>
      <c r="UIL18" s="8"/>
      <c r="UIM18" s="8"/>
      <c r="UIN18" s="8"/>
      <c r="UIO18" s="8"/>
      <c r="UIP18" s="8"/>
      <c r="UIQ18" s="8"/>
      <c r="UIR18" s="8"/>
      <c r="UIS18" s="8"/>
      <c r="UIT18" s="8"/>
      <c r="UIU18" s="8"/>
      <c r="UIV18" s="8"/>
      <c r="UIW18" s="8"/>
      <c r="UIX18" s="8"/>
      <c r="UIY18" s="8"/>
      <c r="UIZ18" s="8"/>
      <c r="UJA18" s="8"/>
      <c r="UJB18" s="8"/>
      <c r="UJC18" s="8"/>
      <c r="UJD18" s="8"/>
      <c r="UJE18" s="8"/>
      <c r="UJF18" s="8"/>
      <c r="UJG18" s="8"/>
      <c r="UJH18" s="8"/>
      <c r="UJI18" s="8"/>
      <c r="UJJ18" s="8"/>
      <c r="UJK18" s="8"/>
      <c r="UJL18" s="8"/>
      <c r="UJM18" s="8"/>
      <c r="UJN18" s="8"/>
      <c r="UJO18" s="8"/>
      <c r="UJP18" s="8"/>
      <c r="UJQ18" s="8"/>
      <c r="UJR18" s="8"/>
      <c r="UJS18" s="8"/>
      <c r="UJT18" s="8"/>
      <c r="UJU18" s="8"/>
      <c r="UJV18" s="8"/>
      <c r="UJW18" s="8"/>
      <c r="UJX18" s="8"/>
      <c r="UJY18" s="8"/>
      <c r="UJZ18" s="8"/>
      <c r="UKA18" s="8"/>
      <c r="UKB18" s="8"/>
      <c r="UKC18" s="8"/>
      <c r="UKD18" s="8"/>
      <c r="UKE18" s="8"/>
      <c r="UKF18" s="8"/>
      <c r="UKG18" s="8"/>
      <c r="UKH18" s="8"/>
      <c r="UKI18" s="8"/>
      <c r="UKJ18" s="8"/>
      <c r="UKK18" s="8"/>
      <c r="UKL18" s="8"/>
      <c r="UKM18" s="8"/>
      <c r="UKN18" s="8"/>
      <c r="UKO18" s="8"/>
      <c r="UKP18" s="8"/>
      <c r="UKQ18" s="8"/>
      <c r="UKR18" s="8"/>
      <c r="UKS18" s="8"/>
      <c r="UKT18" s="8"/>
      <c r="UKU18" s="8"/>
      <c r="UKV18" s="8"/>
      <c r="UKW18" s="8"/>
      <c r="UKX18" s="8"/>
      <c r="UKY18" s="8"/>
      <c r="UKZ18" s="8"/>
      <c r="ULA18" s="8"/>
      <c r="ULB18" s="8"/>
      <c r="ULC18" s="8"/>
      <c r="ULD18" s="8"/>
      <c r="ULE18" s="8"/>
      <c r="ULF18" s="8"/>
      <c r="ULG18" s="8"/>
      <c r="ULH18" s="8"/>
      <c r="ULI18" s="8"/>
      <c r="ULJ18" s="8"/>
      <c r="ULK18" s="8"/>
      <c r="ULL18" s="8"/>
      <c r="ULM18" s="8"/>
      <c r="ULN18" s="8"/>
      <c r="ULO18" s="8"/>
      <c r="ULP18" s="8"/>
      <c r="ULQ18" s="8"/>
      <c r="ULR18" s="8"/>
      <c r="ULS18" s="8"/>
      <c r="ULT18" s="8"/>
      <c r="ULU18" s="8"/>
      <c r="ULV18" s="8"/>
      <c r="ULW18" s="8"/>
      <c r="ULX18" s="8"/>
      <c r="ULY18" s="8"/>
      <c r="ULZ18" s="8"/>
      <c r="UMA18" s="8"/>
      <c r="UMB18" s="8"/>
      <c r="UMC18" s="8"/>
      <c r="UMD18" s="8"/>
      <c r="UME18" s="8"/>
      <c r="UMF18" s="8"/>
      <c r="UMG18" s="8"/>
      <c r="UMH18" s="8"/>
      <c r="UMI18" s="8"/>
      <c r="UMJ18" s="8"/>
      <c r="UMK18" s="8"/>
      <c r="UML18" s="8"/>
      <c r="UMM18" s="8"/>
      <c r="UMN18" s="8"/>
      <c r="UMO18" s="8"/>
      <c r="UMP18" s="8"/>
      <c r="UMQ18" s="8"/>
      <c r="UMR18" s="8"/>
      <c r="UMS18" s="8"/>
      <c r="UMT18" s="8"/>
      <c r="UMU18" s="8"/>
      <c r="UMV18" s="8"/>
      <c r="UMW18" s="8"/>
      <c r="UMX18" s="8"/>
      <c r="UMY18" s="8"/>
      <c r="UMZ18" s="8"/>
      <c r="UNA18" s="8"/>
      <c r="UNB18" s="8"/>
      <c r="UNC18" s="8"/>
      <c r="UND18" s="8"/>
      <c r="UNE18" s="8"/>
      <c r="UNF18" s="8"/>
      <c r="UNG18" s="8"/>
      <c r="UNH18" s="8"/>
      <c r="UNI18" s="8"/>
      <c r="UNJ18" s="8"/>
      <c r="UNK18" s="8"/>
      <c r="UNL18" s="8"/>
      <c r="UNM18" s="8"/>
      <c r="UNN18" s="8"/>
      <c r="UNO18" s="8"/>
      <c r="UNP18" s="8"/>
      <c r="UNQ18" s="8"/>
      <c r="UNR18" s="8"/>
      <c r="UNS18" s="8"/>
      <c r="UNT18" s="8"/>
      <c r="UNU18" s="8"/>
      <c r="UNV18" s="8"/>
      <c r="UNW18" s="8"/>
      <c r="UNX18" s="8"/>
      <c r="UNY18" s="8"/>
      <c r="UNZ18" s="8"/>
      <c r="UOA18" s="8"/>
      <c r="UOB18" s="8"/>
      <c r="UOC18" s="8"/>
      <c r="UOD18" s="8"/>
      <c r="UOE18" s="8"/>
      <c r="UOF18" s="8"/>
      <c r="UOG18" s="8"/>
      <c r="UOH18" s="8"/>
      <c r="UOI18" s="8"/>
      <c r="UOJ18" s="8"/>
      <c r="UOK18" s="8"/>
      <c r="UOL18" s="8"/>
      <c r="UOM18" s="8"/>
      <c r="UON18" s="8"/>
      <c r="UOO18" s="8"/>
      <c r="UOP18" s="8"/>
      <c r="UOQ18" s="8"/>
      <c r="UOR18" s="8"/>
      <c r="UOS18" s="8"/>
      <c r="UOT18" s="8"/>
      <c r="UOU18" s="8"/>
      <c r="UOV18" s="8"/>
      <c r="UOW18" s="8"/>
      <c r="UOX18" s="8"/>
      <c r="UOY18" s="8"/>
      <c r="UOZ18" s="8"/>
      <c r="UPA18" s="8"/>
      <c r="UPB18" s="8"/>
      <c r="UPC18" s="8"/>
      <c r="UPD18" s="8"/>
      <c r="UPE18" s="8"/>
      <c r="UPF18" s="8"/>
      <c r="UPG18" s="8"/>
      <c r="UPH18" s="8"/>
      <c r="UPI18" s="8"/>
      <c r="UPJ18" s="8"/>
      <c r="UPK18" s="8"/>
      <c r="UPL18" s="8"/>
      <c r="UPM18" s="8"/>
      <c r="UPN18" s="8"/>
      <c r="UPO18" s="8"/>
      <c r="UPP18" s="8"/>
      <c r="UPQ18" s="8"/>
      <c r="UPR18" s="8"/>
      <c r="UPS18" s="8"/>
      <c r="UPT18" s="8"/>
      <c r="UPU18" s="8"/>
      <c r="UPV18" s="8"/>
      <c r="UPW18" s="8"/>
      <c r="UPX18" s="8"/>
      <c r="UPY18" s="8"/>
      <c r="UPZ18" s="8"/>
      <c r="UQA18" s="8"/>
      <c r="UQB18" s="8"/>
      <c r="UQC18" s="8"/>
      <c r="UQD18" s="8"/>
      <c r="UQE18" s="8"/>
      <c r="UQF18" s="8"/>
      <c r="UQG18" s="8"/>
      <c r="UQH18" s="8"/>
      <c r="UQI18" s="8"/>
      <c r="UQJ18" s="8"/>
      <c r="UQK18" s="8"/>
      <c r="UQL18" s="8"/>
      <c r="UQM18" s="8"/>
      <c r="UQN18" s="8"/>
      <c r="UQO18" s="8"/>
      <c r="UQP18" s="8"/>
      <c r="UQQ18" s="8"/>
      <c r="UQR18" s="8"/>
      <c r="UQS18" s="8"/>
      <c r="UQT18" s="8"/>
      <c r="UQU18" s="8"/>
      <c r="UQV18" s="8"/>
      <c r="UQW18" s="8"/>
      <c r="UQX18" s="8"/>
      <c r="UQY18" s="8"/>
      <c r="UQZ18" s="8"/>
      <c r="URA18" s="8"/>
      <c r="URB18" s="8"/>
      <c r="URC18" s="8"/>
      <c r="URD18" s="8"/>
      <c r="URE18" s="8"/>
      <c r="URF18" s="8"/>
      <c r="URG18" s="8"/>
      <c r="URH18" s="8"/>
      <c r="URI18" s="8"/>
      <c r="URJ18" s="8"/>
      <c r="URK18" s="8"/>
      <c r="URL18" s="8"/>
      <c r="URM18" s="8"/>
      <c r="URN18" s="8"/>
      <c r="URO18" s="8"/>
      <c r="URP18" s="8"/>
      <c r="URQ18" s="8"/>
      <c r="URR18" s="8"/>
      <c r="URS18" s="8"/>
      <c r="URT18" s="8"/>
      <c r="URU18" s="8"/>
      <c r="URV18" s="8"/>
      <c r="URW18" s="8"/>
      <c r="URX18" s="8"/>
      <c r="URY18" s="8"/>
      <c r="URZ18" s="8"/>
      <c r="USA18" s="8"/>
      <c r="USB18" s="8"/>
      <c r="USC18" s="8"/>
      <c r="USD18" s="8"/>
      <c r="USE18" s="8"/>
      <c r="USF18" s="8"/>
      <c r="USG18" s="8"/>
      <c r="USH18" s="8"/>
      <c r="USI18" s="8"/>
      <c r="USJ18" s="8"/>
      <c r="USK18" s="8"/>
      <c r="USL18" s="8"/>
      <c r="USM18" s="8"/>
      <c r="USN18" s="8"/>
      <c r="USO18" s="8"/>
      <c r="USP18" s="8"/>
      <c r="USQ18" s="8"/>
      <c r="USR18" s="8"/>
      <c r="USS18" s="8"/>
      <c r="UST18" s="8"/>
      <c r="USU18" s="8"/>
      <c r="USV18" s="8"/>
      <c r="USW18" s="8"/>
      <c r="USX18" s="8"/>
      <c r="USY18" s="8"/>
      <c r="USZ18" s="8"/>
      <c r="UTA18" s="8"/>
      <c r="UTB18" s="8"/>
      <c r="UTC18" s="8"/>
      <c r="UTD18" s="8"/>
      <c r="UTE18" s="8"/>
      <c r="UTF18" s="8"/>
      <c r="UTG18" s="8"/>
      <c r="UTH18" s="8"/>
      <c r="UTI18" s="8"/>
      <c r="UTJ18" s="8"/>
      <c r="UTK18" s="8"/>
      <c r="UTL18" s="8"/>
      <c r="UTM18" s="8"/>
      <c r="UTN18" s="8"/>
      <c r="UTO18" s="8"/>
      <c r="UTP18" s="8"/>
      <c r="UTQ18" s="8"/>
      <c r="UTR18" s="8"/>
      <c r="UTS18" s="8"/>
      <c r="UTT18" s="8"/>
      <c r="UTU18" s="8"/>
      <c r="UTV18" s="8"/>
      <c r="UTW18" s="8"/>
      <c r="UTX18" s="8"/>
      <c r="UTY18" s="8"/>
      <c r="UTZ18" s="8"/>
      <c r="UUA18" s="8"/>
      <c r="UUB18" s="8"/>
      <c r="UUC18" s="8"/>
      <c r="UUD18" s="8"/>
      <c r="UUE18" s="8"/>
      <c r="UUF18" s="8"/>
      <c r="UUG18" s="8"/>
      <c r="UUH18" s="8"/>
      <c r="UUI18" s="8"/>
      <c r="UUJ18" s="8"/>
      <c r="UUK18" s="8"/>
      <c r="UUL18" s="8"/>
      <c r="UUM18" s="8"/>
      <c r="UUN18" s="8"/>
      <c r="UUO18" s="8"/>
      <c r="UUP18" s="8"/>
      <c r="UUQ18" s="8"/>
      <c r="UUR18" s="8"/>
      <c r="UUS18" s="8"/>
      <c r="UUT18" s="8"/>
      <c r="UUU18" s="8"/>
      <c r="UUV18" s="8"/>
      <c r="UUW18" s="8"/>
      <c r="UUX18" s="8"/>
      <c r="UUY18" s="8"/>
      <c r="UUZ18" s="8"/>
      <c r="UVA18" s="8"/>
      <c r="UVB18" s="8"/>
      <c r="UVC18" s="8"/>
      <c r="UVD18" s="8"/>
      <c r="UVE18" s="8"/>
      <c r="UVF18" s="8"/>
      <c r="UVG18" s="8"/>
      <c r="UVH18" s="8"/>
      <c r="UVI18" s="8"/>
      <c r="UVJ18" s="8"/>
      <c r="UVK18" s="8"/>
      <c r="UVL18" s="8"/>
      <c r="UVM18" s="8"/>
      <c r="UVN18" s="8"/>
      <c r="UVO18" s="8"/>
      <c r="UVP18" s="8"/>
      <c r="UVQ18" s="8"/>
      <c r="UVR18" s="8"/>
      <c r="UVS18" s="8"/>
      <c r="UVT18" s="8"/>
      <c r="UVU18" s="8"/>
      <c r="UVV18" s="8"/>
      <c r="UVW18" s="8"/>
      <c r="UVX18" s="8"/>
      <c r="UVY18" s="8"/>
      <c r="UVZ18" s="8"/>
      <c r="UWA18" s="8"/>
      <c r="UWB18" s="8"/>
      <c r="UWC18" s="8"/>
      <c r="UWD18" s="8"/>
      <c r="UWE18" s="8"/>
      <c r="UWF18" s="8"/>
      <c r="UWG18" s="8"/>
      <c r="UWH18" s="8"/>
      <c r="UWI18" s="8"/>
      <c r="UWJ18" s="8"/>
      <c r="UWK18" s="8"/>
      <c r="UWL18" s="8"/>
      <c r="UWM18" s="8"/>
      <c r="UWN18" s="8"/>
      <c r="UWO18" s="8"/>
      <c r="UWP18" s="8"/>
      <c r="UWQ18" s="8"/>
      <c r="UWR18" s="8"/>
      <c r="UWS18" s="8"/>
      <c r="UWT18" s="8"/>
      <c r="UWU18" s="8"/>
      <c r="UWV18" s="8"/>
      <c r="UWW18" s="8"/>
      <c r="UWX18" s="8"/>
      <c r="UWY18" s="8"/>
      <c r="UWZ18" s="8"/>
      <c r="UXA18" s="8"/>
      <c r="UXB18" s="8"/>
      <c r="UXC18" s="8"/>
      <c r="UXD18" s="8"/>
      <c r="UXE18" s="8"/>
      <c r="UXF18" s="8"/>
      <c r="UXG18" s="8"/>
      <c r="UXH18" s="8"/>
      <c r="UXI18" s="8"/>
      <c r="UXJ18" s="8"/>
      <c r="UXK18" s="8"/>
      <c r="UXL18" s="8"/>
      <c r="UXM18" s="8"/>
      <c r="UXN18" s="8"/>
      <c r="UXO18" s="8"/>
      <c r="UXP18" s="8"/>
      <c r="UXQ18" s="8"/>
      <c r="UXR18" s="8"/>
      <c r="UXS18" s="8"/>
      <c r="UXT18" s="8"/>
      <c r="UXU18" s="8"/>
      <c r="UXV18" s="8"/>
      <c r="UXW18" s="8"/>
      <c r="UXX18" s="8"/>
      <c r="UXY18" s="8"/>
      <c r="UXZ18" s="8"/>
      <c r="UYA18" s="8"/>
      <c r="UYB18" s="8"/>
      <c r="UYC18" s="8"/>
      <c r="UYD18" s="8"/>
      <c r="UYE18" s="8"/>
      <c r="UYF18" s="8"/>
      <c r="UYG18" s="8"/>
      <c r="UYH18" s="8"/>
      <c r="UYI18" s="8"/>
      <c r="UYJ18" s="8"/>
      <c r="UYK18" s="8"/>
      <c r="UYL18" s="8"/>
      <c r="UYM18" s="8"/>
      <c r="UYN18" s="8"/>
      <c r="UYO18" s="8"/>
      <c r="UYP18" s="8"/>
      <c r="UYQ18" s="8"/>
      <c r="UYR18" s="8"/>
      <c r="UYS18" s="8"/>
      <c r="UYT18" s="8"/>
      <c r="UYU18" s="8"/>
      <c r="UYV18" s="8"/>
      <c r="UYW18" s="8"/>
      <c r="UYX18" s="8"/>
      <c r="UYY18" s="8"/>
      <c r="UYZ18" s="8"/>
      <c r="UZA18" s="8"/>
      <c r="UZB18" s="8"/>
      <c r="UZC18" s="8"/>
      <c r="UZD18" s="8"/>
      <c r="UZE18" s="8"/>
      <c r="UZF18" s="8"/>
      <c r="UZG18" s="8"/>
      <c r="UZH18" s="8"/>
      <c r="UZI18" s="8"/>
      <c r="UZJ18" s="8"/>
      <c r="UZK18" s="8"/>
      <c r="UZL18" s="8"/>
      <c r="UZM18" s="8"/>
      <c r="UZN18" s="8"/>
      <c r="UZO18" s="8"/>
      <c r="UZP18" s="8"/>
      <c r="UZQ18" s="8"/>
      <c r="UZR18" s="8"/>
      <c r="UZS18" s="8"/>
      <c r="UZT18" s="8"/>
      <c r="UZU18" s="8"/>
      <c r="UZV18" s="8"/>
      <c r="UZW18" s="8"/>
      <c r="UZX18" s="8"/>
      <c r="UZY18" s="8"/>
      <c r="UZZ18" s="8"/>
      <c r="VAA18" s="8"/>
      <c r="VAB18" s="8"/>
      <c r="VAC18" s="8"/>
      <c r="VAD18" s="8"/>
      <c r="VAE18" s="8"/>
      <c r="VAF18" s="8"/>
      <c r="VAG18" s="8"/>
      <c r="VAH18" s="8"/>
      <c r="VAI18" s="8"/>
      <c r="VAJ18" s="8"/>
      <c r="VAK18" s="8"/>
      <c r="VAL18" s="8"/>
      <c r="VAM18" s="8"/>
      <c r="VAN18" s="8"/>
      <c r="VAO18" s="8"/>
      <c r="VAP18" s="8"/>
      <c r="VAQ18" s="8"/>
      <c r="VAR18" s="8"/>
      <c r="VAS18" s="8"/>
      <c r="VAT18" s="8"/>
      <c r="VAU18" s="8"/>
      <c r="VAV18" s="8"/>
      <c r="VAW18" s="8"/>
      <c r="VAX18" s="8"/>
      <c r="VAY18" s="8"/>
      <c r="VAZ18" s="8"/>
      <c r="VBA18" s="8"/>
      <c r="VBB18" s="8"/>
      <c r="VBC18" s="8"/>
      <c r="VBD18" s="8"/>
      <c r="VBE18" s="8"/>
      <c r="VBF18" s="8"/>
      <c r="VBG18" s="8"/>
      <c r="VBH18" s="8"/>
      <c r="VBI18" s="8"/>
      <c r="VBJ18" s="8"/>
      <c r="VBK18" s="8"/>
      <c r="VBL18" s="8"/>
      <c r="VBM18" s="8"/>
      <c r="VBN18" s="8"/>
      <c r="VBO18" s="8"/>
      <c r="VBP18" s="8"/>
      <c r="VBQ18" s="8"/>
      <c r="VBR18" s="8"/>
      <c r="VBS18" s="8"/>
      <c r="VBT18" s="8"/>
      <c r="VBU18" s="8"/>
      <c r="VBV18" s="8"/>
      <c r="VBW18" s="8"/>
      <c r="VBX18" s="8"/>
      <c r="VBY18" s="8"/>
      <c r="VBZ18" s="8"/>
      <c r="VCA18" s="8"/>
      <c r="VCB18" s="8"/>
      <c r="VCC18" s="8"/>
      <c r="VCD18" s="8"/>
      <c r="VCE18" s="8"/>
      <c r="VCF18" s="8"/>
      <c r="VCG18" s="8"/>
      <c r="VCH18" s="8"/>
      <c r="VCI18" s="8"/>
      <c r="VCJ18" s="8"/>
      <c r="VCK18" s="8"/>
      <c r="VCL18" s="8"/>
      <c r="VCM18" s="8"/>
      <c r="VCN18" s="8"/>
      <c r="VCO18" s="8"/>
      <c r="VCP18" s="8"/>
      <c r="VCQ18" s="8"/>
      <c r="VCR18" s="8"/>
      <c r="VCS18" s="8"/>
      <c r="VCT18" s="8"/>
      <c r="VCU18" s="8"/>
      <c r="VCV18" s="8"/>
      <c r="VCW18" s="8"/>
      <c r="VCX18" s="8"/>
      <c r="VCY18" s="8"/>
      <c r="VCZ18" s="8"/>
      <c r="VDA18" s="8"/>
      <c r="VDB18" s="8"/>
      <c r="VDC18" s="8"/>
      <c r="VDD18" s="8"/>
      <c r="VDE18" s="8"/>
      <c r="VDF18" s="8"/>
      <c r="VDG18" s="8"/>
      <c r="VDH18" s="8"/>
      <c r="VDI18" s="8"/>
      <c r="VDJ18" s="8"/>
      <c r="VDK18" s="8"/>
      <c r="VDL18" s="8"/>
      <c r="VDM18" s="8"/>
      <c r="VDN18" s="8"/>
      <c r="VDO18" s="8"/>
      <c r="VDP18" s="8"/>
      <c r="VDQ18" s="8"/>
      <c r="VDR18" s="8"/>
      <c r="VDS18" s="8"/>
      <c r="VDT18" s="8"/>
      <c r="VDU18" s="8"/>
      <c r="VDV18" s="8"/>
      <c r="VDW18" s="8"/>
      <c r="VDX18" s="8"/>
      <c r="VDY18" s="8"/>
      <c r="VDZ18" s="8"/>
      <c r="VEA18" s="8"/>
      <c r="VEB18" s="8"/>
      <c r="VEC18" s="8"/>
      <c r="VED18" s="8"/>
      <c r="VEE18" s="8"/>
      <c r="VEF18" s="8"/>
      <c r="VEG18" s="8"/>
      <c r="VEH18" s="8"/>
      <c r="VEI18" s="8"/>
      <c r="VEJ18" s="8"/>
      <c r="VEK18" s="8"/>
      <c r="VEL18" s="8"/>
      <c r="VEM18" s="8"/>
      <c r="VEN18" s="8"/>
      <c r="VEO18" s="8"/>
      <c r="VEP18" s="8"/>
      <c r="VEQ18" s="8"/>
      <c r="VER18" s="8"/>
      <c r="VES18" s="8"/>
      <c r="VET18" s="8"/>
      <c r="VEU18" s="8"/>
      <c r="VEV18" s="8"/>
      <c r="VEW18" s="8"/>
      <c r="VEX18" s="8"/>
      <c r="VEY18" s="8"/>
      <c r="VEZ18" s="8"/>
      <c r="VFA18" s="8"/>
      <c r="VFB18" s="8"/>
      <c r="VFC18" s="8"/>
      <c r="VFD18" s="8"/>
      <c r="VFE18" s="8"/>
      <c r="VFF18" s="8"/>
      <c r="VFG18" s="8"/>
      <c r="VFH18" s="8"/>
      <c r="VFI18" s="8"/>
      <c r="VFJ18" s="8"/>
      <c r="VFK18" s="8"/>
      <c r="VFL18" s="8"/>
      <c r="VFM18" s="8"/>
      <c r="VFN18" s="8"/>
      <c r="VFO18" s="8"/>
      <c r="VFP18" s="8"/>
      <c r="VFQ18" s="8"/>
      <c r="VFR18" s="8"/>
      <c r="VFS18" s="8"/>
      <c r="VFT18" s="8"/>
      <c r="VFU18" s="8"/>
      <c r="VFV18" s="8"/>
      <c r="VFW18" s="8"/>
      <c r="VFX18" s="8"/>
      <c r="VFY18" s="8"/>
      <c r="VFZ18" s="8"/>
      <c r="VGA18" s="8"/>
      <c r="VGB18" s="8"/>
      <c r="VGC18" s="8"/>
      <c r="VGD18" s="8"/>
      <c r="VGE18" s="8"/>
      <c r="VGF18" s="8"/>
      <c r="VGG18" s="8"/>
      <c r="VGH18" s="8"/>
      <c r="VGI18" s="8"/>
      <c r="VGJ18" s="8"/>
      <c r="VGK18" s="8"/>
      <c r="VGL18" s="8"/>
      <c r="VGM18" s="8"/>
      <c r="VGN18" s="8"/>
      <c r="VGO18" s="8"/>
      <c r="VGP18" s="8"/>
      <c r="VGQ18" s="8"/>
      <c r="VGR18" s="8"/>
      <c r="VGS18" s="8"/>
      <c r="VGT18" s="8"/>
      <c r="VGU18" s="8"/>
      <c r="VGV18" s="8"/>
      <c r="VGW18" s="8"/>
      <c r="VGX18" s="8"/>
      <c r="VGY18" s="8"/>
      <c r="VGZ18" s="8"/>
      <c r="VHA18" s="8"/>
      <c r="VHB18" s="8"/>
      <c r="VHC18" s="8"/>
      <c r="VHD18" s="8"/>
      <c r="VHE18" s="8"/>
      <c r="VHF18" s="8"/>
      <c r="VHG18" s="8"/>
      <c r="VHH18" s="8"/>
      <c r="VHI18" s="8"/>
      <c r="VHJ18" s="8"/>
      <c r="VHK18" s="8"/>
      <c r="VHL18" s="8"/>
      <c r="VHM18" s="8"/>
      <c r="VHN18" s="8"/>
      <c r="VHO18" s="8"/>
      <c r="VHP18" s="8"/>
      <c r="VHQ18" s="8"/>
      <c r="VHR18" s="8"/>
      <c r="VHS18" s="8"/>
      <c r="VHT18" s="8"/>
      <c r="VHU18" s="8"/>
      <c r="VHV18" s="8"/>
      <c r="VHW18" s="8"/>
      <c r="VHX18" s="8"/>
      <c r="VHY18" s="8"/>
      <c r="VHZ18" s="8"/>
      <c r="VIA18" s="8"/>
      <c r="VIB18" s="8"/>
      <c r="VIC18" s="8"/>
      <c r="VID18" s="8"/>
      <c r="VIE18" s="8"/>
      <c r="VIF18" s="8"/>
      <c r="VIG18" s="8"/>
      <c r="VIH18" s="8"/>
      <c r="VII18" s="8"/>
      <c r="VIJ18" s="8"/>
      <c r="VIK18" s="8"/>
      <c r="VIL18" s="8"/>
      <c r="VIM18" s="8"/>
      <c r="VIN18" s="8"/>
      <c r="VIO18" s="8"/>
      <c r="VIP18" s="8"/>
      <c r="VIQ18" s="8"/>
      <c r="VIR18" s="8"/>
      <c r="VIS18" s="8"/>
      <c r="VIT18" s="8"/>
      <c r="VIU18" s="8"/>
      <c r="VIV18" s="8"/>
      <c r="VIW18" s="8"/>
      <c r="VIX18" s="8"/>
      <c r="VIY18" s="8"/>
      <c r="VIZ18" s="8"/>
      <c r="VJA18" s="8"/>
      <c r="VJB18" s="8"/>
      <c r="VJC18" s="8"/>
      <c r="VJD18" s="8"/>
      <c r="VJE18" s="8"/>
      <c r="VJF18" s="8"/>
      <c r="VJG18" s="8"/>
      <c r="VJH18" s="8"/>
      <c r="VJI18" s="8"/>
      <c r="VJJ18" s="8"/>
      <c r="VJK18" s="8"/>
      <c r="VJL18" s="8"/>
      <c r="VJM18" s="8"/>
      <c r="VJN18" s="8"/>
      <c r="VJO18" s="8"/>
      <c r="VJP18" s="8"/>
      <c r="VJQ18" s="8"/>
      <c r="VJR18" s="8"/>
      <c r="VJS18" s="8"/>
      <c r="VJT18" s="8"/>
      <c r="VJU18" s="8"/>
      <c r="VJV18" s="8"/>
      <c r="VJW18" s="8"/>
      <c r="VJX18" s="8"/>
      <c r="VJY18" s="8"/>
      <c r="VJZ18" s="8"/>
      <c r="VKA18" s="8"/>
      <c r="VKB18" s="8"/>
      <c r="VKC18" s="8"/>
      <c r="VKD18" s="8"/>
      <c r="VKE18" s="8"/>
      <c r="VKF18" s="8"/>
      <c r="VKG18" s="8"/>
      <c r="VKH18" s="8"/>
      <c r="VKI18" s="8"/>
      <c r="VKJ18" s="8"/>
      <c r="VKK18" s="8"/>
      <c r="VKL18" s="8"/>
      <c r="VKM18" s="8"/>
      <c r="VKN18" s="8"/>
      <c r="VKO18" s="8"/>
      <c r="VKP18" s="8"/>
      <c r="VKQ18" s="8"/>
      <c r="VKR18" s="8"/>
      <c r="VKS18" s="8"/>
      <c r="VKT18" s="8"/>
      <c r="VKU18" s="8"/>
      <c r="VKV18" s="8"/>
      <c r="VKW18" s="8"/>
      <c r="VKX18" s="8"/>
      <c r="VKY18" s="8"/>
      <c r="VKZ18" s="8"/>
      <c r="VLA18" s="8"/>
      <c r="VLB18" s="8"/>
      <c r="VLC18" s="8"/>
      <c r="VLD18" s="8"/>
      <c r="VLE18" s="8"/>
      <c r="VLF18" s="8"/>
      <c r="VLG18" s="8"/>
      <c r="VLH18" s="8"/>
      <c r="VLI18" s="8"/>
      <c r="VLJ18" s="8"/>
      <c r="VLK18" s="8"/>
      <c r="VLL18" s="8"/>
      <c r="VLM18" s="8"/>
      <c r="VLN18" s="8"/>
      <c r="VLO18" s="8"/>
      <c r="VLP18" s="8"/>
      <c r="VLQ18" s="8"/>
      <c r="VLR18" s="8"/>
      <c r="VLS18" s="8"/>
      <c r="VLT18" s="8"/>
      <c r="VLU18" s="8"/>
      <c r="VLV18" s="8"/>
      <c r="VLW18" s="8"/>
      <c r="VLX18" s="8"/>
      <c r="VLY18" s="8"/>
      <c r="VLZ18" s="8"/>
      <c r="VMA18" s="8"/>
      <c r="VMB18" s="8"/>
      <c r="VMC18" s="8"/>
      <c r="VMD18" s="8"/>
      <c r="VME18" s="8"/>
      <c r="VMF18" s="8"/>
      <c r="VMG18" s="8"/>
      <c r="VMH18" s="8"/>
      <c r="VMI18" s="8"/>
      <c r="VMJ18" s="8"/>
      <c r="VMK18" s="8"/>
      <c r="VML18" s="8"/>
      <c r="VMM18" s="8"/>
      <c r="VMN18" s="8"/>
      <c r="VMO18" s="8"/>
      <c r="VMP18" s="8"/>
      <c r="VMQ18" s="8"/>
      <c r="VMR18" s="8"/>
      <c r="VMS18" s="8"/>
      <c r="VMT18" s="8"/>
      <c r="VMU18" s="8"/>
      <c r="VMV18" s="8"/>
      <c r="VMW18" s="8"/>
      <c r="VMX18" s="8"/>
      <c r="VMY18" s="8"/>
      <c r="VMZ18" s="8"/>
      <c r="VNA18" s="8"/>
      <c r="VNB18" s="8"/>
      <c r="VNC18" s="8"/>
      <c r="VND18" s="8"/>
      <c r="VNE18" s="8"/>
      <c r="VNF18" s="8"/>
      <c r="VNG18" s="8"/>
      <c r="VNH18" s="8"/>
      <c r="VNI18" s="8"/>
      <c r="VNJ18" s="8"/>
      <c r="VNK18" s="8"/>
      <c r="VNL18" s="8"/>
      <c r="VNM18" s="8"/>
      <c r="VNN18" s="8"/>
      <c r="VNO18" s="8"/>
      <c r="VNP18" s="8"/>
      <c r="VNQ18" s="8"/>
      <c r="VNR18" s="8"/>
      <c r="VNS18" s="8"/>
      <c r="VNT18" s="8"/>
      <c r="VNU18" s="8"/>
      <c r="VNV18" s="8"/>
      <c r="VNW18" s="8"/>
      <c r="VNX18" s="8"/>
      <c r="VNY18" s="8"/>
      <c r="VNZ18" s="8"/>
      <c r="VOA18" s="8"/>
      <c r="VOB18" s="8"/>
      <c r="VOC18" s="8"/>
      <c r="VOD18" s="8"/>
      <c r="VOE18" s="8"/>
      <c r="VOF18" s="8"/>
      <c r="VOG18" s="8"/>
      <c r="VOH18" s="8"/>
      <c r="VOI18" s="8"/>
      <c r="VOJ18" s="8"/>
      <c r="VOK18" s="8"/>
      <c r="VOL18" s="8"/>
      <c r="VOM18" s="8"/>
      <c r="VON18" s="8"/>
      <c r="VOO18" s="8"/>
      <c r="VOP18" s="8"/>
      <c r="VOQ18" s="8"/>
      <c r="VOR18" s="8"/>
      <c r="VOS18" s="8"/>
      <c r="VOT18" s="8"/>
      <c r="VOU18" s="8"/>
      <c r="VOV18" s="8"/>
      <c r="VOW18" s="8"/>
      <c r="VOX18" s="8"/>
      <c r="VOY18" s="8"/>
      <c r="VOZ18" s="8"/>
      <c r="VPA18" s="8"/>
      <c r="VPB18" s="8"/>
      <c r="VPC18" s="8"/>
      <c r="VPD18" s="8"/>
      <c r="VPE18" s="8"/>
      <c r="VPF18" s="8"/>
      <c r="VPG18" s="8"/>
      <c r="VPH18" s="8"/>
      <c r="VPI18" s="8"/>
      <c r="VPJ18" s="8"/>
      <c r="VPK18" s="8"/>
      <c r="VPL18" s="8"/>
      <c r="VPM18" s="8"/>
      <c r="VPN18" s="8"/>
      <c r="VPO18" s="8"/>
      <c r="VPP18" s="8"/>
      <c r="VPQ18" s="8"/>
      <c r="VPR18" s="8"/>
      <c r="VPS18" s="8"/>
      <c r="VPT18" s="8"/>
      <c r="VPU18" s="8"/>
      <c r="VPV18" s="8"/>
      <c r="VPW18" s="8"/>
      <c r="VPX18" s="8"/>
      <c r="VPY18" s="8"/>
      <c r="VPZ18" s="8"/>
      <c r="VQA18" s="8"/>
      <c r="VQB18" s="8"/>
      <c r="VQC18" s="8"/>
      <c r="VQD18" s="8"/>
      <c r="VQE18" s="8"/>
      <c r="VQF18" s="8"/>
      <c r="VQG18" s="8"/>
      <c r="VQH18" s="8"/>
      <c r="VQI18" s="8"/>
      <c r="VQJ18" s="8"/>
      <c r="VQK18" s="8"/>
      <c r="VQL18" s="8"/>
      <c r="VQM18" s="8"/>
      <c r="VQN18" s="8"/>
      <c r="VQO18" s="8"/>
      <c r="VQP18" s="8"/>
      <c r="VQQ18" s="8"/>
      <c r="VQR18" s="8"/>
      <c r="VQS18" s="8"/>
      <c r="VQT18" s="8"/>
      <c r="VQU18" s="8"/>
      <c r="VQV18" s="8"/>
      <c r="VQW18" s="8"/>
      <c r="VQX18" s="8"/>
      <c r="VQY18" s="8"/>
      <c r="VQZ18" s="8"/>
      <c r="VRA18" s="8"/>
      <c r="VRB18" s="8"/>
      <c r="VRC18" s="8"/>
      <c r="VRD18" s="8"/>
      <c r="VRE18" s="8"/>
      <c r="VRF18" s="8"/>
      <c r="VRG18" s="8"/>
      <c r="VRH18" s="8"/>
      <c r="VRI18" s="8"/>
      <c r="VRJ18" s="8"/>
      <c r="VRK18" s="8"/>
      <c r="VRL18" s="8"/>
      <c r="VRM18" s="8"/>
      <c r="VRN18" s="8"/>
      <c r="VRO18" s="8"/>
      <c r="VRP18" s="8"/>
      <c r="VRQ18" s="8"/>
      <c r="VRR18" s="8"/>
      <c r="VRS18" s="8"/>
      <c r="VRT18" s="8"/>
      <c r="VRU18" s="8"/>
      <c r="VRV18" s="8"/>
      <c r="VRW18" s="8"/>
      <c r="VRX18" s="8"/>
      <c r="VRY18" s="8"/>
      <c r="VRZ18" s="8"/>
      <c r="VSA18" s="8"/>
      <c r="VSB18" s="8"/>
      <c r="VSC18" s="8"/>
      <c r="VSD18" s="8"/>
      <c r="VSE18" s="8"/>
      <c r="VSF18" s="8"/>
      <c r="VSG18" s="8"/>
      <c r="VSH18" s="8"/>
      <c r="VSI18" s="8"/>
      <c r="VSJ18" s="8"/>
      <c r="VSK18" s="8"/>
      <c r="VSL18" s="8"/>
      <c r="VSM18" s="8"/>
      <c r="VSN18" s="8"/>
      <c r="VSO18" s="8"/>
      <c r="VSP18" s="8"/>
      <c r="VSQ18" s="8"/>
      <c r="VSR18" s="8"/>
      <c r="VSS18" s="8"/>
      <c r="VST18" s="8"/>
      <c r="VSU18" s="8"/>
      <c r="VSV18" s="8"/>
      <c r="VSW18" s="8"/>
      <c r="VSX18" s="8"/>
      <c r="VSY18" s="8"/>
      <c r="VSZ18" s="8"/>
      <c r="VTA18" s="8"/>
      <c r="VTB18" s="8"/>
      <c r="VTC18" s="8"/>
      <c r="VTD18" s="8"/>
      <c r="VTE18" s="8"/>
      <c r="VTF18" s="8"/>
      <c r="VTG18" s="8"/>
      <c r="VTH18" s="8"/>
      <c r="VTI18" s="8"/>
      <c r="VTJ18" s="8"/>
      <c r="VTK18" s="8"/>
      <c r="VTL18" s="8"/>
      <c r="VTM18" s="8"/>
      <c r="VTN18" s="8"/>
      <c r="VTO18" s="8"/>
      <c r="VTP18" s="8"/>
      <c r="VTQ18" s="8"/>
      <c r="VTR18" s="8"/>
      <c r="VTS18" s="8"/>
      <c r="VTT18" s="8"/>
      <c r="VTU18" s="8"/>
      <c r="VTV18" s="8"/>
      <c r="VTW18" s="8"/>
      <c r="VTX18" s="8"/>
      <c r="VTY18" s="8"/>
      <c r="VTZ18" s="8"/>
      <c r="VUA18" s="8"/>
      <c r="VUB18" s="8"/>
      <c r="VUC18" s="8"/>
      <c r="VUD18" s="8"/>
      <c r="VUE18" s="8"/>
      <c r="VUF18" s="8"/>
      <c r="VUG18" s="8"/>
      <c r="VUH18" s="8"/>
      <c r="VUI18" s="8"/>
      <c r="VUJ18" s="8"/>
      <c r="VUK18" s="8"/>
      <c r="VUL18" s="8"/>
      <c r="VUM18" s="8"/>
      <c r="VUN18" s="8"/>
      <c r="VUO18" s="8"/>
      <c r="VUP18" s="8"/>
      <c r="VUQ18" s="8"/>
      <c r="VUR18" s="8"/>
      <c r="VUS18" s="8"/>
      <c r="VUT18" s="8"/>
      <c r="VUU18" s="8"/>
      <c r="VUV18" s="8"/>
      <c r="VUW18" s="8"/>
      <c r="VUX18" s="8"/>
      <c r="VUY18" s="8"/>
      <c r="VUZ18" s="8"/>
      <c r="VVA18" s="8"/>
      <c r="VVB18" s="8"/>
      <c r="VVC18" s="8"/>
      <c r="VVD18" s="8"/>
      <c r="VVE18" s="8"/>
      <c r="VVF18" s="8"/>
      <c r="VVG18" s="8"/>
      <c r="VVH18" s="8"/>
      <c r="VVI18" s="8"/>
      <c r="VVJ18" s="8"/>
      <c r="VVK18" s="8"/>
      <c r="VVL18" s="8"/>
      <c r="VVM18" s="8"/>
      <c r="VVN18" s="8"/>
      <c r="VVO18" s="8"/>
      <c r="VVP18" s="8"/>
      <c r="VVQ18" s="8"/>
      <c r="VVR18" s="8"/>
      <c r="VVS18" s="8"/>
      <c r="VVT18" s="8"/>
      <c r="VVU18" s="8"/>
      <c r="VVV18" s="8"/>
      <c r="VVW18" s="8"/>
      <c r="VVX18" s="8"/>
      <c r="VVY18" s="8"/>
      <c r="VVZ18" s="8"/>
      <c r="VWA18" s="8"/>
      <c r="VWB18" s="8"/>
      <c r="VWC18" s="8"/>
      <c r="VWD18" s="8"/>
      <c r="VWE18" s="8"/>
      <c r="VWF18" s="8"/>
      <c r="VWG18" s="8"/>
      <c r="VWH18" s="8"/>
      <c r="VWI18" s="8"/>
      <c r="VWJ18" s="8"/>
      <c r="VWK18" s="8"/>
      <c r="VWL18" s="8"/>
      <c r="VWM18" s="8"/>
      <c r="VWN18" s="8"/>
      <c r="VWO18" s="8"/>
      <c r="VWP18" s="8"/>
      <c r="VWQ18" s="8"/>
      <c r="VWR18" s="8"/>
      <c r="VWS18" s="8"/>
      <c r="VWT18" s="8"/>
      <c r="VWU18" s="8"/>
      <c r="VWV18" s="8"/>
      <c r="VWW18" s="8"/>
      <c r="VWX18" s="8"/>
      <c r="VWY18" s="8"/>
      <c r="VWZ18" s="8"/>
      <c r="VXA18" s="8"/>
      <c r="VXB18" s="8"/>
      <c r="VXC18" s="8"/>
      <c r="VXD18" s="8"/>
      <c r="VXE18" s="8"/>
      <c r="VXF18" s="8"/>
      <c r="VXG18" s="8"/>
      <c r="VXH18" s="8"/>
      <c r="VXI18" s="8"/>
      <c r="VXJ18" s="8"/>
      <c r="VXK18" s="8"/>
      <c r="VXL18" s="8"/>
      <c r="VXM18" s="8"/>
      <c r="VXN18" s="8"/>
      <c r="VXO18" s="8"/>
      <c r="VXP18" s="8"/>
      <c r="VXQ18" s="8"/>
      <c r="VXR18" s="8"/>
      <c r="VXS18" s="8"/>
      <c r="VXT18" s="8"/>
      <c r="VXU18" s="8"/>
      <c r="VXV18" s="8"/>
      <c r="VXW18" s="8"/>
      <c r="VXX18" s="8"/>
      <c r="VXY18" s="8"/>
      <c r="VXZ18" s="8"/>
      <c r="VYA18" s="8"/>
      <c r="VYB18" s="8"/>
      <c r="VYC18" s="8"/>
      <c r="VYD18" s="8"/>
      <c r="VYE18" s="8"/>
      <c r="VYF18" s="8"/>
      <c r="VYG18" s="8"/>
      <c r="VYH18" s="8"/>
      <c r="VYI18" s="8"/>
      <c r="VYJ18" s="8"/>
      <c r="VYK18" s="8"/>
      <c r="VYL18" s="8"/>
      <c r="VYM18" s="8"/>
      <c r="VYN18" s="8"/>
      <c r="VYO18" s="8"/>
      <c r="VYP18" s="8"/>
      <c r="VYQ18" s="8"/>
      <c r="VYR18" s="8"/>
      <c r="VYS18" s="8"/>
      <c r="VYT18" s="8"/>
      <c r="VYU18" s="8"/>
      <c r="VYV18" s="8"/>
      <c r="VYW18" s="8"/>
      <c r="VYX18" s="8"/>
      <c r="VYY18" s="8"/>
      <c r="VYZ18" s="8"/>
      <c r="VZA18" s="8"/>
      <c r="VZB18" s="8"/>
      <c r="VZC18" s="8"/>
      <c r="VZD18" s="8"/>
      <c r="VZE18" s="8"/>
      <c r="VZF18" s="8"/>
      <c r="VZG18" s="8"/>
      <c r="VZH18" s="8"/>
      <c r="VZI18" s="8"/>
      <c r="VZJ18" s="8"/>
      <c r="VZK18" s="8"/>
      <c r="VZL18" s="8"/>
      <c r="VZM18" s="8"/>
      <c r="VZN18" s="8"/>
      <c r="VZO18" s="8"/>
      <c r="VZP18" s="8"/>
      <c r="VZQ18" s="8"/>
      <c r="VZR18" s="8"/>
      <c r="VZS18" s="8"/>
      <c r="VZT18" s="8"/>
      <c r="VZU18" s="8"/>
      <c r="VZV18" s="8"/>
      <c r="VZW18" s="8"/>
      <c r="VZX18" s="8"/>
      <c r="VZY18" s="8"/>
      <c r="VZZ18" s="8"/>
      <c r="WAA18" s="8"/>
      <c r="WAB18" s="8"/>
      <c r="WAC18" s="8"/>
      <c r="WAD18" s="8"/>
      <c r="WAE18" s="8"/>
      <c r="WAF18" s="8"/>
      <c r="WAG18" s="8"/>
      <c r="WAH18" s="8"/>
      <c r="WAI18" s="8"/>
      <c r="WAJ18" s="8"/>
      <c r="WAK18" s="8"/>
      <c r="WAL18" s="8"/>
      <c r="WAM18" s="8"/>
      <c r="WAN18" s="8"/>
      <c r="WAO18" s="8"/>
      <c r="WAP18" s="8"/>
      <c r="WAQ18" s="8"/>
      <c r="WAR18" s="8"/>
      <c r="WAS18" s="8"/>
      <c r="WAT18" s="8"/>
      <c r="WAU18" s="8"/>
      <c r="WAV18" s="8"/>
      <c r="WAW18" s="8"/>
      <c r="WAX18" s="8"/>
      <c r="WAY18" s="8"/>
      <c r="WAZ18" s="8"/>
      <c r="WBA18" s="8"/>
      <c r="WBB18" s="8"/>
      <c r="WBC18" s="8"/>
      <c r="WBD18" s="8"/>
      <c r="WBE18" s="8"/>
      <c r="WBF18" s="8"/>
      <c r="WBG18" s="8"/>
      <c r="WBH18" s="8"/>
      <c r="WBI18" s="8"/>
      <c r="WBJ18" s="8"/>
      <c r="WBK18" s="8"/>
      <c r="WBL18" s="8"/>
      <c r="WBM18" s="8"/>
      <c r="WBN18" s="8"/>
      <c r="WBO18" s="8"/>
      <c r="WBP18" s="8"/>
      <c r="WBQ18" s="8"/>
      <c r="WBR18" s="8"/>
      <c r="WBS18" s="8"/>
      <c r="WBT18" s="8"/>
      <c r="WBU18" s="8"/>
      <c r="WBV18" s="8"/>
      <c r="WBW18" s="8"/>
      <c r="WBX18" s="8"/>
      <c r="WBY18" s="8"/>
      <c r="WBZ18" s="8"/>
      <c r="WCA18" s="8"/>
      <c r="WCB18" s="8"/>
      <c r="WCC18" s="8"/>
      <c r="WCD18" s="8"/>
      <c r="WCE18" s="8"/>
      <c r="WCF18" s="8"/>
      <c r="WCG18" s="8"/>
      <c r="WCH18" s="8"/>
      <c r="WCI18" s="8"/>
      <c r="WCJ18" s="8"/>
      <c r="WCK18" s="8"/>
      <c r="WCL18" s="8"/>
      <c r="WCM18" s="8"/>
      <c r="WCN18" s="8"/>
      <c r="WCO18" s="8"/>
      <c r="WCP18" s="8"/>
      <c r="WCQ18" s="8"/>
      <c r="WCR18" s="8"/>
      <c r="WCS18" s="8"/>
      <c r="WCT18" s="8"/>
      <c r="WCU18" s="8"/>
      <c r="WCV18" s="8"/>
      <c r="WCW18" s="8"/>
      <c r="WCX18" s="8"/>
      <c r="WCY18" s="8"/>
      <c r="WCZ18" s="8"/>
      <c r="WDA18" s="8"/>
      <c r="WDB18" s="8"/>
      <c r="WDC18" s="8"/>
      <c r="WDD18" s="8"/>
      <c r="WDE18" s="8"/>
      <c r="WDF18" s="8"/>
      <c r="WDG18" s="8"/>
      <c r="WDH18" s="8"/>
      <c r="WDI18" s="8"/>
      <c r="WDJ18" s="8"/>
      <c r="WDK18" s="8"/>
      <c r="WDL18" s="8"/>
      <c r="WDM18" s="8"/>
      <c r="WDN18" s="8"/>
      <c r="WDO18" s="8"/>
      <c r="WDP18" s="8"/>
      <c r="WDQ18" s="8"/>
      <c r="WDR18" s="8"/>
      <c r="WDS18" s="8"/>
      <c r="WDT18" s="8"/>
      <c r="WDU18" s="8"/>
      <c r="WDV18" s="8"/>
      <c r="WDW18" s="8"/>
      <c r="WDX18" s="8"/>
      <c r="WDY18" s="8"/>
      <c r="WDZ18" s="8"/>
      <c r="WEA18" s="8"/>
      <c r="WEB18" s="8"/>
      <c r="WEC18" s="8"/>
      <c r="WED18" s="8"/>
      <c r="WEE18" s="8"/>
      <c r="WEF18" s="8"/>
      <c r="WEG18" s="8"/>
      <c r="WEH18" s="8"/>
      <c r="WEI18" s="8"/>
      <c r="WEJ18" s="8"/>
      <c r="WEK18" s="8"/>
      <c r="WEL18" s="8"/>
      <c r="WEM18" s="8"/>
      <c r="WEN18" s="8"/>
      <c r="WEO18" s="8"/>
      <c r="WEP18" s="8"/>
      <c r="WEQ18" s="8"/>
      <c r="WER18" s="8"/>
      <c r="WES18" s="8"/>
      <c r="WET18" s="8"/>
      <c r="WEU18" s="8"/>
      <c r="WEV18" s="8"/>
      <c r="WEW18" s="8"/>
      <c r="WEX18" s="8"/>
      <c r="WEY18" s="8"/>
      <c r="WEZ18" s="8"/>
      <c r="WFA18" s="8"/>
      <c r="WFB18" s="8"/>
      <c r="WFC18" s="8"/>
      <c r="WFD18" s="8"/>
      <c r="WFE18" s="8"/>
      <c r="WFF18" s="8"/>
      <c r="WFG18" s="8"/>
      <c r="WFH18" s="8"/>
      <c r="WFI18" s="8"/>
      <c r="WFJ18" s="8"/>
      <c r="WFK18" s="8"/>
      <c r="WFL18" s="8"/>
      <c r="WFM18" s="8"/>
      <c r="WFN18" s="8"/>
      <c r="WFO18" s="8"/>
      <c r="WFP18" s="8"/>
      <c r="WFQ18" s="8"/>
      <c r="WFR18" s="8"/>
      <c r="WFS18" s="8"/>
      <c r="WFT18" s="8"/>
      <c r="WFU18" s="8"/>
      <c r="WFV18" s="8"/>
      <c r="WFW18" s="8"/>
      <c r="WFX18" s="8"/>
      <c r="WFY18" s="8"/>
      <c r="WFZ18" s="8"/>
      <c r="WGA18" s="8"/>
      <c r="WGB18" s="8"/>
      <c r="WGC18" s="8"/>
      <c r="WGD18" s="8"/>
      <c r="WGE18" s="8"/>
      <c r="WGF18" s="8"/>
      <c r="WGG18" s="8"/>
      <c r="WGH18" s="8"/>
      <c r="WGI18" s="8"/>
      <c r="WGJ18" s="8"/>
      <c r="WGK18" s="8"/>
      <c r="WGL18" s="8"/>
      <c r="WGM18" s="8"/>
      <c r="WGN18" s="8"/>
      <c r="WGO18" s="8"/>
      <c r="WGP18" s="8"/>
      <c r="WGQ18" s="8"/>
      <c r="WGR18" s="8"/>
      <c r="WGS18" s="8"/>
      <c r="WGT18" s="8"/>
      <c r="WGU18" s="8"/>
      <c r="WGV18" s="8"/>
      <c r="WGW18" s="8"/>
      <c r="WGX18" s="8"/>
      <c r="WGY18" s="8"/>
      <c r="WGZ18" s="8"/>
      <c r="WHA18" s="8"/>
      <c r="WHB18" s="8"/>
      <c r="WHC18" s="8"/>
      <c r="WHD18" s="8"/>
      <c r="WHE18" s="8"/>
      <c r="WHF18" s="8"/>
      <c r="WHG18" s="8"/>
      <c r="WHH18" s="8"/>
      <c r="WHI18" s="8"/>
      <c r="WHJ18" s="8"/>
      <c r="WHK18" s="8"/>
      <c r="WHL18" s="8"/>
      <c r="WHM18" s="8"/>
      <c r="WHN18" s="8"/>
      <c r="WHO18" s="8"/>
      <c r="WHP18" s="8"/>
      <c r="WHQ18" s="8"/>
      <c r="WHR18" s="8"/>
      <c r="WHS18" s="8"/>
      <c r="WHT18" s="8"/>
      <c r="WHU18" s="8"/>
      <c r="WHV18" s="8"/>
      <c r="WHW18" s="8"/>
      <c r="WHX18" s="8"/>
      <c r="WHY18" s="8"/>
      <c r="WHZ18" s="8"/>
      <c r="WIA18" s="8"/>
      <c r="WIB18" s="8"/>
      <c r="WIC18" s="8"/>
      <c r="WID18" s="8"/>
      <c r="WIE18" s="8"/>
      <c r="WIF18" s="8"/>
      <c r="WIG18" s="8"/>
      <c r="WIH18" s="8"/>
      <c r="WII18" s="8"/>
      <c r="WIJ18" s="8"/>
      <c r="WIK18" s="8"/>
      <c r="WIL18" s="8"/>
      <c r="WIM18" s="8"/>
      <c r="WIN18" s="8"/>
      <c r="WIO18" s="8"/>
      <c r="WIP18" s="8"/>
      <c r="WIQ18" s="8"/>
      <c r="WIR18" s="8"/>
      <c r="WIS18" s="8"/>
      <c r="WIT18" s="8"/>
      <c r="WIU18" s="8"/>
      <c r="WIV18" s="8"/>
      <c r="WIW18" s="8"/>
      <c r="WIX18" s="8"/>
      <c r="WIY18" s="8"/>
      <c r="WIZ18" s="8"/>
      <c r="WJA18" s="8"/>
      <c r="WJB18" s="8"/>
      <c r="WJC18" s="8"/>
      <c r="WJD18" s="8"/>
      <c r="WJE18" s="8"/>
      <c r="WJF18" s="8"/>
      <c r="WJG18" s="8"/>
      <c r="WJH18" s="8"/>
      <c r="WJI18" s="8"/>
      <c r="WJJ18" s="8"/>
      <c r="WJK18" s="8"/>
      <c r="WJL18" s="8"/>
      <c r="WJM18" s="8"/>
      <c r="WJN18" s="8"/>
      <c r="WJO18" s="8"/>
      <c r="WJP18" s="8"/>
      <c r="WJQ18" s="8"/>
      <c r="WJR18" s="8"/>
      <c r="WJS18" s="8"/>
      <c r="WJT18" s="8"/>
      <c r="WJU18" s="8"/>
      <c r="WJV18" s="8"/>
      <c r="WJW18" s="8"/>
      <c r="WJX18" s="8"/>
      <c r="WJY18" s="8"/>
      <c r="WJZ18" s="8"/>
      <c r="WKA18" s="8"/>
      <c r="WKB18" s="8"/>
      <c r="WKC18" s="8"/>
      <c r="WKD18" s="8"/>
      <c r="WKE18" s="8"/>
      <c r="WKF18" s="8"/>
      <c r="WKG18" s="8"/>
      <c r="WKH18" s="8"/>
      <c r="WKI18" s="8"/>
      <c r="WKJ18" s="8"/>
      <c r="WKK18" s="8"/>
      <c r="WKL18" s="8"/>
      <c r="WKM18" s="8"/>
      <c r="WKN18" s="8"/>
      <c r="WKO18" s="8"/>
      <c r="WKP18" s="8"/>
      <c r="WKQ18" s="8"/>
      <c r="WKR18" s="8"/>
      <c r="WKS18" s="8"/>
      <c r="WKT18" s="8"/>
      <c r="WKU18" s="8"/>
      <c r="WKV18" s="8"/>
      <c r="WKW18" s="8"/>
      <c r="WKX18" s="8"/>
      <c r="WKY18" s="8"/>
      <c r="WKZ18" s="8"/>
      <c r="WLA18" s="8"/>
      <c r="WLB18" s="8"/>
      <c r="WLC18" s="8"/>
      <c r="WLD18" s="8"/>
      <c r="WLE18" s="8"/>
      <c r="WLF18" s="8"/>
      <c r="WLG18" s="8"/>
      <c r="WLH18" s="8"/>
      <c r="WLI18" s="8"/>
      <c r="WLJ18" s="8"/>
      <c r="WLK18" s="8"/>
      <c r="WLL18" s="8"/>
      <c r="WLM18" s="8"/>
      <c r="WLN18" s="8"/>
      <c r="WLO18" s="8"/>
      <c r="WLP18" s="8"/>
      <c r="WLQ18" s="8"/>
      <c r="WLR18" s="8"/>
      <c r="WLS18" s="8"/>
      <c r="WLT18" s="8"/>
      <c r="WLU18" s="8"/>
      <c r="WLV18" s="8"/>
      <c r="WLW18" s="8"/>
      <c r="WLX18" s="8"/>
      <c r="WLY18" s="8"/>
      <c r="WLZ18" s="8"/>
      <c r="WMA18" s="8"/>
      <c r="WMB18" s="8"/>
      <c r="WMC18" s="8"/>
      <c r="WMD18" s="8"/>
      <c r="WME18" s="8"/>
      <c r="WMF18" s="8"/>
      <c r="WMG18" s="8"/>
      <c r="WMH18" s="8"/>
      <c r="WMI18" s="8"/>
      <c r="WMJ18" s="8"/>
      <c r="WMK18" s="8"/>
      <c r="WML18" s="8"/>
      <c r="WMM18" s="8"/>
      <c r="WMN18" s="8"/>
      <c r="WMO18" s="8"/>
      <c r="WMP18" s="8"/>
      <c r="WMQ18" s="8"/>
      <c r="WMR18" s="8"/>
      <c r="WMS18" s="8"/>
      <c r="WMT18" s="8"/>
      <c r="WMU18" s="8"/>
      <c r="WMV18" s="8"/>
      <c r="WMW18" s="8"/>
      <c r="WMX18" s="8"/>
      <c r="WMY18" s="8"/>
      <c r="WMZ18" s="8"/>
      <c r="WNA18" s="8"/>
      <c r="WNB18" s="8"/>
      <c r="WNC18" s="8"/>
      <c r="WND18" s="8"/>
      <c r="WNE18" s="8"/>
      <c r="WNF18" s="8"/>
      <c r="WNG18" s="8"/>
      <c r="WNH18" s="8"/>
      <c r="WNI18" s="8"/>
      <c r="WNJ18" s="8"/>
      <c r="WNK18" s="8"/>
      <c r="WNL18" s="8"/>
      <c r="WNM18" s="8"/>
      <c r="WNN18" s="8"/>
      <c r="WNO18" s="8"/>
      <c r="WNP18" s="8"/>
      <c r="WNQ18" s="8"/>
      <c r="WNR18" s="8"/>
      <c r="WNS18" s="8"/>
      <c r="WNT18" s="8"/>
      <c r="WNU18" s="8"/>
      <c r="WNV18" s="8"/>
      <c r="WNW18" s="8"/>
      <c r="WNX18" s="8"/>
      <c r="WNY18" s="8"/>
      <c r="WNZ18" s="8"/>
      <c r="WOA18" s="8"/>
      <c r="WOB18" s="8"/>
      <c r="WOC18" s="8"/>
      <c r="WOD18" s="8"/>
      <c r="WOE18" s="8"/>
      <c r="WOF18" s="8"/>
      <c r="WOG18" s="8"/>
      <c r="WOH18" s="8"/>
      <c r="WOI18" s="8"/>
      <c r="WOJ18" s="8"/>
      <c r="WOK18" s="8"/>
      <c r="WOL18" s="8"/>
      <c r="WOM18" s="8"/>
      <c r="WON18" s="8"/>
      <c r="WOO18" s="8"/>
      <c r="WOP18" s="8"/>
      <c r="WOQ18" s="8"/>
      <c r="WOR18" s="8"/>
      <c r="WOS18" s="8"/>
      <c r="WOT18" s="8"/>
      <c r="WOU18" s="8"/>
      <c r="WOV18" s="8"/>
      <c r="WOW18" s="8"/>
      <c r="WOX18" s="8"/>
      <c r="WOY18" s="8"/>
      <c r="WOZ18" s="8"/>
      <c r="WPA18" s="8"/>
      <c r="WPB18" s="8"/>
      <c r="WPC18" s="8"/>
      <c r="WPD18" s="8"/>
      <c r="WPE18" s="8"/>
      <c r="WPF18" s="8"/>
      <c r="WPG18" s="8"/>
      <c r="WPH18" s="8"/>
      <c r="WPI18" s="8"/>
      <c r="WPJ18" s="8"/>
      <c r="WPK18" s="8"/>
      <c r="WPL18" s="8"/>
      <c r="WPM18" s="8"/>
      <c r="WPN18" s="8"/>
      <c r="WPO18" s="8"/>
      <c r="WPP18" s="8"/>
      <c r="WPQ18" s="8"/>
      <c r="WPR18" s="8"/>
      <c r="WPS18" s="8"/>
      <c r="WPT18" s="8"/>
      <c r="WPU18" s="8"/>
      <c r="WPV18" s="8"/>
      <c r="WPW18" s="8"/>
      <c r="WPX18" s="8"/>
      <c r="WPY18" s="8"/>
      <c r="WPZ18" s="8"/>
      <c r="WQA18" s="8"/>
      <c r="WQB18" s="8"/>
      <c r="WQC18" s="8"/>
      <c r="WQD18" s="8"/>
      <c r="WQE18" s="8"/>
      <c r="WQF18" s="8"/>
      <c r="WQG18" s="8"/>
      <c r="WQH18" s="8"/>
      <c r="WQI18" s="8"/>
      <c r="WQJ18" s="8"/>
      <c r="WQK18" s="8"/>
      <c r="WQL18" s="8"/>
      <c r="WQM18" s="8"/>
      <c r="WQN18" s="8"/>
      <c r="WQO18" s="8"/>
      <c r="WQP18" s="8"/>
      <c r="WQQ18" s="8"/>
      <c r="WQR18" s="8"/>
      <c r="WQS18" s="8"/>
      <c r="WQT18" s="8"/>
      <c r="WQU18" s="8"/>
      <c r="WQV18" s="8"/>
      <c r="WQW18" s="8"/>
      <c r="WQX18" s="8"/>
      <c r="WQY18" s="8"/>
      <c r="WQZ18" s="8"/>
      <c r="WRA18" s="8"/>
      <c r="WRB18" s="8"/>
      <c r="WRC18" s="8"/>
      <c r="WRD18" s="8"/>
      <c r="WRE18" s="8"/>
      <c r="WRF18" s="8"/>
      <c r="WRG18" s="8"/>
      <c r="WRH18" s="8"/>
      <c r="WRI18" s="8"/>
      <c r="WRJ18" s="8"/>
      <c r="WRK18" s="8"/>
      <c r="WRL18" s="8"/>
      <c r="WRM18" s="8"/>
      <c r="WRN18" s="8"/>
      <c r="WRO18" s="8"/>
      <c r="WRP18" s="8"/>
      <c r="WRQ18" s="8"/>
      <c r="WRR18" s="8"/>
      <c r="WRS18" s="8"/>
      <c r="WRT18" s="8"/>
      <c r="WRU18" s="8"/>
      <c r="WRV18" s="8"/>
      <c r="WRW18" s="8"/>
      <c r="WRX18" s="8"/>
      <c r="WRY18" s="8"/>
      <c r="WRZ18" s="8"/>
      <c r="WSA18" s="8"/>
      <c r="WSB18" s="8"/>
      <c r="WSC18" s="8"/>
      <c r="WSD18" s="8"/>
      <c r="WSE18" s="8"/>
      <c r="WSF18" s="8"/>
      <c r="WSG18" s="8"/>
      <c r="WSH18" s="8"/>
      <c r="WSI18" s="8"/>
      <c r="WSJ18" s="8"/>
      <c r="WSK18" s="8"/>
      <c r="WSL18" s="8"/>
      <c r="WSM18" s="8"/>
      <c r="WSN18" s="8"/>
      <c r="WSO18" s="8"/>
      <c r="WSP18" s="8"/>
      <c r="WSQ18" s="8"/>
      <c r="WSR18" s="8"/>
      <c r="WSS18" s="8"/>
      <c r="WST18" s="8"/>
      <c r="WSU18" s="8"/>
      <c r="WSV18" s="8"/>
      <c r="WSW18" s="8"/>
      <c r="WSX18" s="8"/>
      <c r="WSY18" s="8"/>
      <c r="WSZ18" s="8"/>
      <c r="WTA18" s="8"/>
      <c r="WTB18" s="8"/>
      <c r="WTC18" s="8"/>
      <c r="WTD18" s="8"/>
      <c r="WTE18" s="8"/>
      <c r="WTF18" s="8"/>
      <c r="WTG18" s="8"/>
      <c r="WTH18" s="8"/>
      <c r="WTI18" s="8"/>
      <c r="WTJ18" s="8"/>
      <c r="WTK18" s="8"/>
      <c r="WTL18" s="8"/>
      <c r="WTM18" s="8"/>
      <c r="WTN18" s="8"/>
      <c r="WTO18" s="8"/>
      <c r="WTP18" s="8"/>
      <c r="WTQ18" s="8"/>
      <c r="WTR18" s="8"/>
      <c r="WTS18" s="8"/>
      <c r="WTT18" s="8"/>
      <c r="WTU18" s="8"/>
      <c r="WTV18" s="8"/>
      <c r="WTW18" s="8"/>
      <c r="WTX18" s="8"/>
      <c r="WTY18" s="8"/>
      <c r="WTZ18" s="8"/>
      <c r="WUA18" s="8"/>
      <c r="WUB18" s="8"/>
      <c r="WUC18" s="8"/>
      <c r="WUD18" s="8"/>
      <c r="WUE18" s="8"/>
      <c r="WUF18" s="8"/>
      <c r="WUG18" s="8"/>
      <c r="WUH18" s="8"/>
      <c r="WUI18" s="8"/>
      <c r="WUJ18" s="8"/>
      <c r="WUK18" s="8"/>
      <c r="WUL18" s="8"/>
      <c r="WUM18" s="8"/>
      <c r="WUN18" s="8"/>
      <c r="WUO18" s="8"/>
      <c r="WUP18" s="8"/>
      <c r="WUQ18" s="8"/>
      <c r="WUR18" s="8"/>
      <c r="WUS18" s="8"/>
      <c r="WUT18" s="8"/>
      <c r="WUU18" s="8"/>
      <c r="WUV18" s="8"/>
      <c r="WUW18" s="8"/>
      <c r="WUX18" s="8"/>
      <c r="WUY18" s="8"/>
      <c r="WUZ18" s="8"/>
      <c r="WVA18" s="8"/>
      <c r="WVB18" s="8"/>
      <c r="WVC18" s="8"/>
      <c r="WVD18" s="8"/>
      <c r="WVE18" s="8"/>
      <c r="WVF18" s="8"/>
      <c r="WVG18" s="8"/>
      <c r="WVH18" s="8"/>
      <c r="WVI18" s="8"/>
      <c r="WVJ18" s="8"/>
      <c r="WVK18" s="8"/>
      <c r="WVL18" s="8"/>
      <c r="WVM18" s="8"/>
      <c r="WVN18" s="8"/>
      <c r="WVO18" s="8"/>
      <c r="WVP18" s="8"/>
      <c r="WVQ18" s="8"/>
      <c r="WVR18" s="8"/>
      <c r="WVS18" s="8"/>
      <c r="WVT18" s="8"/>
      <c r="WVU18" s="8"/>
      <c r="WVV18" s="8"/>
      <c r="WVW18" s="8"/>
      <c r="WVX18" s="8"/>
      <c r="WVY18" s="8"/>
      <c r="WVZ18" s="8"/>
      <c r="WWA18" s="8"/>
      <c r="WWB18" s="8"/>
      <c r="WWC18" s="8"/>
      <c r="WWD18" s="8"/>
      <c r="WWE18" s="8"/>
      <c r="WWF18" s="8"/>
      <c r="WWG18" s="8"/>
      <c r="WWH18" s="8"/>
      <c r="WWI18" s="8"/>
      <c r="WWJ18" s="8"/>
      <c r="WWK18" s="8"/>
      <c r="WWL18" s="8"/>
      <c r="WWM18" s="8"/>
      <c r="WWN18" s="8"/>
      <c r="WWO18" s="8"/>
      <c r="WWP18" s="8"/>
      <c r="WWQ18" s="8"/>
      <c r="WWR18" s="8"/>
      <c r="WWS18" s="8"/>
      <c r="WWT18" s="8"/>
      <c r="WWU18" s="8"/>
      <c r="WWV18" s="8"/>
      <c r="WWW18" s="8"/>
      <c r="WWX18" s="8"/>
      <c r="WWY18" s="8"/>
      <c r="WWZ18" s="8"/>
      <c r="WXA18" s="8"/>
      <c r="WXB18" s="8"/>
      <c r="WXC18" s="8"/>
      <c r="WXD18" s="8"/>
      <c r="WXE18" s="8"/>
      <c r="WXF18" s="8"/>
      <c r="WXG18" s="8"/>
      <c r="WXH18" s="8"/>
      <c r="WXI18" s="8"/>
      <c r="WXJ18" s="8"/>
      <c r="WXK18" s="8"/>
      <c r="WXL18" s="8"/>
      <c r="WXM18" s="8"/>
      <c r="WXN18" s="8"/>
      <c r="WXO18" s="8"/>
      <c r="WXP18" s="8"/>
      <c r="WXQ18" s="8"/>
      <c r="WXR18" s="8"/>
      <c r="WXS18" s="8"/>
      <c r="WXT18" s="8"/>
      <c r="WXU18" s="8"/>
      <c r="WXV18" s="8"/>
      <c r="WXW18" s="8"/>
      <c r="WXX18" s="8"/>
      <c r="WXY18" s="8"/>
      <c r="WXZ18" s="8"/>
      <c r="WYA18" s="8"/>
      <c r="WYB18" s="8"/>
      <c r="WYC18" s="8"/>
      <c r="WYD18" s="8"/>
      <c r="WYE18" s="8"/>
      <c r="WYF18" s="8"/>
      <c r="WYG18" s="8"/>
      <c r="WYH18" s="8"/>
      <c r="WYI18" s="8"/>
      <c r="WYJ18" s="8"/>
      <c r="WYK18" s="8"/>
      <c r="WYL18" s="8"/>
      <c r="WYM18" s="8"/>
      <c r="WYN18" s="8"/>
      <c r="WYO18" s="8"/>
      <c r="WYP18" s="8"/>
      <c r="WYQ18" s="8"/>
      <c r="WYR18" s="8"/>
      <c r="WYS18" s="8"/>
      <c r="WYT18" s="8"/>
      <c r="WYU18" s="8"/>
      <c r="WYV18" s="8"/>
      <c r="WYW18" s="8"/>
      <c r="WYX18" s="8"/>
      <c r="WYY18" s="8"/>
      <c r="WYZ18" s="8"/>
      <c r="WZA18" s="8"/>
      <c r="WZB18" s="8"/>
      <c r="WZC18" s="8"/>
      <c r="WZD18" s="8"/>
      <c r="WZE18" s="8"/>
      <c r="WZF18" s="8"/>
      <c r="WZG18" s="8"/>
      <c r="WZH18" s="8"/>
      <c r="WZI18" s="8"/>
      <c r="WZJ18" s="8"/>
      <c r="WZK18" s="8"/>
      <c r="WZL18" s="8"/>
      <c r="WZM18" s="8"/>
      <c r="WZN18" s="8"/>
      <c r="WZO18" s="8"/>
      <c r="WZP18" s="8"/>
      <c r="WZQ18" s="8"/>
      <c r="WZR18" s="8"/>
      <c r="WZS18" s="8"/>
      <c r="WZT18" s="8"/>
      <c r="WZU18" s="8"/>
      <c r="WZV18" s="8"/>
      <c r="WZW18" s="8"/>
      <c r="WZX18" s="8"/>
      <c r="WZY18" s="8"/>
      <c r="WZZ18" s="8"/>
      <c r="XAA18" s="8"/>
      <c r="XAB18" s="8"/>
      <c r="XAC18" s="8"/>
      <c r="XAD18" s="8"/>
      <c r="XAE18" s="8"/>
      <c r="XAF18" s="8"/>
      <c r="XAG18" s="8"/>
      <c r="XAH18" s="8"/>
      <c r="XAI18" s="8"/>
      <c r="XAJ18" s="8"/>
      <c r="XAK18" s="8"/>
      <c r="XAL18" s="8"/>
      <c r="XAM18" s="8"/>
      <c r="XAN18" s="8"/>
      <c r="XAO18" s="8"/>
      <c r="XAP18" s="8"/>
      <c r="XAQ18" s="8"/>
      <c r="XAR18" s="8"/>
      <c r="XAS18" s="8"/>
      <c r="XAT18" s="8"/>
      <c r="XAU18" s="8"/>
      <c r="XAV18" s="8"/>
      <c r="XAW18" s="8"/>
      <c r="XAX18" s="8"/>
      <c r="XAY18" s="8"/>
      <c r="XAZ18" s="8"/>
      <c r="XBA18" s="8"/>
      <c r="XBB18" s="8"/>
      <c r="XBC18" s="8"/>
      <c r="XBD18" s="8"/>
      <c r="XBE18" s="8"/>
      <c r="XBF18" s="8"/>
      <c r="XBG18" s="8"/>
      <c r="XBH18" s="8"/>
      <c r="XBI18" s="8"/>
      <c r="XBJ18" s="8"/>
      <c r="XBK18" s="8"/>
      <c r="XBL18" s="8"/>
      <c r="XBM18" s="8"/>
      <c r="XBN18" s="8"/>
      <c r="XBO18" s="8"/>
      <c r="XBP18" s="8"/>
      <c r="XBQ18" s="8"/>
      <c r="XBR18" s="8"/>
      <c r="XBS18" s="8"/>
      <c r="XBT18" s="8"/>
      <c r="XBU18" s="8"/>
      <c r="XBV18" s="8"/>
      <c r="XBW18" s="8"/>
      <c r="XBX18" s="8"/>
      <c r="XBY18" s="8"/>
      <c r="XBZ18" s="8"/>
      <c r="XCA18" s="8"/>
      <c r="XCB18" s="8"/>
      <c r="XCC18" s="8"/>
      <c r="XCD18" s="8"/>
      <c r="XCE18" s="8"/>
      <c r="XCF18" s="8"/>
      <c r="XCG18" s="8"/>
      <c r="XCH18" s="8"/>
      <c r="XCI18" s="8"/>
      <c r="XCJ18" s="8"/>
      <c r="XCK18" s="8"/>
      <c r="XCL18" s="8"/>
      <c r="XCM18" s="8"/>
      <c r="XCN18" s="8"/>
      <c r="XCO18" s="8"/>
      <c r="XCP18" s="8"/>
      <c r="XCQ18" s="8"/>
      <c r="XCR18" s="8"/>
      <c r="XCS18" s="8"/>
      <c r="XCT18" s="8"/>
      <c r="XCU18" s="8"/>
      <c r="XCV18" s="8"/>
      <c r="XCW18" s="8"/>
      <c r="XCX18" s="8"/>
      <c r="XCY18" s="8"/>
      <c r="XCZ18" s="8"/>
      <c r="XDA18" s="8"/>
      <c r="XDB18" s="8"/>
      <c r="XDC18" s="8"/>
      <c r="XDD18" s="8"/>
      <c r="XDE18" s="8"/>
      <c r="XDF18" s="8"/>
      <c r="XDG18" s="8"/>
      <c r="XDH18" s="8"/>
      <c r="XDI18" s="8"/>
      <c r="XDJ18" s="8"/>
      <c r="XDK18" s="8"/>
      <c r="XDL18" s="8"/>
      <c r="XDM18" s="8"/>
      <c r="XDN18" s="8"/>
      <c r="XDO18" s="8"/>
      <c r="XDP18" s="8"/>
      <c r="XDQ18" s="8"/>
      <c r="XDR18" s="8"/>
      <c r="XDS18" s="8"/>
      <c r="XDT18" s="8"/>
      <c r="XDU18" s="8"/>
      <c r="XDV18" s="8"/>
      <c r="XDW18" s="8"/>
      <c r="XDX18" s="8"/>
      <c r="XDY18" s="8"/>
      <c r="XDZ18" s="8"/>
      <c r="XEA18" s="8"/>
      <c r="XEB18" s="8"/>
      <c r="XEC18" s="8"/>
      <c r="XED18" s="8"/>
      <c r="XEE18" s="8"/>
      <c r="XEF18" s="8"/>
      <c r="XEG18" s="8"/>
      <c r="XEH18" s="8"/>
      <c r="XEI18" s="8"/>
      <c r="XEJ18" s="8"/>
      <c r="XEK18" s="8"/>
      <c r="XEL18" s="8"/>
      <c r="XEM18" s="8"/>
      <c r="XEN18" s="8"/>
      <c r="XEO18" s="8"/>
      <c r="XEP18" s="8"/>
      <c r="XEQ18" s="8"/>
      <c r="XER18" s="8"/>
      <c r="XES18" s="8"/>
      <c r="XET18" s="8"/>
      <c r="XEU18" s="8"/>
      <c r="XEV18" s="8"/>
      <c r="XEW18" s="8"/>
      <c r="XEX18" s="8"/>
      <c r="XEY18" s="8"/>
      <c r="XEZ18" s="8"/>
      <c r="XFA18" s="8"/>
    </row>
    <row r="19" spans="1:16381" ht="21.95" customHeight="1" thickTop="1" thickBot="1">
      <c r="A19" s="119"/>
      <c r="B19" s="148"/>
      <c r="C19" s="151" t="s">
        <v>123</v>
      </c>
      <c r="D19" s="152" t="s">
        <v>29</v>
      </c>
      <c r="E19" s="155" t="str">
        <f>IF(VLOOKUP(CARIIJAZAH,DATABIODATA,5)="","",VLOOKUP(CARIIJAZAH,DATABIODATA,5))</f>
        <v/>
      </c>
      <c r="F19" s="156"/>
      <c r="G19" s="156"/>
      <c r="H19" s="148"/>
      <c r="I19" s="119"/>
      <c r="J19" s="701"/>
      <c r="K19" s="702"/>
      <c r="L19" s="13"/>
      <c r="M19" s="13"/>
      <c r="N19" s="13"/>
      <c r="O19" s="13"/>
      <c r="P19" s="13"/>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c r="HW19" s="8"/>
      <c r="HX19" s="8"/>
      <c r="HY19" s="8"/>
      <c r="HZ19" s="8"/>
      <c r="IA19" s="8"/>
      <c r="IB19" s="8"/>
      <c r="IC19" s="8"/>
      <c r="ID19" s="8"/>
      <c r="IE19" s="8"/>
      <c r="IF19" s="8"/>
      <c r="IG19" s="8"/>
      <c r="IH19" s="8"/>
      <c r="II19" s="8"/>
      <c r="IJ19" s="8"/>
      <c r="IK19" s="8"/>
      <c r="IL19" s="8"/>
      <c r="IM19" s="8"/>
      <c r="IN19" s="8"/>
      <c r="IO19" s="8"/>
      <c r="IP19" s="8"/>
      <c r="IQ19" s="8"/>
      <c r="IR19" s="8"/>
      <c r="IS19" s="8"/>
      <c r="IT19" s="8"/>
      <c r="IU19" s="8"/>
      <c r="IV19" s="8"/>
      <c r="IW19" s="8"/>
      <c r="IX19" s="8"/>
      <c r="IY19" s="8"/>
      <c r="IZ19" s="8"/>
      <c r="JA19" s="8"/>
      <c r="JB19" s="8"/>
      <c r="JC19" s="8"/>
      <c r="JD19" s="8"/>
      <c r="JE19" s="8"/>
      <c r="JF19" s="8"/>
      <c r="JG19" s="8"/>
      <c r="JH19" s="8"/>
      <c r="JI19" s="8"/>
      <c r="JJ19" s="8"/>
      <c r="JK19" s="8"/>
      <c r="JL19" s="8"/>
      <c r="JM19" s="8"/>
      <c r="JN19" s="8"/>
      <c r="JO19" s="8"/>
      <c r="JP19" s="8"/>
      <c r="JQ19" s="8"/>
      <c r="JR19" s="8"/>
      <c r="JS19" s="8"/>
      <c r="JT19" s="8"/>
      <c r="JU19" s="8"/>
      <c r="JV19" s="8"/>
      <c r="JW19" s="8"/>
      <c r="JX19" s="8"/>
      <c r="JY19" s="8"/>
      <c r="JZ19" s="8"/>
      <c r="KA19" s="8"/>
      <c r="KB19" s="8"/>
      <c r="KC19" s="8"/>
      <c r="KD19" s="8"/>
      <c r="KE19" s="8"/>
      <c r="KF19" s="8"/>
      <c r="KG19" s="8"/>
      <c r="KH19" s="8"/>
      <c r="KI19" s="8"/>
      <c r="KJ19" s="8"/>
      <c r="KK19" s="8"/>
      <c r="KL19" s="8"/>
      <c r="KM19" s="8"/>
      <c r="KN19" s="8"/>
      <c r="KO19" s="8"/>
      <c r="KP19" s="8"/>
      <c r="KQ19" s="8"/>
      <c r="KR19" s="8"/>
      <c r="KS19" s="8"/>
      <c r="KT19" s="8"/>
      <c r="KU19" s="8"/>
      <c r="KV19" s="8"/>
      <c r="KW19" s="8"/>
      <c r="KX19" s="8"/>
      <c r="KY19" s="8"/>
      <c r="KZ19" s="8"/>
      <c r="LA19" s="8"/>
      <c r="LB19" s="8"/>
      <c r="LC19" s="8"/>
      <c r="LD19" s="8"/>
      <c r="LE19" s="8"/>
      <c r="LF19" s="8"/>
      <c r="LG19" s="8"/>
      <c r="LH19" s="8"/>
      <c r="LI19" s="8"/>
      <c r="LJ19" s="8"/>
      <c r="LK19" s="8"/>
      <c r="LL19" s="8"/>
      <c r="LM19" s="8"/>
      <c r="LN19" s="8"/>
      <c r="LO19" s="8"/>
      <c r="LP19" s="8"/>
      <c r="LQ19" s="8"/>
      <c r="LR19" s="8"/>
      <c r="LS19" s="8"/>
      <c r="LT19" s="8"/>
      <c r="LU19" s="8"/>
      <c r="LV19" s="8"/>
      <c r="LW19" s="8"/>
      <c r="LX19" s="8"/>
      <c r="LY19" s="8"/>
      <c r="LZ19" s="8"/>
      <c r="MA19" s="8"/>
      <c r="MB19" s="8"/>
      <c r="MC19" s="8"/>
      <c r="MD19" s="8"/>
      <c r="ME19" s="8"/>
      <c r="MF19" s="8"/>
      <c r="MG19" s="8"/>
      <c r="MH19" s="8"/>
      <c r="MI19" s="8"/>
      <c r="MJ19" s="8"/>
      <c r="MK19" s="8"/>
      <c r="ML19" s="8"/>
      <c r="MM19" s="8"/>
      <c r="MN19" s="8"/>
      <c r="MO19" s="8"/>
      <c r="MP19" s="8"/>
      <c r="MQ19" s="8"/>
      <c r="MR19" s="8"/>
      <c r="MS19" s="8"/>
      <c r="MT19" s="8"/>
      <c r="MU19" s="8"/>
      <c r="MV19" s="8"/>
      <c r="MW19" s="8"/>
      <c r="MX19" s="8"/>
      <c r="MY19" s="8"/>
      <c r="MZ19" s="8"/>
      <c r="NA19" s="8"/>
      <c r="NB19" s="8"/>
      <c r="NC19" s="8"/>
      <c r="ND19" s="8"/>
      <c r="NE19" s="8"/>
      <c r="NF19" s="8"/>
      <c r="NG19" s="8"/>
      <c r="NH19" s="8"/>
      <c r="NI19" s="8"/>
      <c r="NJ19" s="8"/>
      <c r="NK19" s="8"/>
      <c r="NL19" s="8"/>
      <c r="NM19" s="8"/>
      <c r="NN19" s="8"/>
      <c r="NO19" s="8"/>
      <c r="NP19" s="8"/>
      <c r="NQ19" s="8"/>
      <c r="NR19" s="8"/>
      <c r="NS19" s="8"/>
      <c r="NT19" s="8"/>
      <c r="NU19" s="8"/>
      <c r="NV19" s="8"/>
      <c r="NW19" s="8"/>
      <c r="NX19" s="8"/>
      <c r="NY19" s="8"/>
      <c r="NZ19" s="8"/>
      <c r="OA19" s="8"/>
      <c r="OB19" s="8"/>
      <c r="OC19" s="8"/>
      <c r="OD19" s="8"/>
      <c r="OE19" s="8"/>
      <c r="OF19" s="8"/>
      <c r="OG19" s="8"/>
      <c r="OH19" s="8"/>
      <c r="OI19" s="8"/>
      <c r="OJ19" s="8"/>
      <c r="OK19" s="8"/>
      <c r="OL19" s="8"/>
      <c r="OM19" s="8"/>
      <c r="ON19" s="8"/>
      <c r="OO19" s="8"/>
      <c r="OP19" s="8"/>
      <c r="OQ19" s="8"/>
      <c r="OR19" s="8"/>
      <c r="OS19" s="8"/>
      <c r="OT19" s="8"/>
      <c r="OU19" s="8"/>
      <c r="OV19" s="8"/>
      <c r="OW19" s="8"/>
      <c r="OX19" s="8"/>
      <c r="OY19" s="8"/>
      <c r="OZ19" s="8"/>
      <c r="PA19" s="8"/>
      <c r="PB19" s="8"/>
      <c r="PC19" s="8"/>
      <c r="PD19" s="8"/>
      <c r="PE19" s="8"/>
      <c r="PF19" s="8"/>
      <c r="PG19" s="8"/>
      <c r="PH19" s="8"/>
      <c r="PI19" s="8"/>
      <c r="PJ19" s="8"/>
      <c r="PK19" s="8"/>
      <c r="PL19" s="8"/>
      <c r="PM19" s="8"/>
      <c r="PN19" s="8"/>
      <c r="PO19" s="8"/>
      <c r="PP19" s="8"/>
      <c r="PQ19" s="8"/>
      <c r="PR19" s="8"/>
      <c r="PS19" s="8"/>
      <c r="PT19" s="8"/>
      <c r="PU19" s="8"/>
      <c r="PV19" s="8"/>
      <c r="PW19" s="8"/>
      <c r="PX19" s="8"/>
      <c r="PY19" s="8"/>
      <c r="PZ19" s="8"/>
      <c r="QA19" s="8"/>
      <c r="QB19" s="8"/>
      <c r="QC19" s="8"/>
      <c r="QD19" s="8"/>
      <c r="QE19" s="8"/>
      <c r="QF19" s="8"/>
      <c r="QG19" s="8"/>
      <c r="QH19" s="8"/>
      <c r="QI19" s="8"/>
      <c r="QJ19" s="8"/>
      <c r="QK19" s="8"/>
      <c r="QL19" s="8"/>
      <c r="QM19" s="8"/>
      <c r="QN19" s="8"/>
      <c r="QO19" s="8"/>
      <c r="QP19" s="8"/>
      <c r="QQ19" s="8"/>
      <c r="QR19" s="8"/>
      <c r="QS19" s="8"/>
      <c r="QT19" s="8"/>
      <c r="QU19" s="8"/>
      <c r="QV19" s="8"/>
      <c r="QW19" s="8"/>
      <c r="QX19" s="8"/>
      <c r="QY19" s="8"/>
      <c r="QZ19" s="8"/>
      <c r="RA19" s="8"/>
      <c r="RB19" s="8"/>
      <c r="RC19" s="8"/>
      <c r="RD19" s="8"/>
      <c r="RE19" s="8"/>
      <c r="RF19" s="8"/>
      <c r="RG19" s="8"/>
      <c r="RH19" s="8"/>
      <c r="RI19" s="8"/>
      <c r="RJ19" s="8"/>
      <c r="RK19" s="8"/>
      <c r="RL19" s="8"/>
      <c r="RM19" s="8"/>
      <c r="RN19" s="8"/>
      <c r="RO19" s="8"/>
      <c r="RP19" s="8"/>
      <c r="RQ19" s="8"/>
      <c r="RR19" s="8"/>
      <c r="RS19" s="8"/>
      <c r="RT19" s="8"/>
      <c r="RU19" s="8"/>
      <c r="RV19" s="8"/>
      <c r="RW19" s="8"/>
      <c r="RX19" s="8"/>
      <c r="RY19" s="8"/>
      <c r="RZ19" s="8"/>
      <c r="SA19" s="8"/>
      <c r="SB19" s="8"/>
      <c r="SC19" s="8"/>
      <c r="SD19" s="8"/>
      <c r="SE19" s="8"/>
      <c r="SF19" s="8"/>
      <c r="SG19" s="8"/>
      <c r="SH19" s="8"/>
      <c r="SI19" s="8"/>
      <c r="SJ19" s="8"/>
      <c r="SK19" s="8"/>
      <c r="SL19" s="8"/>
      <c r="SM19" s="8"/>
      <c r="SN19" s="8"/>
      <c r="SO19" s="8"/>
      <c r="SP19" s="8"/>
      <c r="SQ19" s="8"/>
      <c r="SR19" s="8"/>
      <c r="SS19" s="8"/>
      <c r="ST19" s="8"/>
      <c r="SU19" s="8"/>
      <c r="SV19" s="8"/>
      <c r="SW19" s="8"/>
      <c r="SX19" s="8"/>
      <c r="SY19" s="8"/>
      <c r="SZ19" s="8"/>
      <c r="TA19" s="8"/>
      <c r="TB19" s="8"/>
      <c r="TC19" s="8"/>
      <c r="TD19" s="8"/>
      <c r="TE19" s="8"/>
      <c r="TF19" s="8"/>
      <c r="TG19" s="8"/>
      <c r="TH19" s="8"/>
      <c r="TI19" s="8"/>
      <c r="TJ19" s="8"/>
      <c r="TK19" s="8"/>
      <c r="TL19" s="8"/>
      <c r="TM19" s="8"/>
      <c r="TN19" s="8"/>
      <c r="TO19" s="8"/>
      <c r="TP19" s="8"/>
      <c r="TQ19" s="8"/>
      <c r="TR19" s="8"/>
      <c r="TS19" s="8"/>
      <c r="TT19" s="8"/>
      <c r="TU19" s="8"/>
      <c r="TV19" s="8"/>
      <c r="TW19" s="8"/>
      <c r="TX19" s="8"/>
      <c r="TY19" s="8"/>
      <c r="TZ19" s="8"/>
      <c r="UA19" s="8"/>
      <c r="UB19" s="8"/>
      <c r="UC19" s="8"/>
      <c r="UD19" s="8"/>
      <c r="UE19" s="8"/>
      <c r="UF19" s="8"/>
      <c r="UG19" s="8"/>
      <c r="UH19" s="8"/>
      <c r="UI19" s="8"/>
      <c r="UJ19" s="8"/>
      <c r="UK19" s="8"/>
      <c r="UL19" s="8"/>
      <c r="UM19" s="8"/>
      <c r="UN19" s="8"/>
      <c r="UO19" s="8"/>
      <c r="UP19" s="8"/>
      <c r="UQ19" s="8"/>
      <c r="UR19" s="8"/>
      <c r="US19" s="8"/>
      <c r="UT19" s="8"/>
      <c r="UU19" s="8"/>
      <c r="UV19" s="8"/>
      <c r="UW19" s="8"/>
      <c r="UX19" s="8"/>
      <c r="UY19" s="8"/>
      <c r="UZ19" s="8"/>
      <c r="VA19" s="8"/>
      <c r="VB19" s="8"/>
      <c r="VC19" s="8"/>
      <c r="VD19" s="8"/>
      <c r="VE19" s="8"/>
      <c r="VF19" s="8"/>
      <c r="VG19" s="8"/>
      <c r="VH19" s="8"/>
      <c r="VI19" s="8"/>
      <c r="VJ19" s="8"/>
      <c r="VK19" s="8"/>
      <c r="VL19" s="8"/>
      <c r="VM19" s="8"/>
      <c r="VN19" s="8"/>
      <c r="VO19" s="8"/>
      <c r="VP19" s="8"/>
      <c r="VQ19" s="8"/>
      <c r="VR19" s="8"/>
      <c r="VS19" s="8"/>
      <c r="VT19" s="8"/>
      <c r="VU19" s="8"/>
      <c r="VV19" s="8"/>
      <c r="VW19" s="8"/>
      <c r="VX19" s="8"/>
      <c r="VY19" s="8"/>
      <c r="VZ19" s="8"/>
      <c r="WA19" s="8"/>
      <c r="WB19" s="8"/>
      <c r="WC19" s="8"/>
      <c r="WD19" s="8"/>
      <c r="WE19" s="8"/>
      <c r="WF19" s="8"/>
      <c r="WG19" s="8"/>
      <c r="WH19" s="8"/>
      <c r="WI19" s="8"/>
      <c r="WJ19" s="8"/>
      <c r="WK19" s="8"/>
      <c r="WL19" s="8"/>
      <c r="WM19" s="8"/>
      <c r="WN19" s="8"/>
      <c r="WO19" s="8"/>
      <c r="WP19" s="8"/>
      <c r="WQ19" s="8"/>
      <c r="WR19" s="8"/>
      <c r="WS19" s="8"/>
      <c r="WT19" s="8"/>
      <c r="WU19" s="8"/>
      <c r="WV19" s="8"/>
      <c r="WW19" s="8"/>
      <c r="WX19" s="8"/>
      <c r="WY19" s="8"/>
      <c r="WZ19" s="8"/>
      <c r="XA19" s="8"/>
      <c r="XB19" s="8"/>
      <c r="XC19" s="8"/>
      <c r="XD19" s="8"/>
      <c r="XE19" s="8"/>
      <c r="XF19" s="8"/>
      <c r="XG19" s="8"/>
      <c r="XH19" s="8"/>
      <c r="XI19" s="8"/>
      <c r="XJ19" s="8"/>
      <c r="XK19" s="8"/>
      <c r="XL19" s="8"/>
      <c r="XM19" s="8"/>
      <c r="XN19" s="8"/>
      <c r="XO19" s="8"/>
      <c r="XP19" s="8"/>
      <c r="XQ19" s="8"/>
      <c r="XR19" s="8"/>
      <c r="XS19" s="8"/>
      <c r="XT19" s="8"/>
      <c r="XU19" s="8"/>
      <c r="XV19" s="8"/>
      <c r="XW19" s="8"/>
      <c r="XX19" s="8"/>
      <c r="XY19" s="8"/>
      <c r="XZ19" s="8"/>
      <c r="YA19" s="8"/>
      <c r="YB19" s="8"/>
      <c r="YC19" s="8"/>
      <c r="YD19" s="8"/>
      <c r="YE19" s="8"/>
      <c r="YF19" s="8"/>
      <c r="YG19" s="8"/>
      <c r="YH19" s="8"/>
      <c r="YI19" s="8"/>
      <c r="YJ19" s="8"/>
      <c r="YK19" s="8"/>
      <c r="YL19" s="8"/>
      <c r="YM19" s="8"/>
      <c r="YN19" s="8"/>
      <c r="YO19" s="8"/>
      <c r="YP19" s="8"/>
      <c r="YQ19" s="8"/>
      <c r="YR19" s="8"/>
      <c r="YS19" s="8"/>
      <c r="YT19" s="8"/>
      <c r="YU19" s="8"/>
      <c r="YV19" s="8"/>
      <c r="YW19" s="8"/>
      <c r="YX19" s="8"/>
      <c r="YY19" s="8"/>
      <c r="YZ19" s="8"/>
      <c r="ZA19" s="8"/>
      <c r="ZB19" s="8"/>
      <c r="ZC19" s="8"/>
      <c r="ZD19" s="8"/>
      <c r="ZE19" s="8"/>
      <c r="ZF19" s="8"/>
      <c r="ZG19" s="8"/>
      <c r="ZH19" s="8"/>
      <c r="ZI19" s="8"/>
      <c r="ZJ19" s="8"/>
      <c r="ZK19" s="8"/>
      <c r="ZL19" s="8"/>
      <c r="ZM19" s="8"/>
      <c r="ZN19" s="8"/>
      <c r="ZO19" s="8"/>
      <c r="ZP19" s="8"/>
      <c r="ZQ19" s="8"/>
      <c r="ZR19" s="8"/>
      <c r="ZS19" s="8"/>
      <c r="ZT19" s="8"/>
      <c r="ZU19" s="8"/>
      <c r="ZV19" s="8"/>
      <c r="ZW19" s="8"/>
      <c r="ZX19" s="8"/>
      <c r="ZY19" s="8"/>
      <c r="ZZ19" s="8"/>
      <c r="AAA19" s="8"/>
      <c r="AAB19" s="8"/>
      <c r="AAC19" s="8"/>
      <c r="AAD19" s="8"/>
      <c r="AAE19" s="8"/>
      <c r="AAF19" s="8"/>
      <c r="AAG19" s="8"/>
      <c r="AAH19" s="8"/>
      <c r="AAI19" s="8"/>
      <c r="AAJ19" s="8"/>
      <c r="AAK19" s="8"/>
      <c r="AAL19" s="8"/>
      <c r="AAM19" s="8"/>
      <c r="AAN19" s="8"/>
      <c r="AAO19" s="8"/>
      <c r="AAP19" s="8"/>
      <c r="AAQ19" s="8"/>
      <c r="AAR19" s="8"/>
      <c r="AAS19" s="8"/>
      <c r="AAT19" s="8"/>
      <c r="AAU19" s="8"/>
      <c r="AAV19" s="8"/>
      <c r="AAW19" s="8"/>
      <c r="AAX19" s="8"/>
      <c r="AAY19" s="8"/>
      <c r="AAZ19" s="8"/>
      <c r="ABA19" s="8"/>
      <c r="ABB19" s="8"/>
      <c r="ABC19" s="8"/>
      <c r="ABD19" s="8"/>
      <c r="ABE19" s="8"/>
      <c r="ABF19" s="8"/>
      <c r="ABG19" s="8"/>
      <c r="ABH19" s="8"/>
      <c r="ABI19" s="8"/>
      <c r="ABJ19" s="8"/>
      <c r="ABK19" s="8"/>
      <c r="ABL19" s="8"/>
      <c r="ABM19" s="8"/>
      <c r="ABN19" s="8"/>
      <c r="ABO19" s="8"/>
      <c r="ABP19" s="8"/>
      <c r="ABQ19" s="8"/>
      <c r="ABR19" s="8"/>
      <c r="ABS19" s="8"/>
      <c r="ABT19" s="8"/>
      <c r="ABU19" s="8"/>
      <c r="ABV19" s="8"/>
      <c r="ABW19" s="8"/>
      <c r="ABX19" s="8"/>
      <c r="ABY19" s="8"/>
      <c r="ABZ19" s="8"/>
      <c r="ACA19" s="8"/>
      <c r="ACB19" s="8"/>
      <c r="ACC19" s="8"/>
      <c r="ACD19" s="8"/>
      <c r="ACE19" s="8"/>
      <c r="ACF19" s="8"/>
      <c r="ACG19" s="8"/>
      <c r="ACH19" s="8"/>
      <c r="ACI19" s="8"/>
      <c r="ACJ19" s="8"/>
      <c r="ACK19" s="8"/>
      <c r="ACL19" s="8"/>
      <c r="ACM19" s="8"/>
      <c r="ACN19" s="8"/>
      <c r="ACO19" s="8"/>
      <c r="ACP19" s="8"/>
      <c r="ACQ19" s="8"/>
      <c r="ACR19" s="8"/>
      <c r="ACS19" s="8"/>
      <c r="ACT19" s="8"/>
      <c r="ACU19" s="8"/>
      <c r="ACV19" s="8"/>
      <c r="ACW19" s="8"/>
      <c r="ACX19" s="8"/>
      <c r="ACY19" s="8"/>
      <c r="ACZ19" s="8"/>
      <c r="ADA19" s="8"/>
      <c r="ADB19" s="8"/>
      <c r="ADC19" s="8"/>
      <c r="ADD19" s="8"/>
      <c r="ADE19" s="8"/>
      <c r="ADF19" s="8"/>
      <c r="ADG19" s="8"/>
      <c r="ADH19" s="8"/>
      <c r="ADI19" s="8"/>
      <c r="ADJ19" s="8"/>
      <c r="ADK19" s="8"/>
      <c r="ADL19" s="8"/>
      <c r="ADM19" s="8"/>
      <c r="ADN19" s="8"/>
      <c r="ADO19" s="8"/>
      <c r="ADP19" s="8"/>
      <c r="ADQ19" s="8"/>
      <c r="ADR19" s="8"/>
      <c r="ADS19" s="8"/>
      <c r="ADT19" s="8"/>
      <c r="ADU19" s="8"/>
      <c r="ADV19" s="8"/>
      <c r="ADW19" s="8"/>
      <c r="ADX19" s="8"/>
      <c r="ADY19" s="8"/>
      <c r="ADZ19" s="8"/>
      <c r="AEA19" s="8"/>
      <c r="AEB19" s="8"/>
      <c r="AEC19" s="8"/>
      <c r="AED19" s="8"/>
      <c r="AEE19" s="8"/>
      <c r="AEF19" s="8"/>
      <c r="AEG19" s="8"/>
      <c r="AEH19" s="8"/>
      <c r="AEI19" s="8"/>
      <c r="AEJ19" s="8"/>
      <c r="AEK19" s="8"/>
      <c r="AEL19" s="8"/>
      <c r="AEM19" s="8"/>
      <c r="AEN19" s="8"/>
      <c r="AEO19" s="8"/>
      <c r="AEP19" s="8"/>
      <c r="AEQ19" s="8"/>
      <c r="AER19" s="8"/>
      <c r="AES19" s="8"/>
      <c r="AET19" s="8"/>
      <c r="AEU19" s="8"/>
      <c r="AEV19" s="8"/>
      <c r="AEW19" s="8"/>
      <c r="AEX19" s="8"/>
      <c r="AEY19" s="8"/>
      <c r="AEZ19" s="8"/>
      <c r="AFA19" s="8"/>
      <c r="AFB19" s="8"/>
      <c r="AFC19" s="8"/>
      <c r="AFD19" s="8"/>
      <c r="AFE19" s="8"/>
      <c r="AFF19" s="8"/>
      <c r="AFG19" s="8"/>
      <c r="AFH19" s="8"/>
      <c r="AFI19" s="8"/>
      <c r="AFJ19" s="8"/>
      <c r="AFK19" s="8"/>
      <c r="AFL19" s="8"/>
      <c r="AFM19" s="8"/>
      <c r="AFN19" s="8"/>
      <c r="AFO19" s="8"/>
      <c r="AFP19" s="8"/>
      <c r="AFQ19" s="8"/>
      <c r="AFR19" s="8"/>
      <c r="AFS19" s="8"/>
      <c r="AFT19" s="8"/>
      <c r="AFU19" s="8"/>
      <c r="AFV19" s="8"/>
      <c r="AFW19" s="8"/>
      <c r="AFX19" s="8"/>
      <c r="AFY19" s="8"/>
      <c r="AFZ19" s="8"/>
      <c r="AGA19" s="8"/>
      <c r="AGB19" s="8"/>
      <c r="AGC19" s="8"/>
      <c r="AGD19" s="8"/>
      <c r="AGE19" s="8"/>
      <c r="AGF19" s="8"/>
      <c r="AGG19" s="8"/>
      <c r="AGH19" s="8"/>
      <c r="AGI19" s="8"/>
      <c r="AGJ19" s="8"/>
      <c r="AGK19" s="8"/>
      <c r="AGL19" s="8"/>
      <c r="AGM19" s="8"/>
      <c r="AGN19" s="8"/>
      <c r="AGO19" s="8"/>
      <c r="AGP19" s="8"/>
      <c r="AGQ19" s="8"/>
      <c r="AGR19" s="8"/>
      <c r="AGS19" s="8"/>
      <c r="AGT19" s="8"/>
      <c r="AGU19" s="8"/>
      <c r="AGV19" s="8"/>
      <c r="AGW19" s="8"/>
      <c r="AGX19" s="8"/>
      <c r="AGY19" s="8"/>
      <c r="AGZ19" s="8"/>
      <c r="AHA19" s="8"/>
      <c r="AHB19" s="8"/>
      <c r="AHC19" s="8"/>
      <c r="AHD19" s="8"/>
      <c r="AHE19" s="8"/>
      <c r="AHF19" s="8"/>
      <c r="AHG19" s="8"/>
      <c r="AHH19" s="8"/>
      <c r="AHI19" s="8"/>
      <c r="AHJ19" s="8"/>
      <c r="AHK19" s="8"/>
      <c r="AHL19" s="8"/>
      <c r="AHM19" s="8"/>
      <c r="AHN19" s="8"/>
      <c r="AHO19" s="8"/>
      <c r="AHP19" s="8"/>
      <c r="AHQ19" s="8"/>
      <c r="AHR19" s="8"/>
      <c r="AHS19" s="8"/>
      <c r="AHT19" s="8"/>
      <c r="AHU19" s="8"/>
      <c r="AHV19" s="8"/>
      <c r="AHW19" s="8"/>
      <c r="AHX19" s="8"/>
      <c r="AHY19" s="8"/>
      <c r="AHZ19" s="8"/>
      <c r="AIA19" s="8"/>
      <c r="AIB19" s="8"/>
      <c r="AIC19" s="8"/>
      <c r="AID19" s="8"/>
      <c r="AIE19" s="8"/>
      <c r="AIF19" s="8"/>
      <c r="AIG19" s="8"/>
      <c r="AIH19" s="8"/>
      <c r="AII19" s="8"/>
      <c r="AIJ19" s="8"/>
      <c r="AIK19" s="8"/>
      <c r="AIL19" s="8"/>
      <c r="AIM19" s="8"/>
      <c r="AIN19" s="8"/>
      <c r="AIO19" s="8"/>
      <c r="AIP19" s="8"/>
      <c r="AIQ19" s="8"/>
      <c r="AIR19" s="8"/>
      <c r="AIS19" s="8"/>
      <c r="AIT19" s="8"/>
      <c r="AIU19" s="8"/>
      <c r="AIV19" s="8"/>
      <c r="AIW19" s="8"/>
      <c r="AIX19" s="8"/>
      <c r="AIY19" s="8"/>
      <c r="AIZ19" s="8"/>
      <c r="AJA19" s="8"/>
      <c r="AJB19" s="8"/>
      <c r="AJC19" s="8"/>
      <c r="AJD19" s="8"/>
      <c r="AJE19" s="8"/>
      <c r="AJF19" s="8"/>
      <c r="AJG19" s="8"/>
      <c r="AJH19" s="8"/>
      <c r="AJI19" s="8"/>
      <c r="AJJ19" s="8"/>
      <c r="AJK19" s="8"/>
      <c r="AJL19" s="8"/>
      <c r="AJM19" s="8"/>
      <c r="AJN19" s="8"/>
      <c r="AJO19" s="8"/>
      <c r="AJP19" s="8"/>
      <c r="AJQ19" s="8"/>
      <c r="AJR19" s="8"/>
      <c r="AJS19" s="8"/>
      <c r="AJT19" s="8"/>
      <c r="AJU19" s="8"/>
      <c r="AJV19" s="8"/>
      <c r="AJW19" s="8"/>
      <c r="AJX19" s="8"/>
      <c r="AJY19" s="8"/>
      <c r="AJZ19" s="8"/>
      <c r="AKA19" s="8"/>
      <c r="AKB19" s="8"/>
      <c r="AKC19" s="8"/>
      <c r="AKD19" s="8"/>
      <c r="AKE19" s="8"/>
      <c r="AKF19" s="8"/>
      <c r="AKG19" s="8"/>
      <c r="AKH19" s="8"/>
      <c r="AKI19" s="8"/>
      <c r="AKJ19" s="8"/>
      <c r="AKK19" s="8"/>
      <c r="AKL19" s="8"/>
      <c r="AKM19" s="8"/>
      <c r="AKN19" s="8"/>
      <c r="AKO19" s="8"/>
      <c r="AKP19" s="8"/>
      <c r="AKQ19" s="8"/>
      <c r="AKR19" s="8"/>
      <c r="AKS19" s="8"/>
      <c r="AKT19" s="8"/>
      <c r="AKU19" s="8"/>
      <c r="AKV19" s="8"/>
      <c r="AKW19" s="8"/>
      <c r="AKX19" s="8"/>
      <c r="AKY19" s="8"/>
      <c r="AKZ19" s="8"/>
      <c r="ALA19" s="8"/>
      <c r="ALB19" s="8"/>
      <c r="ALC19" s="8"/>
      <c r="ALD19" s="8"/>
      <c r="ALE19" s="8"/>
      <c r="ALF19" s="8"/>
      <c r="ALG19" s="8"/>
      <c r="ALH19" s="8"/>
      <c r="ALI19" s="8"/>
      <c r="ALJ19" s="8"/>
      <c r="ALK19" s="8"/>
      <c r="ALL19" s="8"/>
      <c r="ALM19" s="8"/>
      <c r="ALN19" s="8"/>
      <c r="ALO19" s="8"/>
      <c r="ALP19" s="8"/>
      <c r="ALQ19" s="8"/>
      <c r="ALR19" s="8"/>
      <c r="ALS19" s="8"/>
      <c r="ALT19" s="8"/>
      <c r="ALU19" s="8"/>
      <c r="ALV19" s="8"/>
      <c r="ALW19" s="8"/>
      <c r="ALX19" s="8"/>
      <c r="ALY19" s="8"/>
      <c r="ALZ19" s="8"/>
      <c r="AMA19" s="8"/>
      <c r="AMB19" s="8"/>
      <c r="AMC19" s="8"/>
      <c r="AMD19" s="8"/>
      <c r="AME19" s="8"/>
      <c r="AMF19" s="8"/>
      <c r="AMG19" s="8"/>
      <c r="AMH19" s="8"/>
      <c r="AMI19" s="8"/>
      <c r="AMJ19" s="8"/>
      <c r="AMK19" s="8"/>
      <c r="AML19" s="8"/>
      <c r="AMM19" s="8"/>
      <c r="AMN19" s="8"/>
      <c r="AMO19" s="8"/>
      <c r="AMP19" s="8"/>
      <c r="AMQ19" s="8"/>
      <c r="AMR19" s="8"/>
      <c r="AMS19" s="8"/>
      <c r="AMT19" s="8"/>
      <c r="AMU19" s="8"/>
      <c r="AMV19" s="8"/>
      <c r="AMW19" s="8"/>
      <c r="AMX19" s="8"/>
      <c r="AMY19" s="8"/>
      <c r="AMZ19" s="8"/>
      <c r="ANA19" s="8"/>
      <c r="ANB19" s="8"/>
      <c r="ANC19" s="8"/>
      <c r="AND19" s="8"/>
      <c r="ANE19" s="8"/>
      <c r="ANF19" s="8"/>
      <c r="ANG19" s="8"/>
      <c r="ANH19" s="8"/>
      <c r="ANI19" s="8"/>
      <c r="ANJ19" s="8"/>
      <c r="ANK19" s="8"/>
      <c r="ANL19" s="8"/>
      <c r="ANM19" s="8"/>
      <c r="ANN19" s="8"/>
      <c r="ANO19" s="8"/>
      <c r="ANP19" s="8"/>
      <c r="ANQ19" s="8"/>
      <c r="ANR19" s="8"/>
      <c r="ANS19" s="8"/>
      <c r="ANT19" s="8"/>
      <c r="ANU19" s="8"/>
      <c r="ANV19" s="8"/>
      <c r="ANW19" s="8"/>
      <c r="ANX19" s="8"/>
      <c r="ANY19" s="8"/>
      <c r="ANZ19" s="8"/>
      <c r="AOA19" s="8"/>
      <c r="AOB19" s="8"/>
      <c r="AOC19" s="8"/>
      <c r="AOD19" s="8"/>
      <c r="AOE19" s="8"/>
      <c r="AOF19" s="8"/>
      <c r="AOG19" s="8"/>
      <c r="AOH19" s="8"/>
      <c r="AOI19" s="8"/>
      <c r="AOJ19" s="8"/>
      <c r="AOK19" s="8"/>
      <c r="AOL19" s="8"/>
      <c r="AOM19" s="8"/>
      <c r="AON19" s="8"/>
      <c r="AOO19" s="8"/>
      <c r="AOP19" s="8"/>
      <c r="AOQ19" s="8"/>
      <c r="AOR19" s="8"/>
      <c r="AOS19" s="8"/>
      <c r="AOT19" s="8"/>
      <c r="AOU19" s="8"/>
      <c r="AOV19" s="8"/>
      <c r="AOW19" s="8"/>
      <c r="AOX19" s="8"/>
      <c r="AOY19" s="8"/>
      <c r="AOZ19" s="8"/>
      <c r="APA19" s="8"/>
      <c r="APB19" s="8"/>
      <c r="APC19" s="8"/>
      <c r="APD19" s="8"/>
      <c r="APE19" s="8"/>
      <c r="APF19" s="8"/>
      <c r="APG19" s="8"/>
      <c r="APH19" s="8"/>
      <c r="API19" s="8"/>
      <c r="APJ19" s="8"/>
      <c r="APK19" s="8"/>
      <c r="APL19" s="8"/>
      <c r="APM19" s="8"/>
      <c r="APN19" s="8"/>
      <c r="APO19" s="8"/>
      <c r="APP19" s="8"/>
      <c r="APQ19" s="8"/>
      <c r="APR19" s="8"/>
      <c r="APS19" s="8"/>
      <c r="APT19" s="8"/>
      <c r="APU19" s="8"/>
      <c r="APV19" s="8"/>
      <c r="APW19" s="8"/>
      <c r="APX19" s="8"/>
      <c r="APY19" s="8"/>
      <c r="APZ19" s="8"/>
      <c r="AQA19" s="8"/>
      <c r="AQB19" s="8"/>
      <c r="AQC19" s="8"/>
      <c r="AQD19" s="8"/>
      <c r="AQE19" s="8"/>
      <c r="AQF19" s="8"/>
      <c r="AQG19" s="8"/>
      <c r="AQH19" s="8"/>
      <c r="AQI19" s="8"/>
      <c r="AQJ19" s="8"/>
      <c r="AQK19" s="8"/>
      <c r="AQL19" s="8"/>
      <c r="AQM19" s="8"/>
      <c r="AQN19" s="8"/>
      <c r="AQO19" s="8"/>
      <c r="AQP19" s="8"/>
      <c r="AQQ19" s="8"/>
      <c r="AQR19" s="8"/>
      <c r="AQS19" s="8"/>
      <c r="AQT19" s="8"/>
      <c r="AQU19" s="8"/>
      <c r="AQV19" s="8"/>
      <c r="AQW19" s="8"/>
      <c r="AQX19" s="8"/>
      <c r="AQY19" s="8"/>
      <c r="AQZ19" s="8"/>
      <c r="ARA19" s="8"/>
      <c r="ARB19" s="8"/>
      <c r="ARC19" s="8"/>
      <c r="ARD19" s="8"/>
      <c r="ARE19" s="8"/>
      <c r="ARF19" s="8"/>
      <c r="ARG19" s="8"/>
      <c r="ARH19" s="8"/>
      <c r="ARI19" s="8"/>
      <c r="ARJ19" s="8"/>
      <c r="ARK19" s="8"/>
      <c r="ARL19" s="8"/>
      <c r="ARM19" s="8"/>
      <c r="ARN19" s="8"/>
      <c r="ARO19" s="8"/>
      <c r="ARP19" s="8"/>
      <c r="ARQ19" s="8"/>
      <c r="ARR19" s="8"/>
      <c r="ARS19" s="8"/>
      <c r="ART19" s="8"/>
      <c r="ARU19" s="8"/>
      <c r="ARV19" s="8"/>
      <c r="ARW19" s="8"/>
      <c r="ARX19" s="8"/>
      <c r="ARY19" s="8"/>
      <c r="ARZ19" s="8"/>
      <c r="ASA19" s="8"/>
      <c r="ASB19" s="8"/>
      <c r="ASC19" s="8"/>
      <c r="ASD19" s="8"/>
      <c r="ASE19" s="8"/>
      <c r="ASF19" s="8"/>
      <c r="ASG19" s="8"/>
      <c r="ASH19" s="8"/>
      <c r="ASI19" s="8"/>
      <c r="ASJ19" s="8"/>
      <c r="ASK19" s="8"/>
      <c r="ASL19" s="8"/>
      <c r="ASM19" s="8"/>
      <c r="ASN19" s="8"/>
      <c r="ASO19" s="8"/>
      <c r="ASP19" s="8"/>
      <c r="ASQ19" s="8"/>
      <c r="ASR19" s="8"/>
      <c r="ASS19" s="8"/>
      <c r="AST19" s="8"/>
      <c r="ASU19" s="8"/>
      <c r="ASV19" s="8"/>
      <c r="ASW19" s="8"/>
      <c r="ASX19" s="8"/>
      <c r="ASY19" s="8"/>
      <c r="ASZ19" s="8"/>
      <c r="ATA19" s="8"/>
      <c r="ATB19" s="8"/>
      <c r="ATC19" s="8"/>
      <c r="ATD19" s="8"/>
      <c r="ATE19" s="8"/>
      <c r="ATF19" s="8"/>
      <c r="ATG19" s="8"/>
      <c r="ATH19" s="8"/>
      <c r="ATI19" s="8"/>
      <c r="ATJ19" s="8"/>
      <c r="ATK19" s="8"/>
      <c r="ATL19" s="8"/>
      <c r="ATM19" s="8"/>
      <c r="ATN19" s="8"/>
      <c r="ATO19" s="8"/>
      <c r="ATP19" s="8"/>
      <c r="ATQ19" s="8"/>
      <c r="ATR19" s="8"/>
      <c r="ATS19" s="8"/>
      <c r="ATT19" s="8"/>
      <c r="ATU19" s="8"/>
      <c r="ATV19" s="8"/>
      <c r="ATW19" s="8"/>
      <c r="ATX19" s="8"/>
      <c r="ATY19" s="8"/>
      <c r="ATZ19" s="8"/>
      <c r="AUA19" s="8"/>
      <c r="AUB19" s="8"/>
      <c r="AUC19" s="8"/>
      <c r="AUD19" s="8"/>
      <c r="AUE19" s="8"/>
      <c r="AUF19" s="8"/>
      <c r="AUG19" s="8"/>
      <c r="AUH19" s="8"/>
      <c r="AUI19" s="8"/>
      <c r="AUJ19" s="8"/>
      <c r="AUK19" s="8"/>
      <c r="AUL19" s="8"/>
      <c r="AUM19" s="8"/>
      <c r="AUN19" s="8"/>
      <c r="AUO19" s="8"/>
      <c r="AUP19" s="8"/>
      <c r="AUQ19" s="8"/>
      <c r="AUR19" s="8"/>
      <c r="AUS19" s="8"/>
      <c r="AUT19" s="8"/>
      <c r="AUU19" s="8"/>
      <c r="AUV19" s="8"/>
      <c r="AUW19" s="8"/>
      <c r="AUX19" s="8"/>
      <c r="AUY19" s="8"/>
      <c r="AUZ19" s="8"/>
      <c r="AVA19" s="8"/>
      <c r="AVB19" s="8"/>
      <c r="AVC19" s="8"/>
      <c r="AVD19" s="8"/>
      <c r="AVE19" s="8"/>
      <c r="AVF19" s="8"/>
      <c r="AVG19" s="8"/>
      <c r="AVH19" s="8"/>
      <c r="AVI19" s="8"/>
      <c r="AVJ19" s="8"/>
      <c r="AVK19" s="8"/>
      <c r="AVL19" s="8"/>
      <c r="AVM19" s="8"/>
      <c r="AVN19" s="8"/>
      <c r="AVO19" s="8"/>
      <c r="AVP19" s="8"/>
      <c r="AVQ19" s="8"/>
      <c r="AVR19" s="8"/>
      <c r="AVS19" s="8"/>
      <c r="AVT19" s="8"/>
      <c r="AVU19" s="8"/>
      <c r="AVV19" s="8"/>
      <c r="AVW19" s="8"/>
      <c r="AVX19" s="8"/>
      <c r="AVY19" s="8"/>
      <c r="AVZ19" s="8"/>
      <c r="AWA19" s="8"/>
      <c r="AWB19" s="8"/>
      <c r="AWC19" s="8"/>
      <c r="AWD19" s="8"/>
      <c r="AWE19" s="8"/>
      <c r="AWF19" s="8"/>
      <c r="AWG19" s="8"/>
      <c r="AWH19" s="8"/>
      <c r="AWI19" s="8"/>
      <c r="AWJ19" s="8"/>
      <c r="AWK19" s="8"/>
      <c r="AWL19" s="8"/>
      <c r="AWM19" s="8"/>
      <c r="AWN19" s="8"/>
      <c r="AWO19" s="8"/>
      <c r="AWP19" s="8"/>
      <c r="AWQ19" s="8"/>
      <c r="AWR19" s="8"/>
      <c r="AWS19" s="8"/>
      <c r="AWT19" s="8"/>
      <c r="AWU19" s="8"/>
      <c r="AWV19" s="8"/>
      <c r="AWW19" s="8"/>
      <c r="AWX19" s="8"/>
      <c r="AWY19" s="8"/>
      <c r="AWZ19" s="8"/>
      <c r="AXA19" s="8"/>
      <c r="AXB19" s="8"/>
      <c r="AXC19" s="8"/>
      <c r="AXD19" s="8"/>
      <c r="AXE19" s="8"/>
      <c r="AXF19" s="8"/>
      <c r="AXG19" s="8"/>
      <c r="AXH19" s="8"/>
      <c r="AXI19" s="8"/>
      <c r="AXJ19" s="8"/>
      <c r="AXK19" s="8"/>
      <c r="AXL19" s="8"/>
      <c r="AXM19" s="8"/>
      <c r="AXN19" s="8"/>
      <c r="AXO19" s="8"/>
      <c r="AXP19" s="8"/>
      <c r="AXQ19" s="8"/>
      <c r="AXR19" s="8"/>
      <c r="AXS19" s="8"/>
      <c r="AXT19" s="8"/>
      <c r="AXU19" s="8"/>
      <c r="AXV19" s="8"/>
      <c r="AXW19" s="8"/>
      <c r="AXX19" s="8"/>
      <c r="AXY19" s="8"/>
      <c r="AXZ19" s="8"/>
      <c r="AYA19" s="8"/>
      <c r="AYB19" s="8"/>
      <c r="AYC19" s="8"/>
      <c r="AYD19" s="8"/>
      <c r="AYE19" s="8"/>
      <c r="AYF19" s="8"/>
      <c r="AYG19" s="8"/>
      <c r="AYH19" s="8"/>
      <c r="AYI19" s="8"/>
      <c r="AYJ19" s="8"/>
      <c r="AYK19" s="8"/>
      <c r="AYL19" s="8"/>
      <c r="AYM19" s="8"/>
      <c r="AYN19" s="8"/>
      <c r="AYO19" s="8"/>
      <c r="AYP19" s="8"/>
      <c r="AYQ19" s="8"/>
      <c r="AYR19" s="8"/>
      <c r="AYS19" s="8"/>
      <c r="AYT19" s="8"/>
      <c r="AYU19" s="8"/>
      <c r="AYV19" s="8"/>
      <c r="AYW19" s="8"/>
      <c r="AYX19" s="8"/>
      <c r="AYY19" s="8"/>
      <c r="AYZ19" s="8"/>
      <c r="AZA19" s="8"/>
      <c r="AZB19" s="8"/>
      <c r="AZC19" s="8"/>
      <c r="AZD19" s="8"/>
      <c r="AZE19" s="8"/>
      <c r="AZF19" s="8"/>
      <c r="AZG19" s="8"/>
      <c r="AZH19" s="8"/>
      <c r="AZI19" s="8"/>
      <c r="AZJ19" s="8"/>
      <c r="AZK19" s="8"/>
      <c r="AZL19" s="8"/>
      <c r="AZM19" s="8"/>
      <c r="AZN19" s="8"/>
      <c r="AZO19" s="8"/>
      <c r="AZP19" s="8"/>
      <c r="AZQ19" s="8"/>
      <c r="AZR19" s="8"/>
      <c r="AZS19" s="8"/>
      <c r="AZT19" s="8"/>
      <c r="AZU19" s="8"/>
      <c r="AZV19" s="8"/>
      <c r="AZW19" s="8"/>
      <c r="AZX19" s="8"/>
      <c r="AZY19" s="8"/>
      <c r="AZZ19" s="8"/>
      <c r="BAA19" s="8"/>
      <c r="BAB19" s="8"/>
      <c r="BAC19" s="8"/>
      <c r="BAD19" s="8"/>
      <c r="BAE19" s="8"/>
      <c r="BAF19" s="8"/>
      <c r="BAG19" s="8"/>
      <c r="BAH19" s="8"/>
      <c r="BAI19" s="8"/>
      <c r="BAJ19" s="8"/>
      <c r="BAK19" s="8"/>
      <c r="BAL19" s="8"/>
      <c r="BAM19" s="8"/>
      <c r="BAN19" s="8"/>
      <c r="BAO19" s="8"/>
      <c r="BAP19" s="8"/>
      <c r="BAQ19" s="8"/>
      <c r="BAR19" s="8"/>
      <c r="BAS19" s="8"/>
      <c r="BAT19" s="8"/>
      <c r="BAU19" s="8"/>
      <c r="BAV19" s="8"/>
      <c r="BAW19" s="8"/>
      <c r="BAX19" s="8"/>
      <c r="BAY19" s="8"/>
      <c r="BAZ19" s="8"/>
      <c r="BBA19" s="8"/>
      <c r="BBB19" s="8"/>
      <c r="BBC19" s="8"/>
      <c r="BBD19" s="8"/>
      <c r="BBE19" s="8"/>
      <c r="BBF19" s="8"/>
      <c r="BBG19" s="8"/>
      <c r="BBH19" s="8"/>
      <c r="BBI19" s="8"/>
      <c r="BBJ19" s="8"/>
      <c r="BBK19" s="8"/>
      <c r="BBL19" s="8"/>
      <c r="BBM19" s="8"/>
      <c r="BBN19" s="8"/>
      <c r="BBO19" s="8"/>
      <c r="BBP19" s="8"/>
      <c r="BBQ19" s="8"/>
      <c r="BBR19" s="8"/>
      <c r="BBS19" s="8"/>
      <c r="BBT19" s="8"/>
      <c r="BBU19" s="8"/>
      <c r="BBV19" s="8"/>
      <c r="BBW19" s="8"/>
      <c r="BBX19" s="8"/>
      <c r="BBY19" s="8"/>
      <c r="BBZ19" s="8"/>
      <c r="BCA19" s="8"/>
      <c r="BCB19" s="8"/>
      <c r="BCC19" s="8"/>
      <c r="BCD19" s="8"/>
      <c r="BCE19" s="8"/>
      <c r="BCF19" s="8"/>
      <c r="BCG19" s="8"/>
      <c r="BCH19" s="8"/>
      <c r="BCI19" s="8"/>
      <c r="BCJ19" s="8"/>
      <c r="BCK19" s="8"/>
      <c r="BCL19" s="8"/>
      <c r="BCM19" s="8"/>
      <c r="BCN19" s="8"/>
      <c r="BCO19" s="8"/>
      <c r="BCP19" s="8"/>
      <c r="BCQ19" s="8"/>
      <c r="BCR19" s="8"/>
      <c r="BCS19" s="8"/>
      <c r="BCT19" s="8"/>
      <c r="BCU19" s="8"/>
      <c r="BCV19" s="8"/>
      <c r="BCW19" s="8"/>
      <c r="BCX19" s="8"/>
      <c r="BCY19" s="8"/>
      <c r="BCZ19" s="8"/>
      <c r="BDA19" s="8"/>
      <c r="BDB19" s="8"/>
      <c r="BDC19" s="8"/>
      <c r="BDD19" s="8"/>
      <c r="BDE19" s="8"/>
      <c r="BDF19" s="8"/>
      <c r="BDG19" s="8"/>
      <c r="BDH19" s="8"/>
      <c r="BDI19" s="8"/>
      <c r="BDJ19" s="8"/>
      <c r="BDK19" s="8"/>
      <c r="BDL19" s="8"/>
      <c r="BDM19" s="8"/>
      <c r="BDN19" s="8"/>
      <c r="BDO19" s="8"/>
      <c r="BDP19" s="8"/>
      <c r="BDQ19" s="8"/>
      <c r="BDR19" s="8"/>
      <c r="BDS19" s="8"/>
      <c r="BDT19" s="8"/>
      <c r="BDU19" s="8"/>
      <c r="BDV19" s="8"/>
      <c r="BDW19" s="8"/>
      <c r="BDX19" s="8"/>
      <c r="BDY19" s="8"/>
      <c r="BDZ19" s="8"/>
      <c r="BEA19" s="8"/>
      <c r="BEB19" s="8"/>
      <c r="BEC19" s="8"/>
      <c r="BED19" s="8"/>
      <c r="BEE19" s="8"/>
      <c r="BEF19" s="8"/>
      <c r="BEG19" s="8"/>
      <c r="BEH19" s="8"/>
      <c r="BEI19" s="8"/>
      <c r="BEJ19" s="8"/>
      <c r="BEK19" s="8"/>
      <c r="BEL19" s="8"/>
      <c r="BEM19" s="8"/>
      <c r="BEN19" s="8"/>
      <c r="BEO19" s="8"/>
      <c r="BEP19" s="8"/>
      <c r="BEQ19" s="8"/>
      <c r="BER19" s="8"/>
      <c r="BES19" s="8"/>
      <c r="BET19" s="8"/>
      <c r="BEU19" s="8"/>
      <c r="BEV19" s="8"/>
      <c r="BEW19" s="8"/>
      <c r="BEX19" s="8"/>
      <c r="BEY19" s="8"/>
      <c r="BEZ19" s="8"/>
      <c r="BFA19" s="8"/>
      <c r="BFB19" s="8"/>
      <c r="BFC19" s="8"/>
      <c r="BFD19" s="8"/>
      <c r="BFE19" s="8"/>
      <c r="BFF19" s="8"/>
      <c r="BFG19" s="8"/>
      <c r="BFH19" s="8"/>
      <c r="BFI19" s="8"/>
      <c r="BFJ19" s="8"/>
      <c r="BFK19" s="8"/>
      <c r="BFL19" s="8"/>
      <c r="BFM19" s="8"/>
      <c r="BFN19" s="8"/>
      <c r="BFO19" s="8"/>
      <c r="BFP19" s="8"/>
      <c r="BFQ19" s="8"/>
      <c r="BFR19" s="8"/>
      <c r="BFS19" s="8"/>
      <c r="BFT19" s="8"/>
      <c r="BFU19" s="8"/>
      <c r="BFV19" s="8"/>
      <c r="BFW19" s="8"/>
      <c r="BFX19" s="8"/>
      <c r="BFY19" s="8"/>
      <c r="BFZ19" s="8"/>
      <c r="BGA19" s="8"/>
      <c r="BGB19" s="8"/>
      <c r="BGC19" s="8"/>
      <c r="BGD19" s="8"/>
      <c r="BGE19" s="8"/>
      <c r="BGF19" s="8"/>
      <c r="BGG19" s="8"/>
      <c r="BGH19" s="8"/>
      <c r="BGI19" s="8"/>
      <c r="BGJ19" s="8"/>
      <c r="BGK19" s="8"/>
      <c r="BGL19" s="8"/>
      <c r="BGM19" s="8"/>
      <c r="BGN19" s="8"/>
      <c r="BGO19" s="8"/>
      <c r="BGP19" s="8"/>
      <c r="BGQ19" s="8"/>
      <c r="BGR19" s="8"/>
      <c r="BGS19" s="8"/>
      <c r="BGT19" s="8"/>
      <c r="BGU19" s="8"/>
      <c r="BGV19" s="8"/>
      <c r="BGW19" s="8"/>
      <c r="BGX19" s="8"/>
      <c r="BGY19" s="8"/>
      <c r="BGZ19" s="8"/>
      <c r="BHA19" s="8"/>
      <c r="BHB19" s="8"/>
      <c r="BHC19" s="8"/>
      <c r="BHD19" s="8"/>
      <c r="BHE19" s="8"/>
      <c r="BHF19" s="8"/>
      <c r="BHG19" s="8"/>
      <c r="BHH19" s="8"/>
      <c r="BHI19" s="8"/>
      <c r="BHJ19" s="8"/>
      <c r="BHK19" s="8"/>
      <c r="BHL19" s="8"/>
      <c r="BHM19" s="8"/>
      <c r="BHN19" s="8"/>
      <c r="BHO19" s="8"/>
      <c r="BHP19" s="8"/>
      <c r="BHQ19" s="8"/>
      <c r="BHR19" s="8"/>
      <c r="BHS19" s="8"/>
      <c r="BHT19" s="8"/>
      <c r="BHU19" s="8"/>
      <c r="BHV19" s="8"/>
      <c r="BHW19" s="8"/>
      <c r="BHX19" s="8"/>
      <c r="BHY19" s="8"/>
      <c r="BHZ19" s="8"/>
      <c r="BIA19" s="8"/>
      <c r="BIB19" s="8"/>
      <c r="BIC19" s="8"/>
      <c r="BID19" s="8"/>
      <c r="BIE19" s="8"/>
      <c r="BIF19" s="8"/>
      <c r="BIG19" s="8"/>
      <c r="BIH19" s="8"/>
      <c r="BII19" s="8"/>
      <c r="BIJ19" s="8"/>
      <c r="BIK19" s="8"/>
      <c r="BIL19" s="8"/>
      <c r="BIM19" s="8"/>
      <c r="BIN19" s="8"/>
      <c r="BIO19" s="8"/>
      <c r="BIP19" s="8"/>
      <c r="BIQ19" s="8"/>
      <c r="BIR19" s="8"/>
      <c r="BIS19" s="8"/>
      <c r="BIT19" s="8"/>
      <c r="BIU19" s="8"/>
      <c r="BIV19" s="8"/>
      <c r="BIW19" s="8"/>
      <c r="BIX19" s="8"/>
      <c r="BIY19" s="8"/>
      <c r="BIZ19" s="8"/>
      <c r="BJA19" s="8"/>
      <c r="BJB19" s="8"/>
      <c r="BJC19" s="8"/>
      <c r="BJD19" s="8"/>
      <c r="BJE19" s="8"/>
      <c r="BJF19" s="8"/>
      <c r="BJG19" s="8"/>
      <c r="BJH19" s="8"/>
      <c r="BJI19" s="8"/>
      <c r="BJJ19" s="8"/>
      <c r="BJK19" s="8"/>
      <c r="BJL19" s="8"/>
      <c r="BJM19" s="8"/>
      <c r="BJN19" s="8"/>
      <c r="BJO19" s="8"/>
      <c r="BJP19" s="8"/>
      <c r="BJQ19" s="8"/>
      <c r="BJR19" s="8"/>
      <c r="BJS19" s="8"/>
      <c r="BJT19" s="8"/>
      <c r="BJU19" s="8"/>
      <c r="BJV19" s="8"/>
      <c r="BJW19" s="8"/>
      <c r="BJX19" s="8"/>
      <c r="BJY19" s="8"/>
      <c r="BJZ19" s="8"/>
      <c r="BKA19" s="8"/>
      <c r="BKB19" s="8"/>
      <c r="BKC19" s="8"/>
      <c r="BKD19" s="8"/>
      <c r="BKE19" s="8"/>
      <c r="BKF19" s="8"/>
      <c r="BKG19" s="8"/>
      <c r="BKH19" s="8"/>
      <c r="BKI19" s="8"/>
      <c r="BKJ19" s="8"/>
      <c r="BKK19" s="8"/>
      <c r="BKL19" s="8"/>
      <c r="BKM19" s="8"/>
      <c r="BKN19" s="8"/>
      <c r="BKO19" s="8"/>
      <c r="BKP19" s="8"/>
      <c r="BKQ19" s="8"/>
      <c r="BKR19" s="8"/>
      <c r="BKS19" s="8"/>
      <c r="BKT19" s="8"/>
      <c r="BKU19" s="8"/>
      <c r="BKV19" s="8"/>
      <c r="BKW19" s="8"/>
      <c r="BKX19" s="8"/>
      <c r="BKY19" s="8"/>
      <c r="BKZ19" s="8"/>
      <c r="BLA19" s="8"/>
      <c r="BLB19" s="8"/>
      <c r="BLC19" s="8"/>
      <c r="BLD19" s="8"/>
      <c r="BLE19" s="8"/>
      <c r="BLF19" s="8"/>
      <c r="BLG19" s="8"/>
      <c r="BLH19" s="8"/>
      <c r="BLI19" s="8"/>
      <c r="BLJ19" s="8"/>
      <c r="BLK19" s="8"/>
      <c r="BLL19" s="8"/>
      <c r="BLM19" s="8"/>
      <c r="BLN19" s="8"/>
      <c r="BLO19" s="8"/>
      <c r="BLP19" s="8"/>
      <c r="BLQ19" s="8"/>
      <c r="BLR19" s="8"/>
      <c r="BLS19" s="8"/>
      <c r="BLT19" s="8"/>
      <c r="BLU19" s="8"/>
      <c r="BLV19" s="8"/>
      <c r="BLW19" s="8"/>
      <c r="BLX19" s="8"/>
      <c r="BLY19" s="8"/>
      <c r="BLZ19" s="8"/>
      <c r="BMA19" s="8"/>
      <c r="BMB19" s="8"/>
      <c r="BMC19" s="8"/>
      <c r="BMD19" s="8"/>
      <c r="BME19" s="8"/>
      <c r="BMF19" s="8"/>
      <c r="BMG19" s="8"/>
      <c r="BMH19" s="8"/>
      <c r="BMI19" s="8"/>
      <c r="BMJ19" s="8"/>
      <c r="BMK19" s="8"/>
      <c r="BML19" s="8"/>
      <c r="BMM19" s="8"/>
      <c r="BMN19" s="8"/>
      <c r="BMO19" s="8"/>
      <c r="BMP19" s="8"/>
      <c r="BMQ19" s="8"/>
      <c r="BMR19" s="8"/>
      <c r="BMS19" s="8"/>
      <c r="BMT19" s="8"/>
      <c r="BMU19" s="8"/>
      <c r="BMV19" s="8"/>
      <c r="BMW19" s="8"/>
      <c r="BMX19" s="8"/>
      <c r="BMY19" s="8"/>
      <c r="BMZ19" s="8"/>
      <c r="BNA19" s="8"/>
      <c r="BNB19" s="8"/>
      <c r="BNC19" s="8"/>
      <c r="BND19" s="8"/>
      <c r="BNE19" s="8"/>
      <c r="BNF19" s="8"/>
      <c r="BNG19" s="8"/>
      <c r="BNH19" s="8"/>
      <c r="BNI19" s="8"/>
      <c r="BNJ19" s="8"/>
      <c r="BNK19" s="8"/>
      <c r="BNL19" s="8"/>
      <c r="BNM19" s="8"/>
      <c r="BNN19" s="8"/>
      <c r="BNO19" s="8"/>
      <c r="BNP19" s="8"/>
      <c r="BNQ19" s="8"/>
      <c r="BNR19" s="8"/>
      <c r="BNS19" s="8"/>
      <c r="BNT19" s="8"/>
      <c r="BNU19" s="8"/>
      <c r="BNV19" s="8"/>
      <c r="BNW19" s="8"/>
      <c r="BNX19" s="8"/>
      <c r="BNY19" s="8"/>
      <c r="BNZ19" s="8"/>
      <c r="BOA19" s="8"/>
      <c r="BOB19" s="8"/>
      <c r="BOC19" s="8"/>
      <c r="BOD19" s="8"/>
      <c r="BOE19" s="8"/>
      <c r="BOF19" s="8"/>
      <c r="BOG19" s="8"/>
      <c r="BOH19" s="8"/>
      <c r="BOI19" s="8"/>
      <c r="BOJ19" s="8"/>
      <c r="BOK19" s="8"/>
      <c r="BOL19" s="8"/>
      <c r="BOM19" s="8"/>
      <c r="BON19" s="8"/>
      <c r="BOO19" s="8"/>
      <c r="BOP19" s="8"/>
      <c r="BOQ19" s="8"/>
      <c r="BOR19" s="8"/>
      <c r="BOS19" s="8"/>
      <c r="BOT19" s="8"/>
      <c r="BOU19" s="8"/>
      <c r="BOV19" s="8"/>
      <c r="BOW19" s="8"/>
      <c r="BOX19" s="8"/>
      <c r="BOY19" s="8"/>
      <c r="BOZ19" s="8"/>
      <c r="BPA19" s="8"/>
      <c r="BPB19" s="8"/>
      <c r="BPC19" s="8"/>
      <c r="BPD19" s="8"/>
      <c r="BPE19" s="8"/>
      <c r="BPF19" s="8"/>
      <c r="BPG19" s="8"/>
      <c r="BPH19" s="8"/>
      <c r="BPI19" s="8"/>
      <c r="BPJ19" s="8"/>
      <c r="BPK19" s="8"/>
      <c r="BPL19" s="8"/>
      <c r="BPM19" s="8"/>
      <c r="BPN19" s="8"/>
      <c r="BPO19" s="8"/>
      <c r="BPP19" s="8"/>
      <c r="BPQ19" s="8"/>
      <c r="BPR19" s="8"/>
      <c r="BPS19" s="8"/>
      <c r="BPT19" s="8"/>
      <c r="BPU19" s="8"/>
      <c r="BPV19" s="8"/>
      <c r="BPW19" s="8"/>
      <c r="BPX19" s="8"/>
      <c r="BPY19" s="8"/>
      <c r="BPZ19" s="8"/>
      <c r="BQA19" s="8"/>
      <c r="BQB19" s="8"/>
      <c r="BQC19" s="8"/>
      <c r="BQD19" s="8"/>
      <c r="BQE19" s="8"/>
      <c r="BQF19" s="8"/>
      <c r="BQG19" s="8"/>
      <c r="BQH19" s="8"/>
      <c r="BQI19" s="8"/>
      <c r="BQJ19" s="8"/>
      <c r="BQK19" s="8"/>
      <c r="BQL19" s="8"/>
      <c r="BQM19" s="8"/>
      <c r="BQN19" s="8"/>
      <c r="BQO19" s="8"/>
      <c r="BQP19" s="8"/>
      <c r="BQQ19" s="8"/>
      <c r="BQR19" s="8"/>
      <c r="BQS19" s="8"/>
      <c r="BQT19" s="8"/>
      <c r="BQU19" s="8"/>
      <c r="BQV19" s="8"/>
      <c r="BQW19" s="8"/>
      <c r="BQX19" s="8"/>
      <c r="BQY19" s="8"/>
      <c r="BQZ19" s="8"/>
      <c r="BRA19" s="8"/>
      <c r="BRB19" s="8"/>
      <c r="BRC19" s="8"/>
      <c r="BRD19" s="8"/>
      <c r="BRE19" s="8"/>
      <c r="BRF19" s="8"/>
      <c r="BRG19" s="8"/>
      <c r="BRH19" s="8"/>
      <c r="BRI19" s="8"/>
      <c r="BRJ19" s="8"/>
      <c r="BRK19" s="8"/>
      <c r="BRL19" s="8"/>
      <c r="BRM19" s="8"/>
      <c r="BRN19" s="8"/>
      <c r="BRO19" s="8"/>
      <c r="BRP19" s="8"/>
      <c r="BRQ19" s="8"/>
      <c r="BRR19" s="8"/>
      <c r="BRS19" s="8"/>
      <c r="BRT19" s="8"/>
      <c r="BRU19" s="8"/>
      <c r="BRV19" s="8"/>
      <c r="BRW19" s="8"/>
      <c r="BRX19" s="8"/>
      <c r="BRY19" s="8"/>
      <c r="BRZ19" s="8"/>
      <c r="BSA19" s="8"/>
      <c r="BSB19" s="8"/>
      <c r="BSC19" s="8"/>
      <c r="BSD19" s="8"/>
      <c r="BSE19" s="8"/>
      <c r="BSF19" s="8"/>
      <c r="BSG19" s="8"/>
      <c r="BSH19" s="8"/>
      <c r="BSI19" s="8"/>
      <c r="BSJ19" s="8"/>
      <c r="BSK19" s="8"/>
      <c r="BSL19" s="8"/>
      <c r="BSM19" s="8"/>
      <c r="BSN19" s="8"/>
      <c r="BSO19" s="8"/>
      <c r="BSP19" s="8"/>
      <c r="BSQ19" s="8"/>
      <c r="BSR19" s="8"/>
      <c r="BSS19" s="8"/>
      <c r="BST19" s="8"/>
      <c r="BSU19" s="8"/>
      <c r="BSV19" s="8"/>
      <c r="BSW19" s="8"/>
      <c r="BSX19" s="8"/>
      <c r="BSY19" s="8"/>
      <c r="BSZ19" s="8"/>
      <c r="BTA19" s="8"/>
      <c r="BTB19" s="8"/>
      <c r="BTC19" s="8"/>
      <c r="BTD19" s="8"/>
      <c r="BTE19" s="8"/>
      <c r="BTF19" s="8"/>
      <c r="BTG19" s="8"/>
      <c r="BTH19" s="8"/>
      <c r="BTI19" s="8"/>
      <c r="BTJ19" s="8"/>
      <c r="BTK19" s="8"/>
      <c r="BTL19" s="8"/>
      <c r="BTM19" s="8"/>
      <c r="BTN19" s="8"/>
      <c r="BTO19" s="8"/>
      <c r="BTP19" s="8"/>
      <c r="BTQ19" s="8"/>
      <c r="BTR19" s="8"/>
      <c r="BTS19" s="8"/>
      <c r="BTT19" s="8"/>
      <c r="BTU19" s="8"/>
      <c r="BTV19" s="8"/>
      <c r="BTW19" s="8"/>
      <c r="BTX19" s="8"/>
      <c r="BTY19" s="8"/>
      <c r="BTZ19" s="8"/>
      <c r="BUA19" s="8"/>
      <c r="BUB19" s="8"/>
      <c r="BUC19" s="8"/>
      <c r="BUD19" s="8"/>
      <c r="BUE19" s="8"/>
      <c r="BUF19" s="8"/>
      <c r="BUG19" s="8"/>
      <c r="BUH19" s="8"/>
      <c r="BUI19" s="8"/>
      <c r="BUJ19" s="8"/>
      <c r="BUK19" s="8"/>
      <c r="BUL19" s="8"/>
      <c r="BUM19" s="8"/>
      <c r="BUN19" s="8"/>
      <c r="BUO19" s="8"/>
      <c r="BUP19" s="8"/>
      <c r="BUQ19" s="8"/>
      <c r="BUR19" s="8"/>
      <c r="BUS19" s="8"/>
      <c r="BUT19" s="8"/>
      <c r="BUU19" s="8"/>
      <c r="BUV19" s="8"/>
      <c r="BUW19" s="8"/>
      <c r="BUX19" s="8"/>
      <c r="BUY19" s="8"/>
      <c r="BUZ19" s="8"/>
      <c r="BVA19" s="8"/>
      <c r="BVB19" s="8"/>
      <c r="BVC19" s="8"/>
      <c r="BVD19" s="8"/>
      <c r="BVE19" s="8"/>
      <c r="BVF19" s="8"/>
      <c r="BVG19" s="8"/>
      <c r="BVH19" s="8"/>
      <c r="BVI19" s="8"/>
      <c r="BVJ19" s="8"/>
      <c r="BVK19" s="8"/>
      <c r="BVL19" s="8"/>
      <c r="BVM19" s="8"/>
      <c r="BVN19" s="8"/>
      <c r="BVO19" s="8"/>
      <c r="BVP19" s="8"/>
      <c r="BVQ19" s="8"/>
      <c r="BVR19" s="8"/>
      <c r="BVS19" s="8"/>
      <c r="BVT19" s="8"/>
      <c r="BVU19" s="8"/>
      <c r="BVV19" s="8"/>
      <c r="BVW19" s="8"/>
      <c r="BVX19" s="8"/>
      <c r="BVY19" s="8"/>
      <c r="BVZ19" s="8"/>
      <c r="BWA19" s="8"/>
      <c r="BWB19" s="8"/>
      <c r="BWC19" s="8"/>
      <c r="BWD19" s="8"/>
      <c r="BWE19" s="8"/>
      <c r="BWF19" s="8"/>
      <c r="BWG19" s="8"/>
      <c r="BWH19" s="8"/>
      <c r="BWI19" s="8"/>
      <c r="BWJ19" s="8"/>
      <c r="BWK19" s="8"/>
      <c r="BWL19" s="8"/>
      <c r="BWM19" s="8"/>
      <c r="BWN19" s="8"/>
      <c r="BWO19" s="8"/>
      <c r="BWP19" s="8"/>
      <c r="BWQ19" s="8"/>
      <c r="BWR19" s="8"/>
      <c r="BWS19" s="8"/>
      <c r="BWT19" s="8"/>
      <c r="BWU19" s="8"/>
      <c r="BWV19" s="8"/>
      <c r="BWW19" s="8"/>
      <c r="BWX19" s="8"/>
      <c r="BWY19" s="8"/>
      <c r="BWZ19" s="8"/>
      <c r="BXA19" s="8"/>
      <c r="BXB19" s="8"/>
      <c r="BXC19" s="8"/>
      <c r="BXD19" s="8"/>
      <c r="BXE19" s="8"/>
      <c r="BXF19" s="8"/>
      <c r="BXG19" s="8"/>
      <c r="BXH19" s="8"/>
      <c r="BXI19" s="8"/>
      <c r="BXJ19" s="8"/>
      <c r="BXK19" s="8"/>
      <c r="BXL19" s="8"/>
      <c r="BXM19" s="8"/>
      <c r="BXN19" s="8"/>
      <c r="BXO19" s="8"/>
      <c r="BXP19" s="8"/>
      <c r="BXQ19" s="8"/>
      <c r="BXR19" s="8"/>
      <c r="BXS19" s="8"/>
      <c r="BXT19" s="8"/>
      <c r="BXU19" s="8"/>
      <c r="BXV19" s="8"/>
      <c r="BXW19" s="8"/>
      <c r="BXX19" s="8"/>
      <c r="BXY19" s="8"/>
      <c r="BXZ19" s="8"/>
      <c r="BYA19" s="8"/>
      <c r="BYB19" s="8"/>
      <c r="BYC19" s="8"/>
      <c r="BYD19" s="8"/>
      <c r="BYE19" s="8"/>
      <c r="BYF19" s="8"/>
      <c r="BYG19" s="8"/>
      <c r="BYH19" s="8"/>
      <c r="BYI19" s="8"/>
      <c r="BYJ19" s="8"/>
      <c r="BYK19" s="8"/>
      <c r="BYL19" s="8"/>
      <c r="BYM19" s="8"/>
      <c r="BYN19" s="8"/>
      <c r="BYO19" s="8"/>
      <c r="BYP19" s="8"/>
      <c r="BYQ19" s="8"/>
      <c r="BYR19" s="8"/>
      <c r="BYS19" s="8"/>
      <c r="BYT19" s="8"/>
      <c r="BYU19" s="8"/>
      <c r="BYV19" s="8"/>
      <c r="BYW19" s="8"/>
      <c r="BYX19" s="8"/>
      <c r="BYY19" s="8"/>
      <c r="BYZ19" s="8"/>
      <c r="BZA19" s="8"/>
      <c r="BZB19" s="8"/>
      <c r="BZC19" s="8"/>
      <c r="BZD19" s="8"/>
      <c r="BZE19" s="8"/>
      <c r="BZF19" s="8"/>
      <c r="BZG19" s="8"/>
      <c r="BZH19" s="8"/>
      <c r="BZI19" s="8"/>
      <c r="BZJ19" s="8"/>
      <c r="BZK19" s="8"/>
      <c r="BZL19" s="8"/>
      <c r="BZM19" s="8"/>
      <c r="BZN19" s="8"/>
      <c r="BZO19" s="8"/>
      <c r="BZP19" s="8"/>
      <c r="BZQ19" s="8"/>
      <c r="BZR19" s="8"/>
      <c r="BZS19" s="8"/>
      <c r="BZT19" s="8"/>
      <c r="BZU19" s="8"/>
      <c r="BZV19" s="8"/>
      <c r="BZW19" s="8"/>
      <c r="BZX19" s="8"/>
      <c r="BZY19" s="8"/>
      <c r="BZZ19" s="8"/>
      <c r="CAA19" s="8"/>
      <c r="CAB19" s="8"/>
      <c r="CAC19" s="8"/>
      <c r="CAD19" s="8"/>
      <c r="CAE19" s="8"/>
      <c r="CAF19" s="8"/>
      <c r="CAG19" s="8"/>
      <c r="CAH19" s="8"/>
      <c r="CAI19" s="8"/>
      <c r="CAJ19" s="8"/>
      <c r="CAK19" s="8"/>
      <c r="CAL19" s="8"/>
      <c r="CAM19" s="8"/>
      <c r="CAN19" s="8"/>
      <c r="CAO19" s="8"/>
      <c r="CAP19" s="8"/>
      <c r="CAQ19" s="8"/>
      <c r="CAR19" s="8"/>
      <c r="CAS19" s="8"/>
      <c r="CAT19" s="8"/>
      <c r="CAU19" s="8"/>
      <c r="CAV19" s="8"/>
      <c r="CAW19" s="8"/>
      <c r="CAX19" s="8"/>
      <c r="CAY19" s="8"/>
      <c r="CAZ19" s="8"/>
      <c r="CBA19" s="8"/>
      <c r="CBB19" s="8"/>
      <c r="CBC19" s="8"/>
      <c r="CBD19" s="8"/>
      <c r="CBE19" s="8"/>
      <c r="CBF19" s="8"/>
      <c r="CBG19" s="8"/>
      <c r="CBH19" s="8"/>
      <c r="CBI19" s="8"/>
      <c r="CBJ19" s="8"/>
      <c r="CBK19" s="8"/>
      <c r="CBL19" s="8"/>
      <c r="CBM19" s="8"/>
      <c r="CBN19" s="8"/>
      <c r="CBO19" s="8"/>
      <c r="CBP19" s="8"/>
      <c r="CBQ19" s="8"/>
      <c r="CBR19" s="8"/>
      <c r="CBS19" s="8"/>
      <c r="CBT19" s="8"/>
      <c r="CBU19" s="8"/>
      <c r="CBV19" s="8"/>
      <c r="CBW19" s="8"/>
      <c r="CBX19" s="8"/>
      <c r="CBY19" s="8"/>
      <c r="CBZ19" s="8"/>
      <c r="CCA19" s="8"/>
      <c r="CCB19" s="8"/>
      <c r="CCC19" s="8"/>
      <c r="CCD19" s="8"/>
      <c r="CCE19" s="8"/>
      <c r="CCF19" s="8"/>
      <c r="CCG19" s="8"/>
      <c r="CCH19" s="8"/>
      <c r="CCI19" s="8"/>
      <c r="CCJ19" s="8"/>
      <c r="CCK19" s="8"/>
      <c r="CCL19" s="8"/>
      <c r="CCM19" s="8"/>
      <c r="CCN19" s="8"/>
      <c r="CCO19" s="8"/>
      <c r="CCP19" s="8"/>
      <c r="CCQ19" s="8"/>
      <c r="CCR19" s="8"/>
      <c r="CCS19" s="8"/>
      <c r="CCT19" s="8"/>
      <c r="CCU19" s="8"/>
      <c r="CCV19" s="8"/>
      <c r="CCW19" s="8"/>
      <c r="CCX19" s="8"/>
      <c r="CCY19" s="8"/>
      <c r="CCZ19" s="8"/>
      <c r="CDA19" s="8"/>
      <c r="CDB19" s="8"/>
      <c r="CDC19" s="8"/>
      <c r="CDD19" s="8"/>
      <c r="CDE19" s="8"/>
      <c r="CDF19" s="8"/>
      <c r="CDG19" s="8"/>
      <c r="CDH19" s="8"/>
      <c r="CDI19" s="8"/>
      <c r="CDJ19" s="8"/>
      <c r="CDK19" s="8"/>
      <c r="CDL19" s="8"/>
      <c r="CDM19" s="8"/>
      <c r="CDN19" s="8"/>
      <c r="CDO19" s="8"/>
      <c r="CDP19" s="8"/>
      <c r="CDQ19" s="8"/>
      <c r="CDR19" s="8"/>
      <c r="CDS19" s="8"/>
      <c r="CDT19" s="8"/>
      <c r="CDU19" s="8"/>
      <c r="CDV19" s="8"/>
      <c r="CDW19" s="8"/>
      <c r="CDX19" s="8"/>
      <c r="CDY19" s="8"/>
      <c r="CDZ19" s="8"/>
      <c r="CEA19" s="8"/>
      <c r="CEB19" s="8"/>
      <c r="CEC19" s="8"/>
      <c r="CED19" s="8"/>
      <c r="CEE19" s="8"/>
      <c r="CEF19" s="8"/>
      <c r="CEG19" s="8"/>
      <c r="CEH19" s="8"/>
      <c r="CEI19" s="8"/>
      <c r="CEJ19" s="8"/>
      <c r="CEK19" s="8"/>
      <c r="CEL19" s="8"/>
      <c r="CEM19" s="8"/>
      <c r="CEN19" s="8"/>
      <c r="CEO19" s="8"/>
      <c r="CEP19" s="8"/>
      <c r="CEQ19" s="8"/>
      <c r="CER19" s="8"/>
      <c r="CES19" s="8"/>
      <c r="CET19" s="8"/>
      <c r="CEU19" s="8"/>
      <c r="CEV19" s="8"/>
      <c r="CEW19" s="8"/>
      <c r="CEX19" s="8"/>
      <c r="CEY19" s="8"/>
      <c r="CEZ19" s="8"/>
      <c r="CFA19" s="8"/>
      <c r="CFB19" s="8"/>
      <c r="CFC19" s="8"/>
      <c r="CFD19" s="8"/>
      <c r="CFE19" s="8"/>
      <c r="CFF19" s="8"/>
      <c r="CFG19" s="8"/>
      <c r="CFH19" s="8"/>
      <c r="CFI19" s="8"/>
      <c r="CFJ19" s="8"/>
      <c r="CFK19" s="8"/>
      <c r="CFL19" s="8"/>
      <c r="CFM19" s="8"/>
      <c r="CFN19" s="8"/>
      <c r="CFO19" s="8"/>
      <c r="CFP19" s="8"/>
      <c r="CFQ19" s="8"/>
      <c r="CFR19" s="8"/>
      <c r="CFS19" s="8"/>
      <c r="CFT19" s="8"/>
      <c r="CFU19" s="8"/>
      <c r="CFV19" s="8"/>
      <c r="CFW19" s="8"/>
      <c r="CFX19" s="8"/>
      <c r="CFY19" s="8"/>
      <c r="CFZ19" s="8"/>
      <c r="CGA19" s="8"/>
      <c r="CGB19" s="8"/>
      <c r="CGC19" s="8"/>
      <c r="CGD19" s="8"/>
      <c r="CGE19" s="8"/>
      <c r="CGF19" s="8"/>
      <c r="CGG19" s="8"/>
      <c r="CGH19" s="8"/>
      <c r="CGI19" s="8"/>
      <c r="CGJ19" s="8"/>
      <c r="CGK19" s="8"/>
      <c r="CGL19" s="8"/>
      <c r="CGM19" s="8"/>
      <c r="CGN19" s="8"/>
      <c r="CGO19" s="8"/>
      <c r="CGP19" s="8"/>
      <c r="CGQ19" s="8"/>
      <c r="CGR19" s="8"/>
      <c r="CGS19" s="8"/>
      <c r="CGT19" s="8"/>
      <c r="CGU19" s="8"/>
      <c r="CGV19" s="8"/>
      <c r="CGW19" s="8"/>
      <c r="CGX19" s="8"/>
      <c r="CGY19" s="8"/>
      <c r="CGZ19" s="8"/>
      <c r="CHA19" s="8"/>
      <c r="CHB19" s="8"/>
      <c r="CHC19" s="8"/>
      <c r="CHD19" s="8"/>
      <c r="CHE19" s="8"/>
      <c r="CHF19" s="8"/>
      <c r="CHG19" s="8"/>
      <c r="CHH19" s="8"/>
      <c r="CHI19" s="8"/>
      <c r="CHJ19" s="8"/>
      <c r="CHK19" s="8"/>
      <c r="CHL19" s="8"/>
      <c r="CHM19" s="8"/>
      <c r="CHN19" s="8"/>
      <c r="CHO19" s="8"/>
      <c r="CHP19" s="8"/>
      <c r="CHQ19" s="8"/>
      <c r="CHR19" s="8"/>
      <c r="CHS19" s="8"/>
      <c r="CHT19" s="8"/>
      <c r="CHU19" s="8"/>
      <c r="CHV19" s="8"/>
      <c r="CHW19" s="8"/>
      <c r="CHX19" s="8"/>
      <c r="CHY19" s="8"/>
      <c r="CHZ19" s="8"/>
      <c r="CIA19" s="8"/>
      <c r="CIB19" s="8"/>
      <c r="CIC19" s="8"/>
      <c r="CID19" s="8"/>
      <c r="CIE19" s="8"/>
      <c r="CIF19" s="8"/>
      <c r="CIG19" s="8"/>
      <c r="CIH19" s="8"/>
      <c r="CII19" s="8"/>
      <c r="CIJ19" s="8"/>
      <c r="CIK19" s="8"/>
      <c r="CIL19" s="8"/>
      <c r="CIM19" s="8"/>
      <c r="CIN19" s="8"/>
      <c r="CIO19" s="8"/>
      <c r="CIP19" s="8"/>
      <c r="CIQ19" s="8"/>
      <c r="CIR19" s="8"/>
      <c r="CIS19" s="8"/>
      <c r="CIT19" s="8"/>
      <c r="CIU19" s="8"/>
      <c r="CIV19" s="8"/>
      <c r="CIW19" s="8"/>
      <c r="CIX19" s="8"/>
      <c r="CIY19" s="8"/>
      <c r="CIZ19" s="8"/>
      <c r="CJA19" s="8"/>
      <c r="CJB19" s="8"/>
      <c r="CJC19" s="8"/>
      <c r="CJD19" s="8"/>
      <c r="CJE19" s="8"/>
      <c r="CJF19" s="8"/>
      <c r="CJG19" s="8"/>
      <c r="CJH19" s="8"/>
      <c r="CJI19" s="8"/>
      <c r="CJJ19" s="8"/>
      <c r="CJK19" s="8"/>
      <c r="CJL19" s="8"/>
      <c r="CJM19" s="8"/>
      <c r="CJN19" s="8"/>
      <c r="CJO19" s="8"/>
      <c r="CJP19" s="8"/>
      <c r="CJQ19" s="8"/>
      <c r="CJR19" s="8"/>
      <c r="CJS19" s="8"/>
      <c r="CJT19" s="8"/>
      <c r="CJU19" s="8"/>
      <c r="CJV19" s="8"/>
      <c r="CJW19" s="8"/>
      <c r="CJX19" s="8"/>
      <c r="CJY19" s="8"/>
      <c r="CJZ19" s="8"/>
      <c r="CKA19" s="8"/>
      <c r="CKB19" s="8"/>
      <c r="CKC19" s="8"/>
      <c r="CKD19" s="8"/>
      <c r="CKE19" s="8"/>
      <c r="CKF19" s="8"/>
      <c r="CKG19" s="8"/>
      <c r="CKH19" s="8"/>
      <c r="CKI19" s="8"/>
      <c r="CKJ19" s="8"/>
      <c r="CKK19" s="8"/>
      <c r="CKL19" s="8"/>
      <c r="CKM19" s="8"/>
      <c r="CKN19" s="8"/>
      <c r="CKO19" s="8"/>
      <c r="CKP19" s="8"/>
      <c r="CKQ19" s="8"/>
      <c r="CKR19" s="8"/>
      <c r="CKS19" s="8"/>
      <c r="CKT19" s="8"/>
      <c r="CKU19" s="8"/>
      <c r="CKV19" s="8"/>
      <c r="CKW19" s="8"/>
      <c r="CKX19" s="8"/>
      <c r="CKY19" s="8"/>
      <c r="CKZ19" s="8"/>
      <c r="CLA19" s="8"/>
      <c r="CLB19" s="8"/>
      <c r="CLC19" s="8"/>
      <c r="CLD19" s="8"/>
      <c r="CLE19" s="8"/>
      <c r="CLF19" s="8"/>
      <c r="CLG19" s="8"/>
      <c r="CLH19" s="8"/>
      <c r="CLI19" s="8"/>
      <c r="CLJ19" s="8"/>
      <c r="CLK19" s="8"/>
      <c r="CLL19" s="8"/>
      <c r="CLM19" s="8"/>
      <c r="CLN19" s="8"/>
      <c r="CLO19" s="8"/>
      <c r="CLP19" s="8"/>
      <c r="CLQ19" s="8"/>
      <c r="CLR19" s="8"/>
      <c r="CLS19" s="8"/>
      <c r="CLT19" s="8"/>
      <c r="CLU19" s="8"/>
      <c r="CLV19" s="8"/>
      <c r="CLW19" s="8"/>
      <c r="CLX19" s="8"/>
      <c r="CLY19" s="8"/>
      <c r="CLZ19" s="8"/>
      <c r="CMA19" s="8"/>
      <c r="CMB19" s="8"/>
      <c r="CMC19" s="8"/>
      <c r="CMD19" s="8"/>
      <c r="CME19" s="8"/>
      <c r="CMF19" s="8"/>
      <c r="CMG19" s="8"/>
      <c r="CMH19" s="8"/>
      <c r="CMI19" s="8"/>
      <c r="CMJ19" s="8"/>
      <c r="CMK19" s="8"/>
      <c r="CML19" s="8"/>
      <c r="CMM19" s="8"/>
      <c r="CMN19" s="8"/>
      <c r="CMO19" s="8"/>
      <c r="CMP19" s="8"/>
      <c r="CMQ19" s="8"/>
      <c r="CMR19" s="8"/>
      <c r="CMS19" s="8"/>
      <c r="CMT19" s="8"/>
      <c r="CMU19" s="8"/>
      <c r="CMV19" s="8"/>
      <c r="CMW19" s="8"/>
      <c r="CMX19" s="8"/>
      <c r="CMY19" s="8"/>
      <c r="CMZ19" s="8"/>
      <c r="CNA19" s="8"/>
      <c r="CNB19" s="8"/>
      <c r="CNC19" s="8"/>
      <c r="CND19" s="8"/>
      <c r="CNE19" s="8"/>
      <c r="CNF19" s="8"/>
      <c r="CNG19" s="8"/>
      <c r="CNH19" s="8"/>
      <c r="CNI19" s="8"/>
      <c r="CNJ19" s="8"/>
      <c r="CNK19" s="8"/>
      <c r="CNL19" s="8"/>
      <c r="CNM19" s="8"/>
      <c r="CNN19" s="8"/>
      <c r="CNO19" s="8"/>
      <c r="CNP19" s="8"/>
      <c r="CNQ19" s="8"/>
      <c r="CNR19" s="8"/>
      <c r="CNS19" s="8"/>
      <c r="CNT19" s="8"/>
      <c r="CNU19" s="8"/>
      <c r="CNV19" s="8"/>
      <c r="CNW19" s="8"/>
      <c r="CNX19" s="8"/>
      <c r="CNY19" s="8"/>
      <c r="CNZ19" s="8"/>
      <c r="COA19" s="8"/>
      <c r="COB19" s="8"/>
      <c r="COC19" s="8"/>
      <c r="COD19" s="8"/>
      <c r="COE19" s="8"/>
      <c r="COF19" s="8"/>
      <c r="COG19" s="8"/>
      <c r="COH19" s="8"/>
      <c r="COI19" s="8"/>
      <c r="COJ19" s="8"/>
      <c r="COK19" s="8"/>
      <c r="COL19" s="8"/>
      <c r="COM19" s="8"/>
      <c r="CON19" s="8"/>
      <c r="COO19" s="8"/>
      <c r="COP19" s="8"/>
      <c r="COQ19" s="8"/>
      <c r="COR19" s="8"/>
      <c r="COS19" s="8"/>
      <c r="COT19" s="8"/>
      <c r="COU19" s="8"/>
      <c r="COV19" s="8"/>
      <c r="COW19" s="8"/>
      <c r="COX19" s="8"/>
      <c r="COY19" s="8"/>
      <c r="COZ19" s="8"/>
      <c r="CPA19" s="8"/>
      <c r="CPB19" s="8"/>
      <c r="CPC19" s="8"/>
      <c r="CPD19" s="8"/>
      <c r="CPE19" s="8"/>
      <c r="CPF19" s="8"/>
      <c r="CPG19" s="8"/>
      <c r="CPH19" s="8"/>
      <c r="CPI19" s="8"/>
      <c r="CPJ19" s="8"/>
      <c r="CPK19" s="8"/>
      <c r="CPL19" s="8"/>
      <c r="CPM19" s="8"/>
      <c r="CPN19" s="8"/>
      <c r="CPO19" s="8"/>
      <c r="CPP19" s="8"/>
      <c r="CPQ19" s="8"/>
      <c r="CPR19" s="8"/>
      <c r="CPS19" s="8"/>
      <c r="CPT19" s="8"/>
      <c r="CPU19" s="8"/>
      <c r="CPV19" s="8"/>
      <c r="CPW19" s="8"/>
      <c r="CPX19" s="8"/>
      <c r="CPY19" s="8"/>
      <c r="CPZ19" s="8"/>
      <c r="CQA19" s="8"/>
      <c r="CQB19" s="8"/>
      <c r="CQC19" s="8"/>
      <c r="CQD19" s="8"/>
      <c r="CQE19" s="8"/>
      <c r="CQF19" s="8"/>
      <c r="CQG19" s="8"/>
      <c r="CQH19" s="8"/>
      <c r="CQI19" s="8"/>
      <c r="CQJ19" s="8"/>
      <c r="CQK19" s="8"/>
      <c r="CQL19" s="8"/>
      <c r="CQM19" s="8"/>
      <c r="CQN19" s="8"/>
      <c r="CQO19" s="8"/>
      <c r="CQP19" s="8"/>
      <c r="CQQ19" s="8"/>
      <c r="CQR19" s="8"/>
      <c r="CQS19" s="8"/>
      <c r="CQT19" s="8"/>
      <c r="CQU19" s="8"/>
      <c r="CQV19" s="8"/>
      <c r="CQW19" s="8"/>
      <c r="CQX19" s="8"/>
      <c r="CQY19" s="8"/>
      <c r="CQZ19" s="8"/>
      <c r="CRA19" s="8"/>
      <c r="CRB19" s="8"/>
      <c r="CRC19" s="8"/>
      <c r="CRD19" s="8"/>
      <c r="CRE19" s="8"/>
      <c r="CRF19" s="8"/>
      <c r="CRG19" s="8"/>
      <c r="CRH19" s="8"/>
      <c r="CRI19" s="8"/>
      <c r="CRJ19" s="8"/>
      <c r="CRK19" s="8"/>
      <c r="CRL19" s="8"/>
      <c r="CRM19" s="8"/>
      <c r="CRN19" s="8"/>
      <c r="CRO19" s="8"/>
      <c r="CRP19" s="8"/>
      <c r="CRQ19" s="8"/>
      <c r="CRR19" s="8"/>
      <c r="CRS19" s="8"/>
      <c r="CRT19" s="8"/>
      <c r="CRU19" s="8"/>
      <c r="CRV19" s="8"/>
      <c r="CRW19" s="8"/>
      <c r="CRX19" s="8"/>
      <c r="CRY19" s="8"/>
      <c r="CRZ19" s="8"/>
      <c r="CSA19" s="8"/>
      <c r="CSB19" s="8"/>
      <c r="CSC19" s="8"/>
      <c r="CSD19" s="8"/>
      <c r="CSE19" s="8"/>
      <c r="CSF19" s="8"/>
      <c r="CSG19" s="8"/>
      <c r="CSH19" s="8"/>
      <c r="CSI19" s="8"/>
      <c r="CSJ19" s="8"/>
      <c r="CSK19" s="8"/>
      <c r="CSL19" s="8"/>
      <c r="CSM19" s="8"/>
      <c r="CSN19" s="8"/>
      <c r="CSO19" s="8"/>
      <c r="CSP19" s="8"/>
      <c r="CSQ19" s="8"/>
      <c r="CSR19" s="8"/>
      <c r="CSS19" s="8"/>
      <c r="CST19" s="8"/>
      <c r="CSU19" s="8"/>
      <c r="CSV19" s="8"/>
      <c r="CSW19" s="8"/>
      <c r="CSX19" s="8"/>
      <c r="CSY19" s="8"/>
      <c r="CSZ19" s="8"/>
      <c r="CTA19" s="8"/>
      <c r="CTB19" s="8"/>
      <c r="CTC19" s="8"/>
      <c r="CTD19" s="8"/>
      <c r="CTE19" s="8"/>
      <c r="CTF19" s="8"/>
      <c r="CTG19" s="8"/>
      <c r="CTH19" s="8"/>
      <c r="CTI19" s="8"/>
      <c r="CTJ19" s="8"/>
      <c r="CTK19" s="8"/>
      <c r="CTL19" s="8"/>
      <c r="CTM19" s="8"/>
      <c r="CTN19" s="8"/>
      <c r="CTO19" s="8"/>
      <c r="CTP19" s="8"/>
      <c r="CTQ19" s="8"/>
      <c r="CTR19" s="8"/>
      <c r="CTS19" s="8"/>
      <c r="CTT19" s="8"/>
      <c r="CTU19" s="8"/>
      <c r="CTV19" s="8"/>
      <c r="CTW19" s="8"/>
      <c r="CTX19" s="8"/>
      <c r="CTY19" s="8"/>
      <c r="CTZ19" s="8"/>
      <c r="CUA19" s="8"/>
      <c r="CUB19" s="8"/>
      <c r="CUC19" s="8"/>
      <c r="CUD19" s="8"/>
      <c r="CUE19" s="8"/>
      <c r="CUF19" s="8"/>
      <c r="CUG19" s="8"/>
      <c r="CUH19" s="8"/>
      <c r="CUI19" s="8"/>
      <c r="CUJ19" s="8"/>
      <c r="CUK19" s="8"/>
      <c r="CUL19" s="8"/>
      <c r="CUM19" s="8"/>
      <c r="CUN19" s="8"/>
      <c r="CUO19" s="8"/>
      <c r="CUP19" s="8"/>
      <c r="CUQ19" s="8"/>
      <c r="CUR19" s="8"/>
      <c r="CUS19" s="8"/>
      <c r="CUT19" s="8"/>
      <c r="CUU19" s="8"/>
      <c r="CUV19" s="8"/>
      <c r="CUW19" s="8"/>
      <c r="CUX19" s="8"/>
      <c r="CUY19" s="8"/>
      <c r="CUZ19" s="8"/>
      <c r="CVA19" s="8"/>
      <c r="CVB19" s="8"/>
      <c r="CVC19" s="8"/>
      <c r="CVD19" s="8"/>
      <c r="CVE19" s="8"/>
      <c r="CVF19" s="8"/>
      <c r="CVG19" s="8"/>
      <c r="CVH19" s="8"/>
      <c r="CVI19" s="8"/>
      <c r="CVJ19" s="8"/>
      <c r="CVK19" s="8"/>
      <c r="CVL19" s="8"/>
      <c r="CVM19" s="8"/>
      <c r="CVN19" s="8"/>
      <c r="CVO19" s="8"/>
      <c r="CVP19" s="8"/>
      <c r="CVQ19" s="8"/>
      <c r="CVR19" s="8"/>
      <c r="CVS19" s="8"/>
      <c r="CVT19" s="8"/>
      <c r="CVU19" s="8"/>
      <c r="CVV19" s="8"/>
      <c r="CVW19" s="8"/>
      <c r="CVX19" s="8"/>
      <c r="CVY19" s="8"/>
      <c r="CVZ19" s="8"/>
      <c r="CWA19" s="8"/>
      <c r="CWB19" s="8"/>
      <c r="CWC19" s="8"/>
      <c r="CWD19" s="8"/>
      <c r="CWE19" s="8"/>
      <c r="CWF19" s="8"/>
      <c r="CWG19" s="8"/>
      <c r="CWH19" s="8"/>
      <c r="CWI19" s="8"/>
      <c r="CWJ19" s="8"/>
      <c r="CWK19" s="8"/>
      <c r="CWL19" s="8"/>
      <c r="CWM19" s="8"/>
      <c r="CWN19" s="8"/>
      <c r="CWO19" s="8"/>
      <c r="CWP19" s="8"/>
      <c r="CWQ19" s="8"/>
      <c r="CWR19" s="8"/>
      <c r="CWS19" s="8"/>
      <c r="CWT19" s="8"/>
      <c r="CWU19" s="8"/>
      <c r="CWV19" s="8"/>
      <c r="CWW19" s="8"/>
      <c r="CWX19" s="8"/>
      <c r="CWY19" s="8"/>
      <c r="CWZ19" s="8"/>
      <c r="CXA19" s="8"/>
      <c r="CXB19" s="8"/>
      <c r="CXC19" s="8"/>
      <c r="CXD19" s="8"/>
      <c r="CXE19" s="8"/>
      <c r="CXF19" s="8"/>
      <c r="CXG19" s="8"/>
      <c r="CXH19" s="8"/>
      <c r="CXI19" s="8"/>
      <c r="CXJ19" s="8"/>
      <c r="CXK19" s="8"/>
      <c r="CXL19" s="8"/>
      <c r="CXM19" s="8"/>
      <c r="CXN19" s="8"/>
      <c r="CXO19" s="8"/>
      <c r="CXP19" s="8"/>
      <c r="CXQ19" s="8"/>
      <c r="CXR19" s="8"/>
      <c r="CXS19" s="8"/>
      <c r="CXT19" s="8"/>
      <c r="CXU19" s="8"/>
      <c r="CXV19" s="8"/>
      <c r="CXW19" s="8"/>
      <c r="CXX19" s="8"/>
      <c r="CXY19" s="8"/>
      <c r="CXZ19" s="8"/>
      <c r="CYA19" s="8"/>
      <c r="CYB19" s="8"/>
      <c r="CYC19" s="8"/>
      <c r="CYD19" s="8"/>
      <c r="CYE19" s="8"/>
      <c r="CYF19" s="8"/>
      <c r="CYG19" s="8"/>
      <c r="CYH19" s="8"/>
      <c r="CYI19" s="8"/>
      <c r="CYJ19" s="8"/>
      <c r="CYK19" s="8"/>
      <c r="CYL19" s="8"/>
      <c r="CYM19" s="8"/>
      <c r="CYN19" s="8"/>
      <c r="CYO19" s="8"/>
      <c r="CYP19" s="8"/>
      <c r="CYQ19" s="8"/>
      <c r="CYR19" s="8"/>
      <c r="CYS19" s="8"/>
      <c r="CYT19" s="8"/>
      <c r="CYU19" s="8"/>
      <c r="CYV19" s="8"/>
      <c r="CYW19" s="8"/>
      <c r="CYX19" s="8"/>
      <c r="CYY19" s="8"/>
      <c r="CYZ19" s="8"/>
      <c r="CZA19" s="8"/>
      <c r="CZB19" s="8"/>
      <c r="CZC19" s="8"/>
      <c r="CZD19" s="8"/>
      <c r="CZE19" s="8"/>
      <c r="CZF19" s="8"/>
      <c r="CZG19" s="8"/>
      <c r="CZH19" s="8"/>
      <c r="CZI19" s="8"/>
      <c r="CZJ19" s="8"/>
      <c r="CZK19" s="8"/>
      <c r="CZL19" s="8"/>
      <c r="CZM19" s="8"/>
      <c r="CZN19" s="8"/>
      <c r="CZO19" s="8"/>
      <c r="CZP19" s="8"/>
      <c r="CZQ19" s="8"/>
      <c r="CZR19" s="8"/>
      <c r="CZS19" s="8"/>
      <c r="CZT19" s="8"/>
      <c r="CZU19" s="8"/>
      <c r="CZV19" s="8"/>
      <c r="CZW19" s="8"/>
      <c r="CZX19" s="8"/>
      <c r="CZY19" s="8"/>
      <c r="CZZ19" s="8"/>
      <c r="DAA19" s="8"/>
      <c r="DAB19" s="8"/>
      <c r="DAC19" s="8"/>
      <c r="DAD19" s="8"/>
      <c r="DAE19" s="8"/>
      <c r="DAF19" s="8"/>
      <c r="DAG19" s="8"/>
      <c r="DAH19" s="8"/>
      <c r="DAI19" s="8"/>
      <c r="DAJ19" s="8"/>
      <c r="DAK19" s="8"/>
      <c r="DAL19" s="8"/>
      <c r="DAM19" s="8"/>
      <c r="DAN19" s="8"/>
      <c r="DAO19" s="8"/>
      <c r="DAP19" s="8"/>
      <c r="DAQ19" s="8"/>
      <c r="DAR19" s="8"/>
      <c r="DAS19" s="8"/>
      <c r="DAT19" s="8"/>
      <c r="DAU19" s="8"/>
      <c r="DAV19" s="8"/>
      <c r="DAW19" s="8"/>
      <c r="DAX19" s="8"/>
      <c r="DAY19" s="8"/>
      <c r="DAZ19" s="8"/>
      <c r="DBA19" s="8"/>
      <c r="DBB19" s="8"/>
      <c r="DBC19" s="8"/>
      <c r="DBD19" s="8"/>
      <c r="DBE19" s="8"/>
      <c r="DBF19" s="8"/>
      <c r="DBG19" s="8"/>
      <c r="DBH19" s="8"/>
      <c r="DBI19" s="8"/>
      <c r="DBJ19" s="8"/>
      <c r="DBK19" s="8"/>
      <c r="DBL19" s="8"/>
      <c r="DBM19" s="8"/>
      <c r="DBN19" s="8"/>
      <c r="DBO19" s="8"/>
      <c r="DBP19" s="8"/>
      <c r="DBQ19" s="8"/>
      <c r="DBR19" s="8"/>
      <c r="DBS19" s="8"/>
      <c r="DBT19" s="8"/>
      <c r="DBU19" s="8"/>
      <c r="DBV19" s="8"/>
      <c r="DBW19" s="8"/>
      <c r="DBX19" s="8"/>
      <c r="DBY19" s="8"/>
      <c r="DBZ19" s="8"/>
      <c r="DCA19" s="8"/>
      <c r="DCB19" s="8"/>
      <c r="DCC19" s="8"/>
      <c r="DCD19" s="8"/>
      <c r="DCE19" s="8"/>
      <c r="DCF19" s="8"/>
      <c r="DCG19" s="8"/>
      <c r="DCH19" s="8"/>
      <c r="DCI19" s="8"/>
      <c r="DCJ19" s="8"/>
      <c r="DCK19" s="8"/>
      <c r="DCL19" s="8"/>
      <c r="DCM19" s="8"/>
      <c r="DCN19" s="8"/>
      <c r="DCO19" s="8"/>
      <c r="DCP19" s="8"/>
      <c r="DCQ19" s="8"/>
      <c r="DCR19" s="8"/>
      <c r="DCS19" s="8"/>
      <c r="DCT19" s="8"/>
      <c r="DCU19" s="8"/>
      <c r="DCV19" s="8"/>
      <c r="DCW19" s="8"/>
      <c r="DCX19" s="8"/>
      <c r="DCY19" s="8"/>
      <c r="DCZ19" s="8"/>
      <c r="DDA19" s="8"/>
      <c r="DDB19" s="8"/>
      <c r="DDC19" s="8"/>
      <c r="DDD19" s="8"/>
      <c r="DDE19" s="8"/>
      <c r="DDF19" s="8"/>
      <c r="DDG19" s="8"/>
      <c r="DDH19" s="8"/>
      <c r="DDI19" s="8"/>
      <c r="DDJ19" s="8"/>
      <c r="DDK19" s="8"/>
      <c r="DDL19" s="8"/>
      <c r="DDM19" s="8"/>
      <c r="DDN19" s="8"/>
      <c r="DDO19" s="8"/>
      <c r="DDP19" s="8"/>
      <c r="DDQ19" s="8"/>
      <c r="DDR19" s="8"/>
      <c r="DDS19" s="8"/>
      <c r="DDT19" s="8"/>
      <c r="DDU19" s="8"/>
      <c r="DDV19" s="8"/>
      <c r="DDW19" s="8"/>
      <c r="DDX19" s="8"/>
      <c r="DDY19" s="8"/>
      <c r="DDZ19" s="8"/>
      <c r="DEA19" s="8"/>
      <c r="DEB19" s="8"/>
      <c r="DEC19" s="8"/>
      <c r="DED19" s="8"/>
      <c r="DEE19" s="8"/>
      <c r="DEF19" s="8"/>
      <c r="DEG19" s="8"/>
      <c r="DEH19" s="8"/>
      <c r="DEI19" s="8"/>
      <c r="DEJ19" s="8"/>
      <c r="DEK19" s="8"/>
      <c r="DEL19" s="8"/>
      <c r="DEM19" s="8"/>
      <c r="DEN19" s="8"/>
      <c r="DEO19" s="8"/>
      <c r="DEP19" s="8"/>
      <c r="DEQ19" s="8"/>
      <c r="DER19" s="8"/>
      <c r="DES19" s="8"/>
      <c r="DET19" s="8"/>
      <c r="DEU19" s="8"/>
      <c r="DEV19" s="8"/>
      <c r="DEW19" s="8"/>
      <c r="DEX19" s="8"/>
      <c r="DEY19" s="8"/>
      <c r="DEZ19" s="8"/>
      <c r="DFA19" s="8"/>
      <c r="DFB19" s="8"/>
      <c r="DFC19" s="8"/>
      <c r="DFD19" s="8"/>
      <c r="DFE19" s="8"/>
      <c r="DFF19" s="8"/>
      <c r="DFG19" s="8"/>
      <c r="DFH19" s="8"/>
      <c r="DFI19" s="8"/>
      <c r="DFJ19" s="8"/>
      <c r="DFK19" s="8"/>
      <c r="DFL19" s="8"/>
      <c r="DFM19" s="8"/>
      <c r="DFN19" s="8"/>
      <c r="DFO19" s="8"/>
      <c r="DFP19" s="8"/>
      <c r="DFQ19" s="8"/>
      <c r="DFR19" s="8"/>
      <c r="DFS19" s="8"/>
      <c r="DFT19" s="8"/>
      <c r="DFU19" s="8"/>
      <c r="DFV19" s="8"/>
      <c r="DFW19" s="8"/>
      <c r="DFX19" s="8"/>
      <c r="DFY19" s="8"/>
      <c r="DFZ19" s="8"/>
      <c r="DGA19" s="8"/>
      <c r="DGB19" s="8"/>
      <c r="DGC19" s="8"/>
      <c r="DGD19" s="8"/>
      <c r="DGE19" s="8"/>
      <c r="DGF19" s="8"/>
      <c r="DGG19" s="8"/>
      <c r="DGH19" s="8"/>
      <c r="DGI19" s="8"/>
      <c r="DGJ19" s="8"/>
      <c r="DGK19" s="8"/>
      <c r="DGL19" s="8"/>
      <c r="DGM19" s="8"/>
      <c r="DGN19" s="8"/>
      <c r="DGO19" s="8"/>
      <c r="DGP19" s="8"/>
      <c r="DGQ19" s="8"/>
      <c r="DGR19" s="8"/>
      <c r="DGS19" s="8"/>
      <c r="DGT19" s="8"/>
      <c r="DGU19" s="8"/>
      <c r="DGV19" s="8"/>
      <c r="DGW19" s="8"/>
      <c r="DGX19" s="8"/>
      <c r="DGY19" s="8"/>
      <c r="DGZ19" s="8"/>
      <c r="DHA19" s="8"/>
      <c r="DHB19" s="8"/>
      <c r="DHC19" s="8"/>
      <c r="DHD19" s="8"/>
      <c r="DHE19" s="8"/>
      <c r="DHF19" s="8"/>
      <c r="DHG19" s="8"/>
      <c r="DHH19" s="8"/>
      <c r="DHI19" s="8"/>
      <c r="DHJ19" s="8"/>
      <c r="DHK19" s="8"/>
      <c r="DHL19" s="8"/>
      <c r="DHM19" s="8"/>
      <c r="DHN19" s="8"/>
      <c r="DHO19" s="8"/>
      <c r="DHP19" s="8"/>
      <c r="DHQ19" s="8"/>
      <c r="DHR19" s="8"/>
      <c r="DHS19" s="8"/>
      <c r="DHT19" s="8"/>
      <c r="DHU19" s="8"/>
      <c r="DHV19" s="8"/>
      <c r="DHW19" s="8"/>
      <c r="DHX19" s="8"/>
      <c r="DHY19" s="8"/>
      <c r="DHZ19" s="8"/>
      <c r="DIA19" s="8"/>
      <c r="DIB19" s="8"/>
      <c r="DIC19" s="8"/>
      <c r="DID19" s="8"/>
      <c r="DIE19" s="8"/>
      <c r="DIF19" s="8"/>
      <c r="DIG19" s="8"/>
      <c r="DIH19" s="8"/>
      <c r="DII19" s="8"/>
      <c r="DIJ19" s="8"/>
      <c r="DIK19" s="8"/>
      <c r="DIL19" s="8"/>
      <c r="DIM19" s="8"/>
      <c r="DIN19" s="8"/>
      <c r="DIO19" s="8"/>
      <c r="DIP19" s="8"/>
      <c r="DIQ19" s="8"/>
      <c r="DIR19" s="8"/>
      <c r="DIS19" s="8"/>
      <c r="DIT19" s="8"/>
      <c r="DIU19" s="8"/>
      <c r="DIV19" s="8"/>
      <c r="DIW19" s="8"/>
      <c r="DIX19" s="8"/>
      <c r="DIY19" s="8"/>
      <c r="DIZ19" s="8"/>
      <c r="DJA19" s="8"/>
      <c r="DJB19" s="8"/>
      <c r="DJC19" s="8"/>
      <c r="DJD19" s="8"/>
      <c r="DJE19" s="8"/>
      <c r="DJF19" s="8"/>
      <c r="DJG19" s="8"/>
      <c r="DJH19" s="8"/>
      <c r="DJI19" s="8"/>
      <c r="DJJ19" s="8"/>
      <c r="DJK19" s="8"/>
      <c r="DJL19" s="8"/>
      <c r="DJM19" s="8"/>
      <c r="DJN19" s="8"/>
      <c r="DJO19" s="8"/>
      <c r="DJP19" s="8"/>
      <c r="DJQ19" s="8"/>
      <c r="DJR19" s="8"/>
      <c r="DJS19" s="8"/>
      <c r="DJT19" s="8"/>
      <c r="DJU19" s="8"/>
      <c r="DJV19" s="8"/>
      <c r="DJW19" s="8"/>
      <c r="DJX19" s="8"/>
      <c r="DJY19" s="8"/>
      <c r="DJZ19" s="8"/>
      <c r="DKA19" s="8"/>
      <c r="DKB19" s="8"/>
      <c r="DKC19" s="8"/>
      <c r="DKD19" s="8"/>
      <c r="DKE19" s="8"/>
      <c r="DKF19" s="8"/>
      <c r="DKG19" s="8"/>
      <c r="DKH19" s="8"/>
      <c r="DKI19" s="8"/>
      <c r="DKJ19" s="8"/>
      <c r="DKK19" s="8"/>
      <c r="DKL19" s="8"/>
      <c r="DKM19" s="8"/>
      <c r="DKN19" s="8"/>
      <c r="DKO19" s="8"/>
      <c r="DKP19" s="8"/>
      <c r="DKQ19" s="8"/>
      <c r="DKR19" s="8"/>
      <c r="DKS19" s="8"/>
      <c r="DKT19" s="8"/>
      <c r="DKU19" s="8"/>
      <c r="DKV19" s="8"/>
      <c r="DKW19" s="8"/>
      <c r="DKX19" s="8"/>
      <c r="DKY19" s="8"/>
      <c r="DKZ19" s="8"/>
      <c r="DLA19" s="8"/>
      <c r="DLB19" s="8"/>
      <c r="DLC19" s="8"/>
      <c r="DLD19" s="8"/>
      <c r="DLE19" s="8"/>
      <c r="DLF19" s="8"/>
      <c r="DLG19" s="8"/>
      <c r="DLH19" s="8"/>
      <c r="DLI19" s="8"/>
      <c r="DLJ19" s="8"/>
      <c r="DLK19" s="8"/>
      <c r="DLL19" s="8"/>
      <c r="DLM19" s="8"/>
      <c r="DLN19" s="8"/>
      <c r="DLO19" s="8"/>
      <c r="DLP19" s="8"/>
      <c r="DLQ19" s="8"/>
      <c r="DLR19" s="8"/>
      <c r="DLS19" s="8"/>
      <c r="DLT19" s="8"/>
      <c r="DLU19" s="8"/>
      <c r="DLV19" s="8"/>
      <c r="DLW19" s="8"/>
      <c r="DLX19" s="8"/>
      <c r="DLY19" s="8"/>
      <c r="DLZ19" s="8"/>
      <c r="DMA19" s="8"/>
      <c r="DMB19" s="8"/>
      <c r="DMC19" s="8"/>
      <c r="DMD19" s="8"/>
      <c r="DME19" s="8"/>
      <c r="DMF19" s="8"/>
      <c r="DMG19" s="8"/>
      <c r="DMH19" s="8"/>
      <c r="DMI19" s="8"/>
      <c r="DMJ19" s="8"/>
      <c r="DMK19" s="8"/>
      <c r="DML19" s="8"/>
      <c r="DMM19" s="8"/>
      <c r="DMN19" s="8"/>
      <c r="DMO19" s="8"/>
      <c r="DMP19" s="8"/>
      <c r="DMQ19" s="8"/>
      <c r="DMR19" s="8"/>
      <c r="DMS19" s="8"/>
      <c r="DMT19" s="8"/>
      <c r="DMU19" s="8"/>
      <c r="DMV19" s="8"/>
      <c r="DMW19" s="8"/>
      <c r="DMX19" s="8"/>
      <c r="DMY19" s="8"/>
      <c r="DMZ19" s="8"/>
      <c r="DNA19" s="8"/>
      <c r="DNB19" s="8"/>
      <c r="DNC19" s="8"/>
      <c r="DND19" s="8"/>
      <c r="DNE19" s="8"/>
      <c r="DNF19" s="8"/>
      <c r="DNG19" s="8"/>
      <c r="DNH19" s="8"/>
      <c r="DNI19" s="8"/>
      <c r="DNJ19" s="8"/>
      <c r="DNK19" s="8"/>
      <c r="DNL19" s="8"/>
      <c r="DNM19" s="8"/>
      <c r="DNN19" s="8"/>
      <c r="DNO19" s="8"/>
      <c r="DNP19" s="8"/>
      <c r="DNQ19" s="8"/>
      <c r="DNR19" s="8"/>
      <c r="DNS19" s="8"/>
      <c r="DNT19" s="8"/>
      <c r="DNU19" s="8"/>
      <c r="DNV19" s="8"/>
      <c r="DNW19" s="8"/>
      <c r="DNX19" s="8"/>
      <c r="DNY19" s="8"/>
      <c r="DNZ19" s="8"/>
      <c r="DOA19" s="8"/>
      <c r="DOB19" s="8"/>
      <c r="DOC19" s="8"/>
      <c r="DOD19" s="8"/>
      <c r="DOE19" s="8"/>
      <c r="DOF19" s="8"/>
      <c r="DOG19" s="8"/>
      <c r="DOH19" s="8"/>
      <c r="DOI19" s="8"/>
      <c r="DOJ19" s="8"/>
      <c r="DOK19" s="8"/>
      <c r="DOL19" s="8"/>
      <c r="DOM19" s="8"/>
      <c r="DON19" s="8"/>
      <c r="DOO19" s="8"/>
      <c r="DOP19" s="8"/>
      <c r="DOQ19" s="8"/>
      <c r="DOR19" s="8"/>
      <c r="DOS19" s="8"/>
      <c r="DOT19" s="8"/>
      <c r="DOU19" s="8"/>
      <c r="DOV19" s="8"/>
      <c r="DOW19" s="8"/>
      <c r="DOX19" s="8"/>
      <c r="DOY19" s="8"/>
      <c r="DOZ19" s="8"/>
      <c r="DPA19" s="8"/>
      <c r="DPB19" s="8"/>
      <c r="DPC19" s="8"/>
      <c r="DPD19" s="8"/>
      <c r="DPE19" s="8"/>
      <c r="DPF19" s="8"/>
      <c r="DPG19" s="8"/>
      <c r="DPH19" s="8"/>
      <c r="DPI19" s="8"/>
      <c r="DPJ19" s="8"/>
      <c r="DPK19" s="8"/>
      <c r="DPL19" s="8"/>
      <c r="DPM19" s="8"/>
      <c r="DPN19" s="8"/>
      <c r="DPO19" s="8"/>
      <c r="DPP19" s="8"/>
      <c r="DPQ19" s="8"/>
      <c r="DPR19" s="8"/>
      <c r="DPS19" s="8"/>
      <c r="DPT19" s="8"/>
      <c r="DPU19" s="8"/>
      <c r="DPV19" s="8"/>
      <c r="DPW19" s="8"/>
      <c r="DPX19" s="8"/>
      <c r="DPY19" s="8"/>
      <c r="DPZ19" s="8"/>
      <c r="DQA19" s="8"/>
      <c r="DQB19" s="8"/>
      <c r="DQC19" s="8"/>
      <c r="DQD19" s="8"/>
      <c r="DQE19" s="8"/>
      <c r="DQF19" s="8"/>
      <c r="DQG19" s="8"/>
      <c r="DQH19" s="8"/>
      <c r="DQI19" s="8"/>
      <c r="DQJ19" s="8"/>
      <c r="DQK19" s="8"/>
      <c r="DQL19" s="8"/>
      <c r="DQM19" s="8"/>
      <c r="DQN19" s="8"/>
      <c r="DQO19" s="8"/>
      <c r="DQP19" s="8"/>
      <c r="DQQ19" s="8"/>
      <c r="DQR19" s="8"/>
      <c r="DQS19" s="8"/>
      <c r="DQT19" s="8"/>
      <c r="DQU19" s="8"/>
      <c r="DQV19" s="8"/>
      <c r="DQW19" s="8"/>
      <c r="DQX19" s="8"/>
      <c r="DQY19" s="8"/>
      <c r="DQZ19" s="8"/>
      <c r="DRA19" s="8"/>
      <c r="DRB19" s="8"/>
      <c r="DRC19" s="8"/>
      <c r="DRD19" s="8"/>
      <c r="DRE19" s="8"/>
      <c r="DRF19" s="8"/>
      <c r="DRG19" s="8"/>
      <c r="DRH19" s="8"/>
      <c r="DRI19" s="8"/>
      <c r="DRJ19" s="8"/>
      <c r="DRK19" s="8"/>
      <c r="DRL19" s="8"/>
      <c r="DRM19" s="8"/>
      <c r="DRN19" s="8"/>
      <c r="DRO19" s="8"/>
      <c r="DRP19" s="8"/>
      <c r="DRQ19" s="8"/>
      <c r="DRR19" s="8"/>
      <c r="DRS19" s="8"/>
      <c r="DRT19" s="8"/>
      <c r="DRU19" s="8"/>
      <c r="DRV19" s="8"/>
      <c r="DRW19" s="8"/>
      <c r="DRX19" s="8"/>
      <c r="DRY19" s="8"/>
      <c r="DRZ19" s="8"/>
      <c r="DSA19" s="8"/>
      <c r="DSB19" s="8"/>
      <c r="DSC19" s="8"/>
      <c r="DSD19" s="8"/>
      <c r="DSE19" s="8"/>
      <c r="DSF19" s="8"/>
      <c r="DSG19" s="8"/>
      <c r="DSH19" s="8"/>
      <c r="DSI19" s="8"/>
      <c r="DSJ19" s="8"/>
      <c r="DSK19" s="8"/>
      <c r="DSL19" s="8"/>
      <c r="DSM19" s="8"/>
      <c r="DSN19" s="8"/>
      <c r="DSO19" s="8"/>
      <c r="DSP19" s="8"/>
      <c r="DSQ19" s="8"/>
      <c r="DSR19" s="8"/>
      <c r="DSS19" s="8"/>
      <c r="DST19" s="8"/>
      <c r="DSU19" s="8"/>
      <c r="DSV19" s="8"/>
      <c r="DSW19" s="8"/>
      <c r="DSX19" s="8"/>
      <c r="DSY19" s="8"/>
      <c r="DSZ19" s="8"/>
      <c r="DTA19" s="8"/>
      <c r="DTB19" s="8"/>
      <c r="DTC19" s="8"/>
      <c r="DTD19" s="8"/>
      <c r="DTE19" s="8"/>
      <c r="DTF19" s="8"/>
      <c r="DTG19" s="8"/>
      <c r="DTH19" s="8"/>
      <c r="DTI19" s="8"/>
      <c r="DTJ19" s="8"/>
      <c r="DTK19" s="8"/>
      <c r="DTL19" s="8"/>
      <c r="DTM19" s="8"/>
      <c r="DTN19" s="8"/>
      <c r="DTO19" s="8"/>
      <c r="DTP19" s="8"/>
      <c r="DTQ19" s="8"/>
      <c r="DTR19" s="8"/>
      <c r="DTS19" s="8"/>
      <c r="DTT19" s="8"/>
      <c r="DTU19" s="8"/>
      <c r="DTV19" s="8"/>
      <c r="DTW19" s="8"/>
      <c r="DTX19" s="8"/>
      <c r="DTY19" s="8"/>
      <c r="DTZ19" s="8"/>
      <c r="DUA19" s="8"/>
      <c r="DUB19" s="8"/>
      <c r="DUC19" s="8"/>
      <c r="DUD19" s="8"/>
      <c r="DUE19" s="8"/>
      <c r="DUF19" s="8"/>
      <c r="DUG19" s="8"/>
      <c r="DUH19" s="8"/>
      <c r="DUI19" s="8"/>
      <c r="DUJ19" s="8"/>
      <c r="DUK19" s="8"/>
      <c r="DUL19" s="8"/>
      <c r="DUM19" s="8"/>
      <c r="DUN19" s="8"/>
      <c r="DUO19" s="8"/>
      <c r="DUP19" s="8"/>
      <c r="DUQ19" s="8"/>
      <c r="DUR19" s="8"/>
      <c r="DUS19" s="8"/>
      <c r="DUT19" s="8"/>
      <c r="DUU19" s="8"/>
      <c r="DUV19" s="8"/>
      <c r="DUW19" s="8"/>
      <c r="DUX19" s="8"/>
      <c r="DUY19" s="8"/>
      <c r="DUZ19" s="8"/>
      <c r="DVA19" s="8"/>
      <c r="DVB19" s="8"/>
      <c r="DVC19" s="8"/>
      <c r="DVD19" s="8"/>
      <c r="DVE19" s="8"/>
      <c r="DVF19" s="8"/>
      <c r="DVG19" s="8"/>
      <c r="DVH19" s="8"/>
      <c r="DVI19" s="8"/>
      <c r="DVJ19" s="8"/>
      <c r="DVK19" s="8"/>
      <c r="DVL19" s="8"/>
      <c r="DVM19" s="8"/>
      <c r="DVN19" s="8"/>
      <c r="DVO19" s="8"/>
      <c r="DVP19" s="8"/>
      <c r="DVQ19" s="8"/>
      <c r="DVR19" s="8"/>
      <c r="DVS19" s="8"/>
      <c r="DVT19" s="8"/>
      <c r="DVU19" s="8"/>
      <c r="DVV19" s="8"/>
      <c r="DVW19" s="8"/>
      <c r="DVX19" s="8"/>
      <c r="DVY19" s="8"/>
      <c r="DVZ19" s="8"/>
      <c r="DWA19" s="8"/>
      <c r="DWB19" s="8"/>
      <c r="DWC19" s="8"/>
      <c r="DWD19" s="8"/>
      <c r="DWE19" s="8"/>
      <c r="DWF19" s="8"/>
      <c r="DWG19" s="8"/>
      <c r="DWH19" s="8"/>
      <c r="DWI19" s="8"/>
      <c r="DWJ19" s="8"/>
      <c r="DWK19" s="8"/>
      <c r="DWL19" s="8"/>
      <c r="DWM19" s="8"/>
      <c r="DWN19" s="8"/>
      <c r="DWO19" s="8"/>
      <c r="DWP19" s="8"/>
      <c r="DWQ19" s="8"/>
      <c r="DWR19" s="8"/>
      <c r="DWS19" s="8"/>
      <c r="DWT19" s="8"/>
      <c r="DWU19" s="8"/>
      <c r="DWV19" s="8"/>
      <c r="DWW19" s="8"/>
      <c r="DWX19" s="8"/>
      <c r="DWY19" s="8"/>
      <c r="DWZ19" s="8"/>
      <c r="DXA19" s="8"/>
      <c r="DXB19" s="8"/>
      <c r="DXC19" s="8"/>
      <c r="DXD19" s="8"/>
      <c r="DXE19" s="8"/>
      <c r="DXF19" s="8"/>
      <c r="DXG19" s="8"/>
      <c r="DXH19" s="8"/>
      <c r="DXI19" s="8"/>
      <c r="DXJ19" s="8"/>
      <c r="DXK19" s="8"/>
      <c r="DXL19" s="8"/>
      <c r="DXM19" s="8"/>
      <c r="DXN19" s="8"/>
      <c r="DXO19" s="8"/>
      <c r="DXP19" s="8"/>
      <c r="DXQ19" s="8"/>
      <c r="DXR19" s="8"/>
      <c r="DXS19" s="8"/>
      <c r="DXT19" s="8"/>
      <c r="DXU19" s="8"/>
      <c r="DXV19" s="8"/>
      <c r="DXW19" s="8"/>
      <c r="DXX19" s="8"/>
      <c r="DXY19" s="8"/>
      <c r="DXZ19" s="8"/>
      <c r="DYA19" s="8"/>
      <c r="DYB19" s="8"/>
      <c r="DYC19" s="8"/>
      <c r="DYD19" s="8"/>
      <c r="DYE19" s="8"/>
      <c r="DYF19" s="8"/>
      <c r="DYG19" s="8"/>
      <c r="DYH19" s="8"/>
      <c r="DYI19" s="8"/>
      <c r="DYJ19" s="8"/>
      <c r="DYK19" s="8"/>
      <c r="DYL19" s="8"/>
      <c r="DYM19" s="8"/>
      <c r="DYN19" s="8"/>
      <c r="DYO19" s="8"/>
      <c r="DYP19" s="8"/>
      <c r="DYQ19" s="8"/>
      <c r="DYR19" s="8"/>
      <c r="DYS19" s="8"/>
      <c r="DYT19" s="8"/>
      <c r="DYU19" s="8"/>
      <c r="DYV19" s="8"/>
      <c r="DYW19" s="8"/>
      <c r="DYX19" s="8"/>
      <c r="DYY19" s="8"/>
      <c r="DYZ19" s="8"/>
      <c r="DZA19" s="8"/>
      <c r="DZB19" s="8"/>
      <c r="DZC19" s="8"/>
      <c r="DZD19" s="8"/>
      <c r="DZE19" s="8"/>
      <c r="DZF19" s="8"/>
      <c r="DZG19" s="8"/>
      <c r="DZH19" s="8"/>
      <c r="DZI19" s="8"/>
      <c r="DZJ19" s="8"/>
      <c r="DZK19" s="8"/>
      <c r="DZL19" s="8"/>
      <c r="DZM19" s="8"/>
      <c r="DZN19" s="8"/>
      <c r="DZO19" s="8"/>
      <c r="DZP19" s="8"/>
      <c r="DZQ19" s="8"/>
      <c r="DZR19" s="8"/>
      <c r="DZS19" s="8"/>
      <c r="DZT19" s="8"/>
      <c r="DZU19" s="8"/>
      <c r="DZV19" s="8"/>
      <c r="DZW19" s="8"/>
      <c r="DZX19" s="8"/>
      <c r="DZY19" s="8"/>
      <c r="DZZ19" s="8"/>
      <c r="EAA19" s="8"/>
      <c r="EAB19" s="8"/>
      <c r="EAC19" s="8"/>
      <c r="EAD19" s="8"/>
      <c r="EAE19" s="8"/>
      <c r="EAF19" s="8"/>
      <c r="EAG19" s="8"/>
      <c r="EAH19" s="8"/>
      <c r="EAI19" s="8"/>
      <c r="EAJ19" s="8"/>
      <c r="EAK19" s="8"/>
      <c r="EAL19" s="8"/>
      <c r="EAM19" s="8"/>
      <c r="EAN19" s="8"/>
      <c r="EAO19" s="8"/>
      <c r="EAP19" s="8"/>
      <c r="EAQ19" s="8"/>
      <c r="EAR19" s="8"/>
      <c r="EAS19" s="8"/>
      <c r="EAT19" s="8"/>
      <c r="EAU19" s="8"/>
      <c r="EAV19" s="8"/>
      <c r="EAW19" s="8"/>
      <c r="EAX19" s="8"/>
      <c r="EAY19" s="8"/>
      <c r="EAZ19" s="8"/>
      <c r="EBA19" s="8"/>
      <c r="EBB19" s="8"/>
      <c r="EBC19" s="8"/>
      <c r="EBD19" s="8"/>
      <c r="EBE19" s="8"/>
      <c r="EBF19" s="8"/>
      <c r="EBG19" s="8"/>
      <c r="EBH19" s="8"/>
      <c r="EBI19" s="8"/>
      <c r="EBJ19" s="8"/>
      <c r="EBK19" s="8"/>
      <c r="EBL19" s="8"/>
      <c r="EBM19" s="8"/>
      <c r="EBN19" s="8"/>
      <c r="EBO19" s="8"/>
      <c r="EBP19" s="8"/>
      <c r="EBQ19" s="8"/>
      <c r="EBR19" s="8"/>
      <c r="EBS19" s="8"/>
      <c r="EBT19" s="8"/>
      <c r="EBU19" s="8"/>
      <c r="EBV19" s="8"/>
      <c r="EBW19" s="8"/>
      <c r="EBX19" s="8"/>
      <c r="EBY19" s="8"/>
      <c r="EBZ19" s="8"/>
      <c r="ECA19" s="8"/>
      <c r="ECB19" s="8"/>
      <c r="ECC19" s="8"/>
      <c r="ECD19" s="8"/>
      <c r="ECE19" s="8"/>
      <c r="ECF19" s="8"/>
      <c r="ECG19" s="8"/>
      <c r="ECH19" s="8"/>
      <c r="ECI19" s="8"/>
      <c r="ECJ19" s="8"/>
      <c r="ECK19" s="8"/>
      <c r="ECL19" s="8"/>
      <c r="ECM19" s="8"/>
      <c r="ECN19" s="8"/>
      <c r="ECO19" s="8"/>
      <c r="ECP19" s="8"/>
      <c r="ECQ19" s="8"/>
      <c r="ECR19" s="8"/>
      <c r="ECS19" s="8"/>
      <c r="ECT19" s="8"/>
      <c r="ECU19" s="8"/>
      <c r="ECV19" s="8"/>
      <c r="ECW19" s="8"/>
      <c r="ECX19" s="8"/>
      <c r="ECY19" s="8"/>
      <c r="ECZ19" s="8"/>
      <c r="EDA19" s="8"/>
      <c r="EDB19" s="8"/>
      <c r="EDC19" s="8"/>
      <c r="EDD19" s="8"/>
      <c r="EDE19" s="8"/>
      <c r="EDF19" s="8"/>
      <c r="EDG19" s="8"/>
      <c r="EDH19" s="8"/>
      <c r="EDI19" s="8"/>
      <c r="EDJ19" s="8"/>
      <c r="EDK19" s="8"/>
      <c r="EDL19" s="8"/>
      <c r="EDM19" s="8"/>
      <c r="EDN19" s="8"/>
      <c r="EDO19" s="8"/>
      <c r="EDP19" s="8"/>
      <c r="EDQ19" s="8"/>
      <c r="EDR19" s="8"/>
      <c r="EDS19" s="8"/>
      <c r="EDT19" s="8"/>
      <c r="EDU19" s="8"/>
      <c r="EDV19" s="8"/>
      <c r="EDW19" s="8"/>
      <c r="EDX19" s="8"/>
      <c r="EDY19" s="8"/>
      <c r="EDZ19" s="8"/>
      <c r="EEA19" s="8"/>
      <c r="EEB19" s="8"/>
      <c r="EEC19" s="8"/>
      <c r="EED19" s="8"/>
      <c r="EEE19" s="8"/>
      <c r="EEF19" s="8"/>
      <c r="EEG19" s="8"/>
      <c r="EEH19" s="8"/>
      <c r="EEI19" s="8"/>
      <c r="EEJ19" s="8"/>
      <c r="EEK19" s="8"/>
      <c r="EEL19" s="8"/>
      <c r="EEM19" s="8"/>
      <c r="EEN19" s="8"/>
      <c r="EEO19" s="8"/>
      <c r="EEP19" s="8"/>
      <c r="EEQ19" s="8"/>
      <c r="EER19" s="8"/>
      <c r="EES19" s="8"/>
      <c r="EET19" s="8"/>
      <c r="EEU19" s="8"/>
      <c r="EEV19" s="8"/>
      <c r="EEW19" s="8"/>
      <c r="EEX19" s="8"/>
      <c r="EEY19" s="8"/>
      <c r="EEZ19" s="8"/>
      <c r="EFA19" s="8"/>
      <c r="EFB19" s="8"/>
      <c r="EFC19" s="8"/>
      <c r="EFD19" s="8"/>
      <c r="EFE19" s="8"/>
      <c r="EFF19" s="8"/>
      <c r="EFG19" s="8"/>
      <c r="EFH19" s="8"/>
      <c r="EFI19" s="8"/>
      <c r="EFJ19" s="8"/>
      <c r="EFK19" s="8"/>
      <c r="EFL19" s="8"/>
      <c r="EFM19" s="8"/>
      <c r="EFN19" s="8"/>
      <c r="EFO19" s="8"/>
      <c r="EFP19" s="8"/>
      <c r="EFQ19" s="8"/>
      <c r="EFR19" s="8"/>
      <c r="EFS19" s="8"/>
      <c r="EFT19" s="8"/>
      <c r="EFU19" s="8"/>
      <c r="EFV19" s="8"/>
      <c r="EFW19" s="8"/>
      <c r="EFX19" s="8"/>
      <c r="EFY19" s="8"/>
      <c r="EFZ19" s="8"/>
      <c r="EGA19" s="8"/>
      <c r="EGB19" s="8"/>
      <c r="EGC19" s="8"/>
      <c r="EGD19" s="8"/>
      <c r="EGE19" s="8"/>
      <c r="EGF19" s="8"/>
      <c r="EGG19" s="8"/>
      <c r="EGH19" s="8"/>
      <c r="EGI19" s="8"/>
      <c r="EGJ19" s="8"/>
      <c r="EGK19" s="8"/>
      <c r="EGL19" s="8"/>
      <c r="EGM19" s="8"/>
      <c r="EGN19" s="8"/>
      <c r="EGO19" s="8"/>
      <c r="EGP19" s="8"/>
      <c r="EGQ19" s="8"/>
      <c r="EGR19" s="8"/>
      <c r="EGS19" s="8"/>
      <c r="EGT19" s="8"/>
      <c r="EGU19" s="8"/>
      <c r="EGV19" s="8"/>
      <c r="EGW19" s="8"/>
      <c r="EGX19" s="8"/>
      <c r="EGY19" s="8"/>
      <c r="EGZ19" s="8"/>
      <c r="EHA19" s="8"/>
      <c r="EHB19" s="8"/>
      <c r="EHC19" s="8"/>
      <c r="EHD19" s="8"/>
      <c r="EHE19" s="8"/>
      <c r="EHF19" s="8"/>
      <c r="EHG19" s="8"/>
      <c r="EHH19" s="8"/>
      <c r="EHI19" s="8"/>
      <c r="EHJ19" s="8"/>
      <c r="EHK19" s="8"/>
      <c r="EHL19" s="8"/>
      <c r="EHM19" s="8"/>
      <c r="EHN19" s="8"/>
      <c r="EHO19" s="8"/>
      <c r="EHP19" s="8"/>
      <c r="EHQ19" s="8"/>
      <c r="EHR19" s="8"/>
      <c r="EHS19" s="8"/>
      <c r="EHT19" s="8"/>
      <c r="EHU19" s="8"/>
      <c r="EHV19" s="8"/>
      <c r="EHW19" s="8"/>
      <c r="EHX19" s="8"/>
      <c r="EHY19" s="8"/>
      <c r="EHZ19" s="8"/>
      <c r="EIA19" s="8"/>
      <c r="EIB19" s="8"/>
      <c r="EIC19" s="8"/>
      <c r="EID19" s="8"/>
      <c r="EIE19" s="8"/>
      <c r="EIF19" s="8"/>
      <c r="EIG19" s="8"/>
      <c r="EIH19" s="8"/>
      <c r="EII19" s="8"/>
      <c r="EIJ19" s="8"/>
      <c r="EIK19" s="8"/>
      <c r="EIL19" s="8"/>
      <c r="EIM19" s="8"/>
      <c r="EIN19" s="8"/>
      <c r="EIO19" s="8"/>
      <c r="EIP19" s="8"/>
      <c r="EIQ19" s="8"/>
      <c r="EIR19" s="8"/>
      <c r="EIS19" s="8"/>
      <c r="EIT19" s="8"/>
      <c r="EIU19" s="8"/>
      <c r="EIV19" s="8"/>
      <c r="EIW19" s="8"/>
      <c r="EIX19" s="8"/>
      <c r="EIY19" s="8"/>
      <c r="EIZ19" s="8"/>
      <c r="EJA19" s="8"/>
      <c r="EJB19" s="8"/>
      <c r="EJC19" s="8"/>
      <c r="EJD19" s="8"/>
      <c r="EJE19" s="8"/>
      <c r="EJF19" s="8"/>
      <c r="EJG19" s="8"/>
      <c r="EJH19" s="8"/>
      <c r="EJI19" s="8"/>
      <c r="EJJ19" s="8"/>
      <c r="EJK19" s="8"/>
      <c r="EJL19" s="8"/>
      <c r="EJM19" s="8"/>
      <c r="EJN19" s="8"/>
      <c r="EJO19" s="8"/>
      <c r="EJP19" s="8"/>
      <c r="EJQ19" s="8"/>
      <c r="EJR19" s="8"/>
      <c r="EJS19" s="8"/>
      <c r="EJT19" s="8"/>
      <c r="EJU19" s="8"/>
      <c r="EJV19" s="8"/>
      <c r="EJW19" s="8"/>
      <c r="EJX19" s="8"/>
      <c r="EJY19" s="8"/>
      <c r="EJZ19" s="8"/>
      <c r="EKA19" s="8"/>
      <c r="EKB19" s="8"/>
      <c r="EKC19" s="8"/>
      <c r="EKD19" s="8"/>
      <c r="EKE19" s="8"/>
      <c r="EKF19" s="8"/>
      <c r="EKG19" s="8"/>
      <c r="EKH19" s="8"/>
      <c r="EKI19" s="8"/>
      <c r="EKJ19" s="8"/>
      <c r="EKK19" s="8"/>
      <c r="EKL19" s="8"/>
      <c r="EKM19" s="8"/>
      <c r="EKN19" s="8"/>
      <c r="EKO19" s="8"/>
      <c r="EKP19" s="8"/>
      <c r="EKQ19" s="8"/>
      <c r="EKR19" s="8"/>
      <c r="EKS19" s="8"/>
      <c r="EKT19" s="8"/>
      <c r="EKU19" s="8"/>
      <c r="EKV19" s="8"/>
      <c r="EKW19" s="8"/>
      <c r="EKX19" s="8"/>
      <c r="EKY19" s="8"/>
      <c r="EKZ19" s="8"/>
      <c r="ELA19" s="8"/>
      <c r="ELB19" s="8"/>
      <c r="ELC19" s="8"/>
      <c r="ELD19" s="8"/>
      <c r="ELE19" s="8"/>
      <c r="ELF19" s="8"/>
      <c r="ELG19" s="8"/>
      <c r="ELH19" s="8"/>
      <c r="ELI19" s="8"/>
      <c r="ELJ19" s="8"/>
      <c r="ELK19" s="8"/>
      <c r="ELL19" s="8"/>
      <c r="ELM19" s="8"/>
      <c r="ELN19" s="8"/>
      <c r="ELO19" s="8"/>
      <c r="ELP19" s="8"/>
      <c r="ELQ19" s="8"/>
      <c r="ELR19" s="8"/>
      <c r="ELS19" s="8"/>
      <c r="ELT19" s="8"/>
      <c r="ELU19" s="8"/>
      <c r="ELV19" s="8"/>
      <c r="ELW19" s="8"/>
      <c r="ELX19" s="8"/>
      <c r="ELY19" s="8"/>
      <c r="ELZ19" s="8"/>
      <c r="EMA19" s="8"/>
      <c r="EMB19" s="8"/>
      <c r="EMC19" s="8"/>
      <c r="EMD19" s="8"/>
      <c r="EME19" s="8"/>
      <c r="EMF19" s="8"/>
      <c r="EMG19" s="8"/>
      <c r="EMH19" s="8"/>
      <c r="EMI19" s="8"/>
      <c r="EMJ19" s="8"/>
      <c r="EMK19" s="8"/>
      <c r="EML19" s="8"/>
      <c r="EMM19" s="8"/>
      <c r="EMN19" s="8"/>
      <c r="EMO19" s="8"/>
      <c r="EMP19" s="8"/>
      <c r="EMQ19" s="8"/>
      <c r="EMR19" s="8"/>
      <c r="EMS19" s="8"/>
      <c r="EMT19" s="8"/>
      <c r="EMU19" s="8"/>
      <c r="EMV19" s="8"/>
      <c r="EMW19" s="8"/>
      <c r="EMX19" s="8"/>
      <c r="EMY19" s="8"/>
      <c r="EMZ19" s="8"/>
      <c r="ENA19" s="8"/>
      <c r="ENB19" s="8"/>
      <c r="ENC19" s="8"/>
      <c r="END19" s="8"/>
      <c r="ENE19" s="8"/>
      <c r="ENF19" s="8"/>
      <c r="ENG19" s="8"/>
      <c r="ENH19" s="8"/>
      <c r="ENI19" s="8"/>
      <c r="ENJ19" s="8"/>
      <c r="ENK19" s="8"/>
      <c r="ENL19" s="8"/>
      <c r="ENM19" s="8"/>
      <c r="ENN19" s="8"/>
      <c r="ENO19" s="8"/>
      <c r="ENP19" s="8"/>
      <c r="ENQ19" s="8"/>
      <c r="ENR19" s="8"/>
      <c r="ENS19" s="8"/>
      <c r="ENT19" s="8"/>
      <c r="ENU19" s="8"/>
      <c r="ENV19" s="8"/>
      <c r="ENW19" s="8"/>
      <c r="ENX19" s="8"/>
      <c r="ENY19" s="8"/>
      <c r="ENZ19" s="8"/>
      <c r="EOA19" s="8"/>
      <c r="EOB19" s="8"/>
      <c r="EOC19" s="8"/>
      <c r="EOD19" s="8"/>
      <c r="EOE19" s="8"/>
      <c r="EOF19" s="8"/>
      <c r="EOG19" s="8"/>
      <c r="EOH19" s="8"/>
      <c r="EOI19" s="8"/>
      <c r="EOJ19" s="8"/>
      <c r="EOK19" s="8"/>
      <c r="EOL19" s="8"/>
      <c r="EOM19" s="8"/>
      <c r="EON19" s="8"/>
      <c r="EOO19" s="8"/>
      <c r="EOP19" s="8"/>
      <c r="EOQ19" s="8"/>
      <c r="EOR19" s="8"/>
      <c r="EOS19" s="8"/>
      <c r="EOT19" s="8"/>
      <c r="EOU19" s="8"/>
      <c r="EOV19" s="8"/>
      <c r="EOW19" s="8"/>
      <c r="EOX19" s="8"/>
      <c r="EOY19" s="8"/>
      <c r="EOZ19" s="8"/>
      <c r="EPA19" s="8"/>
      <c r="EPB19" s="8"/>
      <c r="EPC19" s="8"/>
      <c r="EPD19" s="8"/>
      <c r="EPE19" s="8"/>
      <c r="EPF19" s="8"/>
      <c r="EPG19" s="8"/>
      <c r="EPH19" s="8"/>
      <c r="EPI19" s="8"/>
      <c r="EPJ19" s="8"/>
      <c r="EPK19" s="8"/>
      <c r="EPL19" s="8"/>
      <c r="EPM19" s="8"/>
      <c r="EPN19" s="8"/>
      <c r="EPO19" s="8"/>
      <c r="EPP19" s="8"/>
      <c r="EPQ19" s="8"/>
      <c r="EPR19" s="8"/>
      <c r="EPS19" s="8"/>
      <c r="EPT19" s="8"/>
      <c r="EPU19" s="8"/>
      <c r="EPV19" s="8"/>
      <c r="EPW19" s="8"/>
      <c r="EPX19" s="8"/>
      <c r="EPY19" s="8"/>
      <c r="EPZ19" s="8"/>
      <c r="EQA19" s="8"/>
      <c r="EQB19" s="8"/>
      <c r="EQC19" s="8"/>
      <c r="EQD19" s="8"/>
      <c r="EQE19" s="8"/>
      <c r="EQF19" s="8"/>
      <c r="EQG19" s="8"/>
      <c r="EQH19" s="8"/>
      <c r="EQI19" s="8"/>
      <c r="EQJ19" s="8"/>
      <c r="EQK19" s="8"/>
      <c r="EQL19" s="8"/>
      <c r="EQM19" s="8"/>
      <c r="EQN19" s="8"/>
      <c r="EQO19" s="8"/>
      <c r="EQP19" s="8"/>
      <c r="EQQ19" s="8"/>
      <c r="EQR19" s="8"/>
      <c r="EQS19" s="8"/>
      <c r="EQT19" s="8"/>
      <c r="EQU19" s="8"/>
      <c r="EQV19" s="8"/>
      <c r="EQW19" s="8"/>
      <c r="EQX19" s="8"/>
      <c r="EQY19" s="8"/>
      <c r="EQZ19" s="8"/>
      <c r="ERA19" s="8"/>
      <c r="ERB19" s="8"/>
      <c r="ERC19" s="8"/>
      <c r="ERD19" s="8"/>
      <c r="ERE19" s="8"/>
      <c r="ERF19" s="8"/>
      <c r="ERG19" s="8"/>
      <c r="ERH19" s="8"/>
      <c r="ERI19" s="8"/>
      <c r="ERJ19" s="8"/>
      <c r="ERK19" s="8"/>
      <c r="ERL19" s="8"/>
      <c r="ERM19" s="8"/>
      <c r="ERN19" s="8"/>
      <c r="ERO19" s="8"/>
      <c r="ERP19" s="8"/>
      <c r="ERQ19" s="8"/>
      <c r="ERR19" s="8"/>
      <c r="ERS19" s="8"/>
      <c r="ERT19" s="8"/>
      <c r="ERU19" s="8"/>
      <c r="ERV19" s="8"/>
      <c r="ERW19" s="8"/>
      <c r="ERX19" s="8"/>
      <c r="ERY19" s="8"/>
      <c r="ERZ19" s="8"/>
      <c r="ESA19" s="8"/>
      <c r="ESB19" s="8"/>
      <c r="ESC19" s="8"/>
      <c r="ESD19" s="8"/>
      <c r="ESE19" s="8"/>
      <c r="ESF19" s="8"/>
      <c r="ESG19" s="8"/>
      <c r="ESH19" s="8"/>
      <c r="ESI19" s="8"/>
      <c r="ESJ19" s="8"/>
      <c r="ESK19" s="8"/>
      <c r="ESL19" s="8"/>
      <c r="ESM19" s="8"/>
      <c r="ESN19" s="8"/>
      <c r="ESO19" s="8"/>
      <c r="ESP19" s="8"/>
      <c r="ESQ19" s="8"/>
      <c r="ESR19" s="8"/>
      <c r="ESS19" s="8"/>
      <c r="EST19" s="8"/>
      <c r="ESU19" s="8"/>
      <c r="ESV19" s="8"/>
      <c r="ESW19" s="8"/>
      <c r="ESX19" s="8"/>
      <c r="ESY19" s="8"/>
      <c r="ESZ19" s="8"/>
      <c r="ETA19" s="8"/>
      <c r="ETB19" s="8"/>
      <c r="ETC19" s="8"/>
      <c r="ETD19" s="8"/>
      <c r="ETE19" s="8"/>
      <c r="ETF19" s="8"/>
      <c r="ETG19" s="8"/>
      <c r="ETH19" s="8"/>
      <c r="ETI19" s="8"/>
      <c r="ETJ19" s="8"/>
      <c r="ETK19" s="8"/>
      <c r="ETL19" s="8"/>
      <c r="ETM19" s="8"/>
      <c r="ETN19" s="8"/>
      <c r="ETO19" s="8"/>
      <c r="ETP19" s="8"/>
      <c r="ETQ19" s="8"/>
      <c r="ETR19" s="8"/>
      <c r="ETS19" s="8"/>
      <c r="ETT19" s="8"/>
      <c r="ETU19" s="8"/>
      <c r="ETV19" s="8"/>
      <c r="ETW19" s="8"/>
      <c r="ETX19" s="8"/>
      <c r="ETY19" s="8"/>
      <c r="ETZ19" s="8"/>
      <c r="EUA19" s="8"/>
      <c r="EUB19" s="8"/>
      <c r="EUC19" s="8"/>
      <c r="EUD19" s="8"/>
      <c r="EUE19" s="8"/>
      <c r="EUF19" s="8"/>
      <c r="EUG19" s="8"/>
      <c r="EUH19" s="8"/>
      <c r="EUI19" s="8"/>
      <c r="EUJ19" s="8"/>
      <c r="EUK19" s="8"/>
      <c r="EUL19" s="8"/>
      <c r="EUM19" s="8"/>
      <c r="EUN19" s="8"/>
      <c r="EUO19" s="8"/>
      <c r="EUP19" s="8"/>
      <c r="EUQ19" s="8"/>
      <c r="EUR19" s="8"/>
      <c r="EUS19" s="8"/>
      <c r="EUT19" s="8"/>
      <c r="EUU19" s="8"/>
      <c r="EUV19" s="8"/>
      <c r="EUW19" s="8"/>
      <c r="EUX19" s="8"/>
      <c r="EUY19" s="8"/>
      <c r="EUZ19" s="8"/>
      <c r="EVA19" s="8"/>
      <c r="EVB19" s="8"/>
      <c r="EVC19" s="8"/>
      <c r="EVD19" s="8"/>
      <c r="EVE19" s="8"/>
      <c r="EVF19" s="8"/>
      <c r="EVG19" s="8"/>
      <c r="EVH19" s="8"/>
      <c r="EVI19" s="8"/>
      <c r="EVJ19" s="8"/>
      <c r="EVK19" s="8"/>
      <c r="EVL19" s="8"/>
      <c r="EVM19" s="8"/>
      <c r="EVN19" s="8"/>
      <c r="EVO19" s="8"/>
      <c r="EVP19" s="8"/>
      <c r="EVQ19" s="8"/>
      <c r="EVR19" s="8"/>
      <c r="EVS19" s="8"/>
      <c r="EVT19" s="8"/>
      <c r="EVU19" s="8"/>
      <c r="EVV19" s="8"/>
      <c r="EVW19" s="8"/>
      <c r="EVX19" s="8"/>
      <c r="EVY19" s="8"/>
      <c r="EVZ19" s="8"/>
      <c r="EWA19" s="8"/>
      <c r="EWB19" s="8"/>
      <c r="EWC19" s="8"/>
      <c r="EWD19" s="8"/>
      <c r="EWE19" s="8"/>
      <c r="EWF19" s="8"/>
      <c r="EWG19" s="8"/>
      <c r="EWH19" s="8"/>
      <c r="EWI19" s="8"/>
      <c r="EWJ19" s="8"/>
      <c r="EWK19" s="8"/>
      <c r="EWL19" s="8"/>
      <c r="EWM19" s="8"/>
      <c r="EWN19" s="8"/>
      <c r="EWO19" s="8"/>
      <c r="EWP19" s="8"/>
      <c r="EWQ19" s="8"/>
      <c r="EWR19" s="8"/>
      <c r="EWS19" s="8"/>
      <c r="EWT19" s="8"/>
      <c r="EWU19" s="8"/>
      <c r="EWV19" s="8"/>
      <c r="EWW19" s="8"/>
      <c r="EWX19" s="8"/>
      <c r="EWY19" s="8"/>
      <c r="EWZ19" s="8"/>
      <c r="EXA19" s="8"/>
      <c r="EXB19" s="8"/>
      <c r="EXC19" s="8"/>
      <c r="EXD19" s="8"/>
      <c r="EXE19" s="8"/>
      <c r="EXF19" s="8"/>
      <c r="EXG19" s="8"/>
      <c r="EXH19" s="8"/>
      <c r="EXI19" s="8"/>
      <c r="EXJ19" s="8"/>
      <c r="EXK19" s="8"/>
      <c r="EXL19" s="8"/>
      <c r="EXM19" s="8"/>
      <c r="EXN19" s="8"/>
      <c r="EXO19" s="8"/>
      <c r="EXP19" s="8"/>
      <c r="EXQ19" s="8"/>
      <c r="EXR19" s="8"/>
      <c r="EXS19" s="8"/>
      <c r="EXT19" s="8"/>
      <c r="EXU19" s="8"/>
      <c r="EXV19" s="8"/>
      <c r="EXW19" s="8"/>
      <c r="EXX19" s="8"/>
      <c r="EXY19" s="8"/>
      <c r="EXZ19" s="8"/>
      <c r="EYA19" s="8"/>
      <c r="EYB19" s="8"/>
      <c r="EYC19" s="8"/>
      <c r="EYD19" s="8"/>
      <c r="EYE19" s="8"/>
      <c r="EYF19" s="8"/>
      <c r="EYG19" s="8"/>
      <c r="EYH19" s="8"/>
      <c r="EYI19" s="8"/>
      <c r="EYJ19" s="8"/>
      <c r="EYK19" s="8"/>
      <c r="EYL19" s="8"/>
      <c r="EYM19" s="8"/>
      <c r="EYN19" s="8"/>
      <c r="EYO19" s="8"/>
      <c r="EYP19" s="8"/>
      <c r="EYQ19" s="8"/>
      <c r="EYR19" s="8"/>
      <c r="EYS19" s="8"/>
      <c r="EYT19" s="8"/>
      <c r="EYU19" s="8"/>
      <c r="EYV19" s="8"/>
      <c r="EYW19" s="8"/>
      <c r="EYX19" s="8"/>
      <c r="EYY19" s="8"/>
      <c r="EYZ19" s="8"/>
      <c r="EZA19" s="8"/>
      <c r="EZB19" s="8"/>
      <c r="EZC19" s="8"/>
      <c r="EZD19" s="8"/>
      <c r="EZE19" s="8"/>
      <c r="EZF19" s="8"/>
      <c r="EZG19" s="8"/>
      <c r="EZH19" s="8"/>
      <c r="EZI19" s="8"/>
      <c r="EZJ19" s="8"/>
      <c r="EZK19" s="8"/>
      <c r="EZL19" s="8"/>
      <c r="EZM19" s="8"/>
      <c r="EZN19" s="8"/>
      <c r="EZO19" s="8"/>
      <c r="EZP19" s="8"/>
      <c r="EZQ19" s="8"/>
      <c r="EZR19" s="8"/>
      <c r="EZS19" s="8"/>
      <c r="EZT19" s="8"/>
      <c r="EZU19" s="8"/>
      <c r="EZV19" s="8"/>
      <c r="EZW19" s="8"/>
      <c r="EZX19" s="8"/>
      <c r="EZY19" s="8"/>
      <c r="EZZ19" s="8"/>
      <c r="FAA19" s="8"/>
      <c r="FAB19" s="8"/>
      <c r="FAC19" s="8"/>
      <c r="FAD19" s="8"/>
      <c r="FAE19" s="8"/>
      <c r="FAF19" s="8"/>
      <c r="FAG19" s="8"/>
      <c r="FAH19" s="8"/>
      <c r="FAI19" s="8"/>
      <c r="FAJ19" s="8"/>
      <c r="FAK19" s="8"/>
      <c r="FAL19" s="8"/>
      <c r="FAM19" s="8"/>
      <c r="FAN19" s="8"/>
      <c r="FAO19" s="8"/>
      <c r="FAP19" s="8"/>
      <c r="FAQ19" s="8"/>
      <c r="FAR19" s="8"/>
      <c r="FAS19" s="8"/>
      <c r="FAT19" s="8"/>
      <c r="FAU19" s="8"/>
      <c r="FAV19" s="8"/>
      <c r="FAW19" s="8"/>
      <c r="FAX19" s="8"/>
      <c r="FAY19" s="8"/>
      <c r="FAZ19" s="8"/>
      <c r="FBA19" s="8"/>
      <c r="FBB19" s="8"/>
      <c r="FBC19" s="8"/>
      <c r="FBD19" s="8"/>
      <c r="FBE19" s="8"/>
      <c r="FBF19" s="8"/>
      <c r="FBG19" s="8"/>
      <c r="FBH19" s="8"/>
      <c r="FBI19" s="8"/>
      <c r="FBJ19" s="8"/>
      <c r="FBK19" s="8"/>
      <c r="FBL19" s="8"/>
      <c r="FBM19" s="8"/>
      <c r="FBN19" s="8"/>
      <c r="FBO19" s="8"/>
      <c r="FBP19" s="8"/>
      <c r="FBQ19" s="8"/>
      <c r="FBR19" s="8"/>
      <c r="FBS19" s="8"/>
      <c r="FBT19" s="8"/>
      <c r="FBU19" s="8"/>
      <c r="FBV19" s="8"/>
      <c r="FBW19" s="8"/>
      <c r="FBX19" s="8"/>
      <c r="FBY19" s="8"/>
      <c r="FBZ19" s="8"/>
      <c r="FCA19" s="8"/>
      <c r="FCB19" s="8"/>
      <c r="FCC19" s="8"/>
      <c r="FCD19" s="8"/>
      <c r="FCE19" s="8"/>
      <c r="FCF19" s="8"/>
      <c r="FCG19" s="8"/>
      <c r="FCH19" s="8"/>
      <c r="FCI19" s="8"/>
      <c r="FCJ19" s="8"/>
      <c r="FCK19" s="8"/>
      <c r="FCL19" s="8"/>
      <c r="FCM19" s="8"/>
      <c r="FCN19" s="8"/>
      <c r="FCO19" s="8"/>
      <c r="FCP19" s="8"/>
      <c r="FCQ19" s="8"/>
      <c r="FCR19" s="8"/>
      <c r="FCS19" s="8"/>
      <c r="FCT19" s="8"/>
      <c r="FCU19" s="8"/>
      <c r="FCV19" s="8"/>
      <c r="FCW19" s="8"/>
      <c r="FCX19" s="8"/>
      <c r="FCY19" s="8"/>
      <c r="FCZ19" s="8"/>
      <c r="FDA19" s="8"/>
      <c r="FDB19" s="8"/>
      <c r="FDC19" s="8"/>
      <c r="FDD19" s="8"/>
      <c r="FDE19" s="8"/>
      <c r="FDF19" s="8"/>
      <c r="FDG19" s="8"/>
      <c r="FDH19" s="8"/>
      <c r="FDI19" s="8"/>
      <c r="FDJ19" s="8"/>
      <c r="FDK19" s="8"/>
      <c r="FDL19" s="8"/>
      <c r="FDM19" s="8"/>
      <c r="FDN19" s="8"/>
      <c r="FDO19" s="8"/>
      <c r="FDP19" s="8"/>
      <c r="FDQ19" s="8"/>
      <c r="FDR19" s="8"/>
      <c r="FDS19" s="8"/>
      <c r="FDT19" s="8"/>
      <c r="FDU19" s="8"/>
      <c r="FDV19" s="8"/>
      <c r="FDW19" s="8"/>
      <c r="FDX19" s="8"/>
      <c r="FDY19" s="8"/>
      <c r="FDZ19" s="8"/>
      <c r="FEA19" s="8"/>
      <c r="FEB19" s="8"/>
      <c r="FEC19" s="8"/>
      <c r="FED19" s="8"/>
      <c r="FEE19" s="8"/>
      <c r="FEF19" s="8"/>
      <c r="FEG19" s="8"/>
      <c r="FEH19" s="8"/>
      <c r="FEI19" s="8"/>
      <c r="FEJ19" s="8"/>
      <c r="FEK19" s="8"/>
      <c r="FEL19" s="8"/>
      <c r="FEM19" s="8"/>
      <c r="FEN19" s="8"/>
      <c r="FEO19" s="8"/>
      <c r="FEP19" s="8"/>
      <c r="FEQ19" s="8"/>
      <c r="FER19" s="8"/>
      <c r="FES19" s="8"/>
      <c r="FET19" s="8"/>
      <c r="FEU19" s="8"/>
      <c r="FEV19" s="8"/>
      <c r="FEW19" s="8"/>
      <c r="FEX19" s="8"/>
      <c r="FEY19" s="8"/>
      <c r="FEZ19" s="8"/>
      <c r="FFA19" s="8"/>
      <c r="FFB19" s="8"/>
      <c r="FFC19" s="8"/>
      <c r="FFD19" s="8"/>
      <c r="FFE19" s="8"/>
      <c r="FFF19" s="8"/>
      <c r="FFG19" s="8"/>
      <c r="FFH19" s="8"/>
      <c r="FFI19" s="8"/>
      <c r="FFJ19" s="8"/>
      <c r="FFK19" s="8"/>
      <c r="FFL19" s="8"/>
      <c r="FFM19" s="8"/>
      <c r="FFN19" s="8"/>
      <c r="FFO19" s="8"/>
      <c r="FFP19" s="8"/>
      <c r="FFQ19" s="8"/>
      <c r="FFR19" s="8"/>
      <c r="FFS19" s="8"/>
      <c r="FFT19" s="8"/>
      <c r="FFU19" s="8"/>
      <c r="FFV19" s="8"/>
      <c r="FFW19" s="8"/>
      <c r="FFX19" s="8"/>
      <c r="FFY19" s="8"/>
      <c r="FFZ19" s="8"/>
      <c r="FGA19" s="8"/>
      <c r="FGB19" s="8"/>
      <c r="FGC19" s="8"/>
      <c r="FGD19" s="8"/>
      <c r="FGE19" s="8"/>
      <c r="FGF19" s="8"/>
      <c r="FGG19" s="8"/>
      <c r="FGH19" s="8"/>
      <c r="FGI19" s="8"/>
      <c r="FGJ19" s="8"/>
      <c r="FGK19" s="8"/>
      <c r="FGL19" s="8"/>
      <c r="FGM19" s="8"/>
      <c r="FGN19" s="8"/>
      <c r="FGO19" s="8"/>
      <c r="FGP19" s="8"/>
      <c r="FGQ19" s="8"/>
      <c r="FGR19" s="8"/>
      <c r="FGS19" s="8"/>
      <c r="FGT19" s="8"/>
      <c r="FGU19" s="8"/>
      <c r="FGV19" s="8"/>
      <c r="FGW19" s="8"/>
      <c r="FGX19" s="8"/>
      <c r="FGY19" s="8"/>
      <c r="FGZ19" s="8"/>
      <c r="FHA19" s="8"/>
      <c r="FHB19" s="8"/>
      <c r="FHC19" s="8"/>
      <c r="FHD19" s="8"/>
      <c r="FHE19" s="8"/>
      <c r="FHF19" s="8"/>
      <c r="FHG19" s="8"/>
      <c r="FHH19" s="8"/>
      <c r="FHI19" s="8"/>
      <c r="FHJ19" s="8"/>
      <c r="FHK19" s="8"/>
      <c r="FHL19" s="8"/>
      <c r="FHM19" s="8"/>
      <c r="FHN19" s="8"/>
      <c r="FHO19" s="8"/>
      <c r="FHP19" s="8"/>
      <c r="FHQ19" s="8"/>
      <c r="FHR19" s="8"/>
      <c r="FHS19" s="8"/>
      <c r="FHT19" s="8"/>
      <c r="FHU19" s="8"/>
      <c r="FHV19" s="8"/>
      <c r="FHW19" s="8"/>
      <c r="FHX19" s="8"/>
      <c r="FHY19" s="8"/>
      <c r="FHZ19" s="8"/>
      <c r="FIA19" s="8"/>
      <c r="FIB19" s="8"/>
      <c r="FIC19" s="8"/>
      <c r="FID19" s="8"/>
      <c r="FIE19" s="8"/>
      <c r="FIF19" s="8"/>
      <c r="FIG19" s="8"/>
      <c r="FIH19" s="8"/>
      <c r="FII19" s="8"/>
      <c r="FIJ19" s="8"/>
      <c r="FIK19" s="8"/>
      <c r="FIL19" s="8"/>
      <c r="FIM19" s="8"/>
      <c r="FIN19" s="8"/>
      <c r="FIO19" s="8"/>
      <c r="FIP19" s="8"/>
      <c r="FIQ19" s="8"/>
      <c r="FIR19" s="8"/>
      <c r="FIS19" s="8"/>
      <c r="FIT19" s="8"/>
      <c r="FIU19" s="8"/>
      <c r="FIV19" s="8"/>
      <c r="FIW19" s="8"/>
      <c r="FIX19" s="8"/>
      <c r="FIY19" s="8"/>
      <c r="FIZ19" s="8"/>
      <c r="FJA19" s="8"/>
      <c r="FJB19" s="8"/>
      <c r="FJC19" s="8"/>
      <c r="FJD19" s="8"/>
      <c r="FJE19" s="8"/>
      <c r="FJF19" s="8"/>
      <c r="FJG19" s="8"/>
      <c r="FJH19" s="8"/>
      <c r="FJI19" s="8"/>
      <c r="FJJ19" s="8"/>
      <c r="FJK19" s="8"/>
      <c r="FJL19" s="8"/>
      <c r="FJM19" s="8"/>
      <c r="FJN19" s="8"/>
      <c r="FJO19" s="8"/>
      <c r="FJP19" s="8"/>
      <c r="FJQ19" s="8"/>
      <c r="FJR19" s="8"/>
      <c r="FJS19" s="8"/>
      <c r="FJT19" s="8"/>
      <c r="FJU19" s="8"/>
      <c r="FJV19" s="8"/>
      <c r="FJW19" s="8"/>
      <c r="FJX19" s="8"/>
      <c r="FJY19" s="8"/>
      <c r="FJZ19" s="8"/>
      <c r="FKA19" s="8"/>
      <c r="FKB19" s="8"/>
      <c r="FKC19" s="8"/>
      <c r="FKD19" s="8"/>
      <c r="FKE19" s="8"/>
      <c r="FKF19" s="8"/>
      <c r="FKG19" s="8"/>
      <c r="FKH19" s="8"/>
      <c r="FKI19" s="8"/>
      <c r="FKJ19" s="8"/>
      <c r="FKK19" s="8"/>
      <c r="FKL19" s="8"/>
      <c r="FKM19" s="8"/>
      <c r="FKN19" s="8"/>
      <c r="FKO19" s="8"/>
      <c r="FKP19" s="8"/>
      <c r="FKQ19" s="8"/>
      <c r="FKR19" s="8"/>
      <c r="FKS19" s="8"/>
      <c r="FKT19" s="8"/>
      <c r="FKU19" s="8"/>
      <c r="FKV19" s="8"/>
      <c r="FKW19" s="8"/>
      <c r="FKX19" s="8"/>
      <c r="FKY19" s="8"/>
      <c r="FKZ19" s="8"/>
      <c r="FLA19" s="8"/>
      <c r="FLB19" s="8"/>
      <c r="FLC19" s="8"/>
      <c r="FLD19" s="8"/>
      <c r="FLE19" s="8"/>
      <c r="FLF19" s="8"/>
      <c r="FLG19" s="8"/>
      <c r="FLH19" s="8"/>
      <c r="FLI19" s="8"/>
      <c r="FLJ19" s="8"/>
      <c r="FLK19" s="8"/>
      <c r="FLL19" s="8"/>
      <c r="FLM19" s="8"/>
      <c r="FLN19" s="8"/>
      <c r="FLO19" s="8"/>
      <c r="FLP19" s="8"/>
      <c r="FLQ19" s="8"/>
      <c r="FLR19" s="8"/>
      <c r="FLS19" s="8"/>
      <c r="FLT19" s="8"/>
      <c r="FLU19" s="8"/>
      <c r="FLV19" s="8"/>
      <c r="FLW19" s="8"/>
      <c r="FLX19" s="8"/>
      <c r="FLY19" s="8"/>
      <c r="FLZ19" s="8"/>
      <c r="FMA19" s="8"/>
      <c r="FMB19" s="8"/>
      <c r="FMC19" s="8"/>
      <c r="FMD19" s="8"/>
      <c r="FME19" s="8"/>
      <c r="FMF19" s="8"/>
      <c r="FMG19" s="8"/>
      <c r="FMH19" s="8"/>
      <c r="FMI19" s="8"/>
      <c r="FMJ19" s="8"/>
      <c r="FMK19" s="8"/>
      <c r="FML19" s="8"/>
      <c r="FMM19" s="8"/>
      <c r="FMN19" s="8"/>
      <c r="FMO19" s="8"/>
      <c r="FMP19" s="8"/>
      <c r="FMQ19" s="8"/>
      <c r="FMR19" s="8"/>
      <c r="FMS19" s="8"/>
      <c r="FMT19" s="8"/>
      <c r="FMU19" s="8"/>
      <c r="FMV19" s="8"/>
      <c r="FMW19" s="8"/>
      <c r="FMX19" s="8"/>
      <c r="FMY19" s="8"/>
      <c r="FMZ19" s="8"/>
      <c r="FNA19" s="8"/>
      <c r="FNB19" s="8"/>
      <c r="FNC19" s="8"/>
      <c r="FND19" s="8"/>
      <c r="FNE19" s="8"/>
      <c r="FNF19" s="8"/>
      <c r="FNG19" s="8"/>
      <c r="FNH19" s="8"/>
      <c r="FNI19" s="8"/>
      <c r="FNJ19" s="8"/>
      <c r="FNK19" s="8"/>
      <c r="FNL19" s="8"/>
      <c r="FNM19" s="8"/>
      <c r="FNN19" s="8"/>
      <c r="FNO19" s="8"/>
      <c r="FNP19" s="8"/>
      <c r="FNQ19" s="8"/>
      <c r="FNR19" s="8"/>
      <c r="FNS19" s="8"/>
      <c r="FNT19" s="8"/>
      <c r="FNU19" s="8"/>
      <c r="FNV19" s="8"/>
      <c r="FNW19" s="8"/>
      <c r="FNX19" s="8"/>
      <c r="FNY19" s="8"/>
      <c r="FNZ19" s="8"/>
      <c r="FOA19" s="8"/>
      <c r="FOB19" s="8"/>
      <c r="FOC19" s="8"/>
      <c r="FOD19" s="8"/>
      <c r="FOE19" s="8"/>
      <c r="FOF19" s="8"/>
      <c r="FOG19" s="8"/>
      <c r="FOH19" s="8"/>
      <c r="FOI19" s="8"/>
      <c r="FOJ19" s="8"/>
      <c r="FOK19" s="8"/>
      <c r="FOL19" s="8"/>
      <c r="FOM19" s="8"/>
      <c r="FON19" s="8"/>
      <c r="FOO19" s="8"/>
      <c r="FOP19" s="8"/>
      <c r="FOQ19" s="8"/>
      <c r="FOR19" s="8"/>
      <c r="FOS19" s="8"/>
      <c r="FOT19" s="8"/>
      <c r="FOU19" s="8"/>
      <c r="FOV19" s="8"/>
      <c r="FOW19" s="8"/>
      <c r="FOX19" s="8"/>
      <c r="FOY19" s="8"/>
      <c r="FOZ19" s="8"/>
      <c r="FPA19" s="8"/>
      <c r="FPB19" s="8"/>
      <c r="FPC19" s="8"/>
      <c r="FPD19" s="8"/>
      <c r="FPE19" s="8"/>
      <c r="FPF19" s="8"/>
      <c r="FPG19" s="8"/>
      <c r="FPH19" s="8"/>
      <c r="FPI19" s="8"/>
      <c r="FPJ19" s="8"/>
      <c r="FPK19" s="8"/>
      <c r="FPL19" s="8"/>
      <c r="FPM19" s="8"/>
      <c r="FPN19" s="8"/>
      <c r="FPO19" s="8"/>
      <c r="FPP19" s="8"/>
      <c r="FPQ19" s="8"/>
      <c r="FPR19" s="8"/>
      <c r="FPS19" s="8"/>
      <c r="FPT19" s="8"/>
      <c r="FPU19" s="8"/>
      <c r="FPV19" s="8"/>
      <c r="FPW19" s="8"/>
      <c r="FPX19" s="8"/>
      <c r="FPY19" s="8"/>
      <c r="FPZ19" s="8"/>
      <c r="FQA19" s="8"/>
      <c r="FQB19" s="8"/>
      <c r="FQC19" s="8"/>
      <c r="FQD19" s="8"/>
      <c r="FQE19" s="8"/>
      <c r="FQF19" s="8"/>
      <c r="FQG19" s="8"/>
      <c r="FQH19" s="8"/>
      <c r="FQI19" s="8"/>
      <c r="FQJ19" s="8"/>
      <c r="FQK19" s="8"/>
      <c r="FQL19" s="8"/>
      <c r="FQM19" s="8"/>
      <c r="FQN19" s="8"/>
      <c r="FQO19" s="8"/>
      <c r="FQP19" s="8"/>
      <c r="FQQ19" s="8"/>
      <c r="FQR19" s="8"/>
      <c r="FQS19" s="8"/>
      <c r="FQT19" s="8"/>
      <c r="FQU19" s="8"/>
      <c r="FQV19" s="8"/>
      <c r="FQW19" s="8"/>
      <c r="FQX19" s="8"/>
      <c r="FQY19" s="8"/>
      <c r="FQZ19" s="8"/>
      <c r="FRA19" s="8"/>
      <c r="FRB19" s="8"/>
      <c r="FRC19" s="8"/>
      <c r="FRD19" s="8"/>
      <c r="FRE19" s="8"/>
      <c r="FRF19" s="8"/>
      <c r="FRG19" s="8"/>
      <c r="FRH19" s="8"/>
      <c r="FRI19" s="8"/>
      <c r="FRJ19" s="8"/>
      <c r="FRK19" s="8"/>
      <c r="FRL19" s="8"/>
      <c r="FRM19" s="8"/>
      <c r="FRN19" s="8"/>
      <c r="FRO19" s="8"/>
      <c r="FRP19" s="8"/>
      <c r="FRQ19" s="8"/>
      <c r="FRR19" s="8"/>
      <c r="FRS19" s="8"/>
      <c r="FRT19" s="8"/>
      <c r="FRU19" s="8"/>
      <c r="FRV19" s="8"/>
      <c r="FRW19" s="8"/>
      <c r="FRX19" s="8"/>
      <c r="FRY19" s="8"/>
      <c r="FRZ19" s="8"/>
      <c r="FSA19" s="8"/>
      <c r="FSB19" s="8"/>
      <c r="FSC19" s="8"/>
      <c r="FSD19" s="8"/>
      <c r="FSE19" s="8"/>
      <c r="FSF19" s="8"/>
      <c r="FSG19" s="8"/>
      <c r="FSH19" s="8"/>
      <c r="FSI19" s="8"/>
      <c r="FSJ19" s="8"/>
      <c r="FSK19" s="8"/>
      <c r="FSL19" s="8"/>
      <c r="FSM19" s="8"/>
      <c r="FSN19" s="8"/>
      <c r="FSO19" s="8"/>
      <c r="FSP19" s="8"/>
      <c r="FSQ19" s="8"/>
      <c r="FSR19" s="8"/>
      <c r="FSS19" s="8"/>
      <c r="FST19" s="8"/>
      <c r="FSU19" s="8"/>
      <c r="FSV19" s="8"/>
      <c r="FSW19" s="8"/>
      <c r="FSX19" s="8"/>
      <c r="FSY19" s="8"/>
      <c r="FSZ19" s="8"/>
      <c r="FTA19" s="8"/>
      <c r="FTB19" s="8"/>
      <c r="FTC19" s="8"/>
      <c r="FTD19" s="8"/>
      <c r="FTE19" s="8"/>
      <c r="FTF19" s="8"/>
      <c r="FTG19" s="8"/>
      <c r="FTH19" s="8"/>
      <c r="FTI19" s="8"/>
      <c r="FTJ19" s="8"/>
      <c r="FTK19" s="8"/>
      <c r="FTL19" s="8"/>
      <c r="FTM19" s="8"/>
      <c r="FTN19" s="8"/>
      <c r="FTO19" s="8"/>
      <c r="FTP19" s="8"/>
      <c r="FTQ19" s="8"/>
      <c r="FTR19" s="8"/>
      <c r="FTS19" s="8"/>
      <c r="FTT19" s="8"/>
      <c r="FTU19" s="8"/>
      <c r="FTV19" s="8"/>
      <c r="FTW19" s="8"/>
      <c r="FTX19" s="8"/>
      <c r="FTY19" s="8"/>
      <c r="FTZ19" s="8"/>
      <c r="FUA19" s="8"/>
      <c r="FUB19" s="8"/>
      <c r="FUC19" s="8"/>
      <c r="FUD19" s="8"/>
      <c r="FUE19" s="8"/>
      <c r="FUF19" s="8"/>
      <c r="FUG19" s="8"/>
      <c r="FUH19" s="8"/>
      <c r="FUI19" s="8"/>
      <c r="FUJ19" s="8"/>
      <c r="FUK19" s="8"/>
      <c r="FUL19" s="8"/>
      <c r="FUM19" s="8"/>
      <c r="FUN19" s="8"/>
      <c r="FUO19" s="8"/>
      <c r="FUP19" s="8"/>
      <c r="FUQ19" s="8"/>
      <c r="FUR19" s="8"/>
      <c r="FUS19" s="8"/>
      <c r="FUT19" s="8"/>
      <c r="FUU19" s="8"/>
      <c r="FUV19" s="8"/>
      <c r="FUW19" s="8"/>
      <c r="FUX19" s="8"/>
      <c r="FUY19" s="8"/>
      <c r="FUZ19" s="8"/>
      <c r="FVA19" s="8"/>
      <c r="FVB19" s="8"/>
      <c r="FVC19" s="8"/>
      <c r="FVD19" s="8"/>
      <c r="FVE19" s="8"/>
      <c r="FVF19" s="8"/>
      <c r="FVG19" s="8"/>
      <c r="FVH19" s="8"/>
      <c r="FVI19" s="8"/>
      <c r="FVJ19" s="8"/>
      <c r="FVK19" s="8"/>
      <c r="FVL19" s="8"/>
      <c r="FVM19" s="8"/>
      <c r="FVN19" s="8"/>
      <c r="FVO19" s="8"/>
      <c r="FVP19" s="8"/>
      <c r="FVQ19" s="8"/>
      <c r="FVR19" s="8"/>
      <c r="FVS19" s="8"/>
      <c r="FVT19" s="8"/>
      <c r="FVU19" s="8"/>
      <c r="FVV19" s="8"/>
      <c r="FVW19" s="8"/>
      <c r="FVX19" s="8"/>
      <c r="FVY19" s="8"/>
      <c r="FVZ19" s="8"/>
      <c r="FWA19" s="8"/>
      <c r="FWB19" s="8"/>
      <c r="FWC19" s="8"/>
      <c r="FWD19" s="8"/>
      <c r="FWE19" s="8"/>
      <c r="FWF19" s="8"/>
      <c r="FWG19" s="8"/>
      <c r="FWH19" s="8"/>
      <c r="FWI19" s="8"/>
      <c r="FWJ19" s="8"/>
      <c r="FWK19" s="8"/>
      <c r="FWL19" s="8"/>
      <c r="FWM19" s="8"/>
      <c r="FWN19" s="8"/>
      <c r="FWO19" s="8"/>
      <c r="FWP19" s="8"/>
      <c r="FWQ19" s="8"/>
      <c r="FWR19" s="8"/>
      <c r="FWS19" s="8"/>
      <c r="FWT19" s="8"/>
      <c r="FWU19" s="8"/>
      <c r="FWV19" s="8"/>
      <c r="FWW19" s="8"/>
      <c r="FWX19" s="8"/>
      <c r="FWY19" s="8"/>
      <c r="FWZ19" s="8"/>
      <c r="FXA19" s="8"/>
      <c r="FXB19" s="8"/>
      <c r="FXC19" s="8"/>
      <c r="FXD19" s="8"/>
      <c r="FXE19" s="8"/>
      <c r="FXF19" s="8"/>
      <c r="FXG19" s="8"/>
      <c r="FXH19" s="8"/>
      <c r="FXI19" s="8"/>
      <c r="FXJ19" s="8"/>
      <c r="FXK19" s="8"/>
      <c r="FXL19" s="8"/>
      <c r="FXM19" s="8"/>
      <c r="FXN19" s="8"/>
      <c r="FXO19" s="8"/>
      <c r="FXP19" s="8"/>
      <c r="FXQ19" s="8"/>
      <c r="FXR19" s="8"/>
      <c r="FXS19" s="8"/>
      <c r="FXT19" s="8"/>
      <c r="FXU19" s="8"/>
      <c r="FXV19" s="8"/>
      <c r="FXW19" s="8"/>
      <c r="FXX19" s="8"/>
      <c r="FXY19" s="8"/>
      <c r="FXZ19" s="8"/>
      <c r="FYA19" s="8"/>
      <c r="FYB19" s="8"/>
      <c r="FYC19" s="8"/>
      <c r="FYD19" s="8"/>
      <c r="FYE19" s="8"/>
      <c r="FYF19" s="8"/>
      <c r="FYG19" s="8"/>
      <c r="FYH19" s="8"/>
      <c r="FYI19" s="8"/>
      <c r="FYJ19" s="8"/>
      <c r="FYK19" s="8"/>
      <c r="FYL19" s="8"/>
      <c r="FYM19" s="8"/>
      <c r="FYN19" s="8"/>
      <c r="FYO19" s="8"/>
      <c r="FYP19" s="8"/>
      <c r="FYQ19" s="8"/>
      <c r="FYR19" s="8"/>
      <c r="FYS19" s="8"/>
      <c r="FYT19" s="8"/>
      <c r="FYU19" s="8"/>
      <c r="FYV19" s="8"/>
      <c r="FYW19" s="8"/>
      <c r="FYX19" s="8"/>
      <c r="FYY19" s="8"/>
      <c r="FYZ19" s="8"/>
      <c r="FZA19" s="8"/>
      <c r="FZB19" s="8"/>
      <c r="FZC19" s="8"/>
      <c r="FZD19" s="8"/>
      <c r="FZE19" s="8"/>
      <c r="FZF19" s="8"/>
      <c r="FZG19" s="8"/>
      <c r="FZH19" s="8"/>
      <c r="FZI19" s="8"/>
      <c r="FZJ19" s="8"/>
      <c r="FZK19" s="8"/>
      <c r="FZL19" s="8"/>
      <c r="FZM19" s="8"/>
      <c r="FZN19" s="8"/>
      <c r="FZO19" s="8"/>
      <c r="FZP19" s="8"/>
      <c r="FZQ19" s="8"/>
      <c r="FZR19" s="8"/>
      <c r="FZS19" s="8"/>
      <c r="FZT19" s="8"/>
      <c r="FZU19" s="8"/>
      <c r="FZV19" s="8"/>
      <c r="FZW19" s="8"/>
      <c r="FZX19" s="8"/>
      <c r="FZY19" s="8"/>
      <c r="FZZ19" s="8"/>
      <c r="GAA19" s="8"/>
      <c r="GAB19" s="8"/>
      <c r="GAC19" s="8"/>
      <c r="GAD19" s="8"/>
      <c r="GAE19" s="8"/>
      <c r="GAF19" s="8"/>
      <c r="GAG19" s="8"/>
      <c r="GAH19" s="8"/>
      <c r="GAI19" s="8"/>
      <c r="GAJ19" s="8"/>
      <c r="GAK19" s="8"/>
      <c r="GAL19" s="8"/>
      <c r="GAM19" s="8"/>
      <c r="GAN19" s="8"/>
      <c r="GAO19" s="8"/>
      <c r="GAP19" s="8"/>
      <c r="GAQ19" s="8"/>
      <c r="GAR19" s="8"/>
      <c r="GAS19" s="8"/>
      <c r="GAT19" s="8"/>
      <c r="GAU19" s="8"/>
      <c r="GAV19" s="8"/>
      <c r="GAW19" s="8"/>
      <c r="GAX19" s="8"/>
      <c r="GAY19" s="8"/>
      <c r="GAZ19" s="8"/>
      <c r="GBA19" s="8"/>
      <c r="GBB19" s="8"/>
      <c r="GBC19" s="8"/>
      <c r="GBD19" s="8"/>
      <c r="GBE19" s="8"/>
      <c r="GBF19" s="8"/>
      <c r="GBG19" s="8"/>
      <c r="GBH19" s="8"/>
      <c r="GBI19" s="8"/>
      <c r="GBJ19" s="8"/>
      <c r="GBK19" s="8"/>
      <c r="GBL19" s="8"/>
      <c r="GBM19" s="8"/>
      <c r="GBN19" s="8"/>
      <c r="GBO19" s="8"/>
      <c r="GBP19" s="8"/>
      <c r="GBQ19" s="8"/>
      <c r="GBR19" s="8"/>
      <c r="GBS19" s="8"/>
      <c r="GBT19" s="8"/>
      <c r="GBU19" s="8"/>
      <c r="GBV19" s="8"/>
      <c r="GBW19" s="8"/>
      <c r="GBX19" s="8"/>
      <c r="GBY19" s="8"/>
      <c r="GBZ19" s="8"/>
      <c r="GCA19" s="8"/>
      <c r="GCB19" s="8"/>
      <c r="GCC19" s="8"/>
      <c r="GCD19" s="8"/>
      <c r="GCE19" s="8"/>
      <c r="GCF19" s="8"/>
      <c r="GCG19" s="8"/>
      <c r="GCH19" s="8"/>
      <c r="GCI19" s="8"/>
      <c r="GCJ19" s="8"/>
      <c r="GCK19" s="8"/>
      <c r="GCL19" s="8"/>
      <c r="GCM19" s="8"/>
      <c r="GCN19" s="8"/>
      <c r="GCO19" s="8"/>
      <c r="GCP19" s="8"/>
      <c r="GCQ19" s="8"/>
      <c r="GCR19" s="8"/>
      <c r="GCS19" s="8"/>
      <c r="GCT19" s="8"/>
      <c r="GCU19" s="8"/>
      <c r="GCV19" s="8"/>
      <c r="GCW19" s="8"/>
      <c r="GCX19" s="8"/>
      <c r="GCY19" s="8"/>
      <c r="GCZ19" s="8"/>
      <c r="GDA19" s="8"/>
      <c r="GDB19" s="8"/>
      <c r="GDC19" s="8"/>
      <c r="GDD19" s="8"/>
      <c r="GDE19" s="8"/>
      <c r="GDF19" s="8"/>
      <c r="GDG19" s="8"/>
      <c r="GDH19" s="8"/>
      <c r="GDI19" s="8"/>
      <c r="GDJ19" s="8"/>
      <c r="GDK19" s="8"/>
      <c r="GDL19" s="8"/>
      <c r="GDM19" s="8"/>
      <c r="GDN19" s="8"/>
      <c r="GDO19" s="8"/>
      <c r="GDP19" s="8"/>
      <c r="GDQ19" s="8"/>
      <c r="GDR19" s="8"/>
      <c r="GDS19" s="8"/>
      <c r="GDT19" s="8"/>
      <c r="GDU19" s="8"/>
      <c r="GDV19" s="8"/>
      <c r="GDW19" s="8"/>
      <c r="GDX19" s="8"/>
      <c r="GDY19" s="8"/>
      <c r="GDZ19" s="8"/>
      <c r="GEA19" s="8"/>
      <c r="GEB19" s="8"/>
      <c r="GEC19" s="8"/>
      <c r="GED19" s="8"/>
      <c r="GEE19" s="8"/>
      <c r="GEF19" s="8"/>
      <c r="GEG19" s="8"/>
      <c r="GEH19" s="8"/>
      <c r="GEI19" s="8"/>
      <c r="GEJ19" s="8"/>
      <c r="GEK19" s="8"/>
      <c r="GEL19" s="8"/>
      <c r="GEM19" s="8"/>
      <c r="GEN19" s="8"/>
      <c r="GEO19" s="8"/>
      <c r="GEP19" s="8"/>
      <c r="GEQ19" s="8"/>
      <c r="GER19" s="8"/>
      <c r="GES19" s="8"/>
      <c r="GET19" s="8"/>
      <c r="GEU19" s="8"/>
      <c r="GEV19" s="8"/>
      <c r="GEW19" s="8"/>
      <c r="GEX19" s="8"/>
      <c r="GEY19" s="8"/>
      <c r="GEZ19" s="8"/>
      <c r="GFA19" s="8"/>
      <c r="GFB19" s="8"/>
      <c r="GFC19" s="8"/>
      <c r="GFD19" s="8"/>
      <c r="GFE19" s="8"/>
      <c r="GFF19" s="8"/>
      <c r="GFG19" s="8"/>
      <c r="GFH19" s="8"/>
      <c r="GFI19" s="8"/>
      <c r="GFJ19" s="8"/>
      <c r="GFK19" s="8"/>
      <c r="GFL19" s="8"/>
      <c r="GFM19" s="8"/>
      <c r="GFN19" s="8"/>
      <c r="GFO19" s="8"/>
      <c r="GFP19" s="8"/>
      <c r="GFQ19" s="8"/>
      <c r="GFR19" s="8"/>
      <c r="GFS19" s="8"/>
      <c r="GFT19" s="8"/>
      <c r="GFU19" s="8"/>
      <c r="GFV19" s="8"/>
      <c r="GFW19" s="8"/>
      <c r="GFX19" s="8"/>
      <c r="GFY19" s="8"/>
      <c r="GFZ19" s="8"/>
      <c r="GGA19" s="8"/>
      <c r="GGB19" s="8"/>
      <c r="GGC19" s="8"/>
      <c r="GGD19" s="8"/>
      <c r="GGE19" s="8"/>
      <c r="GGF19" s="8"/>
      <c r="GGG19" s="8"/>
      <c r="GGH19" s="8"/>
      <c r="GGI19" s="8"/>
      <c r="GGJ19" s="8"/>
      <c r="GGK19" s="8"/>
      <c r="GGL19" s="8"/>
      <c r="GGM19" s="8"/>
      <c r="GGN19" s="8"/>
      <c r="GGO19" s="8"/>
      <c r="GGP19" s="8"/>
      <c r="GGQ19" s="8"/>
      <c r="GGR19" s="8"/>
      <c r="GGS19" s="8"/>
      <c r="GGT19" s="8"/>
      <c r="GGU19" s="8"/>
      <c r="GGV19" s="8"/>
      <c r="GGW19" s="8"/>
      <c r="GGX19" s="8"/>
      <c r="GGY19" s="8"/>
      <c r="GGZ19" s="8"/>
      <c r="GHA19" s="8"/>
      <c r="GHB19" s="8"/>
      <c r="GHC19" s="8"/>
      <c r="GHD19" s="8"/>
      <c r="GHE19" s="8"/>
      <c r="GHF19" s="8"/>
      <c r="GHG19" s="8"/>
      <c r="GHH19" s="8"/>
      <c r="GHI19" s="8"/>
      <c r="GHJ19" s="8"/>
      <c r="GHK19" s="8"/>
      <c r="GHL19" s="8"/>
      <c r="GHM19" s="8"/>
      <c r="GHN19" s="8"/>
      <c r="GHO19" s="8"/>
      <c r="GHP19" s="8"/>
      <c r="GHQ19" s="8"/>
      <c r="GHR19" s="8"/>
      <c r="GHS19" s="8"/>
      <c r="GHT19" s="8"/>
      <c r="GHU19" s="8"/>
      <c r="GHV19" s="8"/>
      <c r="GHW19" s="8"/>
      <c r="GHX19" s="8"/>
      <c r="GHY19" s="8"/>
      <c r="GHZ19" s="8"/>
      <c r="GIA19" s="8"/>
      <c r="GIB19" s="8"/>
      <c r="GIC19" s="8"/>
      <c r="GID19" s="8"/>
      <c r="GIE19" s="8"/>
      <c r="GIF19" s="8"/>
      <c r="GIG19" s="8"/>
      <c r="GIH19" s="8"/>
      <c r="GII19" s="8"/>
      <c r="GIJ19" s="8"/>
      <c r="GIK19" s="8"/>
      <c r="GIL19" s="8"/>
      <c r="GIM19" s="8"/>
      <c r="GIN19" s="8"/>
      <c r="GIO19" s="8"/>
      <c r="GIP19" s="8"/>
      <c r="GIQ19" s="8"/>
      <c r="GIR19" s="8"/>
      <c r="GIS19" s="8"/>
      <c r="GIT19" s="8"/>
      <c r="GIU19" s="8"/>
      <c r="GIV19" s="8"/>
      <c r="GIW19" s="8"/>
      <c r="GIX19" s="8"/>
      <c r="GIY19" s="8"/>
      <c r="GIZ19" s="8"/>
      <c r="GJA19" s="8"/>
      <c r="GJB19" s="8"/>
      <c r="GJC19" s="8"/>
      <c r="GJD19" s="8"/>
      <c r="GJE19" s="8"/>
      <c r="GJF19" s="8"/>
      <c r="GJG19" s="8"/>
      <c r="GJH19" s="8"/>
      <c r="GJI19" s="8"/>
      <c r="GJJ19" s="8"/>
      <c r="GJK19" s="8"/>
      <c r="GJL19" s="8"/>
      <c r="GJM19" s="8"/>
      <c r="GJN19" s="8"/>
      <c r="GJO19" s="8"/>
      <c r="GJP19" s="8"/>
      <c r="GJQ19" s="8"/>
      <c r="GJR19" s="8"/>
      <c r="GJS19" s="8"/>
      <c r="GJT19" s="8"/>
      <c r="GJU19" s="8"/>
      <c r="GJV19" s="8"/>
      <c r="GJW19" s="8"/>
      <c r="GJX19" s="8"/>
      <c r="GJY19" s="8"/>
      <c r="GJZ19" s="8"/>
      <c r="GKA19" s="8"/>
      <c r="GKB19" s="8"/>
      <c r="GKC19" s="8"/>
      <c r="GKD19" s="8"/>
      <c r="GKE19" s="8"/>
      <c r="GKF19" s="8"/>
      <c r="GKG19" s="8"/>
      <c r="GKH19" s="8"/>
      <c r="GKI19" s="8"/>
      <c r="GKJ19" s="8"/>
      <c r="GKK19" s="8"/>
      <c r="GKL19" s="8"/>
      <c r="GKM19" s="8"/>
      <c r="GKN19" s="8"/>
      <c r="GKO19" s="8"/>
      <c r="GKP19" s="8"/>
      <c r="GKQ19" s="8"/>
      <c r="GKR19" s="8"/>
      <c r="GKS19" s="8"/>
      <c r="GKT19" s="8"/>
      <c r="GKU19" s="8"/>
      <c r="GKV19" s="8"/>
      <c r="GKW19" s="8"/>
      <c r="GKX19" s="8"/>
      <c r="GKY19" s="8"/>
      <c r="GKZ19" s="8"/>
      <c r="GLA19" s="8"/>
      <c r="GLB19" s="8"/>
      <c r="GLC19" s="8"/>
      <c r="GLD19" s="8"/>
      <c r="GLE19" s="8"/>
      <c r="GLF19" s="8"/>
      <c r="GLG19" s="8"/>
      <c r="GLH19" s="8"/>
      <c r="GLI19" s="8"/>
      <c r="GLJ19" s="8"/>
      <c r="GLK19" s="8"/>
      <c r="GLL19" s="8"/>
      <c r="GLM19" s="8"/>
      <c r="GLN19" s="8"/>
      <c r="GLO19" s="8"/>
      <c r="GLP19" s="8"/>
      <c r="GLQ19" s="8"/>
      <c r="GLR19" s="8"/>
      <c r="GLS19" s="8"/>
      <c r="GLT19" s="8"/>
      <c r="GLU19" s="8"/>
      <c r="GLV19" s="8"/>
      <c r="GLW19" s="8"/>
      <c r="GLX19" s="8"/>
      <c r="GLY19" s="8"/>
      <c r="GLZ19" s="8"/>
      <c r="GMA19" s="8"/>
      <c r="GMB19" s="8"/>
      <c r="GMC19" s="8"/>
      <c r="GMD19" s="8"/>
      <c r="GME19" s="8"/>
      <c r="GMF19" s="8"/>
      <c r="GMG19" s="8"/>
      <c r="GMH19" s="8"/>
      <c r="GMI19" s="8"/>
      <c r="GMJ19" s="8"/>
      <c r="GMK19" s="8"/>
      <c r="GML19" s="8"/>
      <c r="GMM19" s="8"/>
      <c r="GMN19" s="8"/>
      <c r="GMO19" s="8"/>
      <c r="GMP19" s="8"/>
      <c r="GMQ19" s="8"/>
      <c r="GMR19" s="8"/>
      <c r="GMS19" s="8"/>
      <c r="GMT19" s="8"/>
      <c r="GMU19" s="8"/>
      <c r="GMV19" s="8"/>
      <c r="GMW19" s="8"/>
      <c r="GMX19" s="8"/>
      <c r="GMY19" s="8"/>
      <c r="GMZ19" s="8"/>
      <c r="GNA19" s="8"/>
      <c r="GNB19" s="8"/>
      <c r="GNC19" s="8"/>
      <c r="GND19" s="8"/>
      <c r="GNE19" s="8"/>
      <c r="GNF19" s="8"/>
      <c r="GNG19" s="8"/>
      <c r="GNH19" s="8"/>
      <c r="GNI19" s="8"/>
      <c r="GNJ19" s="8"/>
      <c r="GNK19" s="8"/>
      <c r="GNL19" s="8"/>
      <c r="GNM19" s="8"/>
      <c r="GNN19" s="8"/>
      <c r="GNO19" s="8"/>
      <c r="GNP19" s="8"/>
      <c r="GNQ19" s="8"/>
      <c r="GNR19" s="8"/>
      <c r="GNS19" s="8"/>
      <c r="GNT19" s="8"/>
      <c r="GNU19" s="8"/>
      <c r="GNV19" s="8"/>
      <c r="GNW19" s="8"/>
      <c r="GNX19" s="8"/>
      <c r="GNY19" s="8"/>
      <c r="GNZ19" s="8"/>
      <c r="GOA19" s="8"/>
      <c r="GOB19" s="8"/>
      <c r="GOC19" s="8"/>
      <c r="GOD19" s="8"/>
      <c r="GOE19" s="8"/>
      <c r="GOF19" s="8"/>
      <c r="GOG19" s="8"/>
      <c r="GOH19" s="8"/>
      <c r="GOI19" s="8"/>
      <c r="GOJ19" s="8"/>
      <c r="GOK19" s="8"/>
      <c r="GOL19" s="8"/>
      <c r="GOM19" s="8"/>
      <c r="GON19" s="8"/>
      <c r="GOO19" s="8"/>
      <c r="GOP19" s="8"/>
      <c r="GOQ19" s="8"/>
      <c r="GOR19" s="8"/>
      <c r="GOS19" s="8"/>
      <c r="GOT19" s="8"/>
      <c r="GOU19" s="8"/>
      <c r="GOV19" s="8"/>
      <c r="GOW19" s="8"/>
      <c r="GOX19" s="8"/>
      <c r="GOY19" s="8"/>
      <c r="GOZ19" s="8"/>
      <c r="GPA19" s="8"/>
      <c r="GPB19" s="8"/>
      <c r="GPC19" s="8"/>
      <c r="GPD19" s="8"/>
      <c r="GPE19" s="8"/>
      <c r="GPF19" s="8"/>
      <c r="GPG19" s="8"/>
      <c r="GPH19" s="8"/>
      <c r="GPI19" s="8"/>
      <c r="GPJ19" s="8"/>
      <c r="GPK19" s="8"/>
      <c r="GPL19" s="8"/>
      <c r="GPM19" s="8"/>
      <c r="GPN19" s="8"/>
      <c r="GPO19" s="8"/>
      <c r="GPP19" s="8"/>
      <c r="GPQ19" s="8"/>
      <c r="GPR19" s="8"/>
      <c r="GPS19" s="8"/>
      <c r="GPT19" s="8"/>
      <c r="GPU19" s="8"/>
      <c r="GPV19" s="8"/>
      <c r="GPW19" s="8"/>
      <c r="GPX19" s="8"/>
      <c r="GPY19" s="8"/>
      <c r="GPZ19" s="8"/>
      <c r="GQA19" s="8"/>
      <c r="GQB19" s="8"/>
      <c r="GQC19" s="8"/>
      <c r="GQD19" s="8"/>
      <c r="GQE19" s="8"/>
      <c r="GQF19" s="8"/>
      <c r="GQG19" s="8"/>
      <c r="GQH19" s="8"/>
      <c r="GQI19" s="8"/>
      <c r="GQJ19" s="8"/>
      <c r="GQK19" s="8"/>
      <c r="GQL19" s="8"/>
      <c r="GQM19" s="8"/>
      <c r="GQN19" s="8"/>
      <c r="GQO19" s="8"/>
      <c r="GQP19" s="8"/>
      <c r="GQQ19" s="8"/>
      <c r="GQR19" s="8"/>
      <c r="GQS19" s="8"/>
      <c r="GQT19" s="8"/>
      <c r="GQU19" s="8"/>
      <c r="GQV19" s="8"/>
      <c r="GQW19" s="8"/>
      <c r="GQX19" s="8"/>
      <c r="GQY19" s="8"/>
      <c r="GQZ19" s="8"/>
      <c r="GRA19" s="8"/>
      <c r="GRB19" s="8"/>
      <c r="GRC19" s="8"/>
      <c r="GRD19" s="8"/>
      <c r="GRE19" s="8"/>
      <c r="GRF19" s="8"/>
      <c r="GRG19" s="8"/>
      <c r="GRH19" s="8"/>
      <c r="GRI19" s="8"/>
      <c r="GRJ19" s="8"/>
      <c r="GRK19" s="8"/>
      <c r="GRL19" s="8"/>
      <c r="GRM19" s="8"/>
      <c r="GRN19" s="8"/>
      <c r="GRO19" s="8"/>
      <c r="GRP19" s="8"/>
      <c r="GRQ19" s="8"/>
      <c r="GRR19" s="8"/>
      <c r="GRS19" s="8"/>
      <c r="GRT19" s="8"/>
      <c r="GRU19" s="8"/>
      <c r="GRV19" s="8"/>
      <c r="GRW19" s="8"/>
      <c r="GRX19" s="8"/>
      <c r="GRY19" s="8"/>
      <c r="GRZ19" s="8"/>
      <c r="GSA19" s="8"/>
      <c r="GSB19" s="8"/>
      <c r="GSC19" s="8"/>
      <c r="GSD19" s="8"/>
      <c r="GSE19" s="8"/>
      <c r="GSF19" s="8"/>
      <c r="GSG19" s="8"/>
      <c r="GSH19" s="8"/>
      <c r="GSI19" s="8"/>
      <c r="GSJ19" s="8"/>
      <c r="GSK19" s="8"/>
      <c r="GSL19" s="8"/>
      <c r="GSM19" s="8"/>
      <c r="GSN19" s="8"/>
      <c r="GSO19" s="8"/>
      <c r="GSP19" s="8"/>
      <c r="GSQ19" s="8"/>
      <c r="GSR19" s="8"/>
      <c r="GSS19" s="8"/>
      <c r="GST19" s="8"/>
      <c r="GSU19" s="8"/>
      <c r="GSV19" s="8"/>
      <c r="GSW19" s="8"/>
      <c r="GSX19" s="8"/>
      <c r="GSY19" s="8"/>
      <c r="GSZ19" s="8"/>
      <c r="GTA19" s="8"/>
      <c r="GTB19" s="8"/>
      <c r="GTC19" s="8"/>
      <c r="GTD19" s="8"/>
      <c r="GTE19" s="8"/>
      <c r="GTF19" s="8"/>
      <c r="GTG19" s="8"/>
      <c r="GTH19" s="8"/>
      <c r="GTI19" s="8"/>
      <c r="GTJ19" s="8"/>
      <c r="GTK19" s="8"/>
      <c r="GTL19" s="8"/>
      <c r="GTM19" s="8"/>
      <c r="GTN19" s="8"/>
      <c r="GTO19" s="8"/>
      <c r="GTP19" s="8"/>
      <c r="GTQ19" s="8"/>
      <c r="GTR19" s="8"/>
      <c r="GTS19" s="8"/>
      <c r="GTT19" s="8"/>
      <c r="GTU19" s="8"/>
      <c r="GTV19" s="8"/>
      <c r="GTW19" s="8"/>
      <c r="GTX19" s="8"/>
      <c r="GTY19" s="8"/>
      <c r="GTZ19" s="8"/>
      <c r="GUA19" s="8"/>
      <c r="GUB19" s="8"/>
      <c r="GUC19" s="8"/>
      <c r="GUD19" s="8"/>
      <c r="GUE19" s="8"/>
      <c r="GUF19" s="8"/>
      <c r="GUG19" s="8"/>
      <c r="GUH19" s="8"/>
      <c r="GUI19" s="8"/>
      <c r="GUJ19" s="8"/>
      <c r="GUK19" s="8"/>
      <c r="GUL19" s="8"/>
      <c r="GUM19" s="8"/>
      <c r="GUN19" s="8"/>
      <c r="GUO19" s="8"/>
      <c r="GUP19" s="8"/>
      <c r="GUQ19" s="8"/>
      <c r="GUR19" s="8"/>
      <c r="GUS19" s="8"/>
      <c r="GUT19" s="8"/>
      <c r="GUU19" s="8"/>
      <c r="GUV19" s="8"/>
      <c r="GUW19" s="8"/>
      <c r="GUX19" s="8"/>
      <c r="GUY19" s="8"/>
      <c r="GUZ19" s="8"/>
      <c r="GVA19" s="8"/>
      <c r="GVB19" s="8"/>
      <c r="GVC19" s="8"/>
      <c r="GVD19" s="8"/>
      <c r="GVE19" s="8"/>
      <c r="GVF19" s="8"/>
      <c r="GVG19" s="8"/>
      <c r="GVH19" s="8"/>
      <c r="GVI19" s="8"/>
      <c r="GVJ19" s="8"/>
      <c r="GVK19" s="8"/>
      <c r="GVL19" s="8"/>
      <c r="GVM19" s="8"/>
      <c r="GVN19" s="8"/>
      <c r="GVO19" s="8"/>
      <c r="GVP19" s="8"/>
      <c r="GVQ19" s="8"/>
      <c r="GVR19" s="8"/>
      <c r="GVS19" s="8"/>
      <c r="GVT19" s="8"/>
      <c r="GVU19" s="8"/>
      <c r="GVV19" s="8"/>
      <c r="GVW19" s="8"/>
      <c r="GVX19" s="8"/>
      <c r="GVY19" s="8"/>
      <c r="GVZ19" s="8"/>
      <c r="GWA19" s="8"/>
      <c r="GWB19" s="8"/>
      <c r="GWC19" s="8"/>
      <c r="GWD19" s="8"/>
      <c r="GWE19" s="8"/>
      <c r="GWF19" s="8"/>
      <c r="GWG19" s="8"/>
      <c r="GWH19" s="8"/>
      <c r="GWI19" s="8"/>
      <c r="GWJ19" s="8"/>
      <c r="GWK19" s="8"/>
      <c r="GWL19" s="8"/>
      <c r="GWM19" s="8"/>
      <c r="GWN19" s="8"/>
      <c r="GWO19" s="8"/>
      <c r="GWP19" s="8"/>
      <c r="GWQ19" s="8"/>
      <c r="GWR19" s="8"/>
      <c r="GWS19" s="8"/>
      <c r="GWT19" s="8"/>
      <c r="GWU19" s="8"/>
      <c r="GWV19" s="8"/>
      <c r="GWW19" s="8"/>
      <c r="GWX19" s="8"/>
      <c r="GWY19" s="8"/>
      <c r="GWZ19" s="8"/>
      <c r="GXA19" s="8"/>
      <c r="GXB19" s="8"/>
      <c r="GXC19" s="8"/>
      <c r="GXD19" s="8"/>
      <c r="GXE19" s="8"/>
      <c r="GXF19" s="8"/>
      <c r="GXG19" s="8"/>
      <c r="GXH19" s="8"/>
      <c r="GXI19" s="8"/>
      <c r="GXJ19" s="8"/>
      <c r="GXK19" s="8"/>
      <c r="GXL19" s="8"/>
      <c r="GXM19" s="8"/>
      <c r="GXN19" s="8"/>
      <c r="GXO19" s="8"/>
      <c r="GXP19" s="8"/>
      <c r="GXQ19" s="8"/>
      <c r="GXR19" s="8"/>
      <c r="GXS19" s="8"/>
      <c r="GXT19" s="8"/>
      <c r="GXU19" s="8"/>
      <c r="GXV19" s="8"/>
      <c r="GXW19" s="8"/>
      <c r="GXX19" s="8"/>
      <c r="GXY19" s="8"/>
      <c r="GXZ19" s="8"/>
      <c r="GYA19" s="8"/>
      <c r="GYB19" s="8"/>
      <c r="GYC19" s="8"/>
      <c r="GYD19" s="8"/>
      <c r="GYE19" s="8"/>
      <c r="GYF19" s="8"/>
      <c r="GYG19" s="8"/>
      <c r="GYH19" s="8"/>
      <c r="GYI19" s="8"/>
      <c r="GYJ19" s="8"/>
      <c r="GYK19" s="8"/>
      <c r="GYL19" s="8"/>
      <c r="GYM19" s="8"/>
      <c r="GYN19" s="8"/>
      <c r="GYO19" s="8"/>
      <c r="GYP19" s="8"/>
      <c r="GYQ19" s="8"/>
      <c r="GYR19" s="8"/>
      <c r="GYS19" s="8"/>
      <c r="GYT19" s="8"/>
      <c r="GYU19" s="8"/>
      <c r="GYV19" s="8"/>
      <c r="GYW19" s="8"/>
      <c r="GYX19" s="8"/>
      <c r="GYY19" s="8"/>
      <c r="GYZ19" s="8"/>
      <c r="GZA19" s="8"/>
      <c r="GZB19" s="8"/>
      <c r="GZC19" s="8"/>
      <c r="GZD19" s="8"/>
      <c r="GZE19" s="8"/>
      <c r="GZF19" s="8"/>
      <c r="GZG19" s="8"/>
      <c r="GZH19" s="8"/>
      <c r="GZI19" s="8"/>
      <c r="GZJ19" s="8"/>
      <c r="GZK19" s="8"/>
      <c r="GZL19" s="8"/>
      <c r="GZM19" s="8"/>
      <c r="GZN19" s="8"/>
      <c r="GZO19" s="8"/>
      <c r="GZP19" s="8"/>
      <c r="GZQ19" s="8"/>
      <c r="GZR19" s="8"/>
      <c r="GZS19" s="8"/>
      <c r="GZT19" s="8"/>
      <c r="GZU19" s="8"/>
      <c r="GZV19" s="8"/>
      <c r="GZW19" s="8"/>
      <c r="GZX19" s="8"/>
      <c r="GZY19" s="8"/>
      <c r="GZZ19" s="8"/>
      <c r="HAA19" s="8"/>
      <c r="HAB19" s="8"/>
      <c r="HAC19" s="8"/>
      <c r="HAD19" s="8"/>
      <c r="HAE19" s="8"/>
      <c r="HAF19" s="8"/>
      <c r="HAG19" s="8"/>
      <c r="HAH19" s="8"/>
      <c r="HAI19" s="8"/>
      <c r="HAJ19" s="8"/>
      <c r="HAK19" s="8"/>
      <c r="HAL19" s="8"/>
      <c r="HAM19" s="8"/>
      <c r="HAN19" s="8"/>
      <c r="HAO19" s="8"/>
      <c r="HAP19" s="8"/>
      <c r="HAQ19" s="8"/>
      <c r="HAR19" s="8"/>
      <c r="HAS19" s="8"/>
      <c r="HAT19" s="8"/>
      <c r="HAU19" s="8"/>
      <c r="HAV19" s="8"/>
      <c r="HAW19" s="8"/>
      <c r="HAX19" s="8"/>
      <c r="HAY19" s="8"/>
      <c r="HAZ19" s="8"/>
      <c r="HBA19" s="8"/>
      <c r="HBB19" s="8"/>
      <c r="HBC19" s="8"/>
      <c r="HBD19" s="8"/>
      <c r="HBE19" s="8"/>
      <c r="HBF19" s="8"/>
      <c r="HBG19" s="8"/>
      <c r="HBH19" s="8"/>
      <c r="HBI19" s="8"/>
      <c r="HBJ19" s="8"/>
      <c r="HBK19" s="8"/>
      <c r="HBL19" s="8"/>
      <c r="HBM19" s="8"/>
      <c r="HBN19" s="8"/>
      <c r="HBO19" s="8"/>
      <c r="HBP19" s="8"/>
      <c r="HBQ19" s="8"/>
      <c r="HBR19" s="8"/>
      <c r="HBS19" s="8"/>
      <c r="HBT19" s="8"/>
      <c r="HBU19" s="8"/>
      <c r="HBV19" s="8"/>
      <c r="HBW19" s="8"/>
      <c r="HBX19" s="8"/>
      <c r="HBY19" s="8"/>
      <c r="HBZ19" s="8"/>
      <c r="HCA19" s="8"/>
      <c r="HCB19" s="8"/>
      <c r="HCC19" s="8"/>
      <c r="HCD19" s="8"/>
      <c r="HCE19" s="8"/>
      <c r="HCF19" s="8"/>
      <c r="HCG19" s="8"/>
      <c r="HCH19" s="8"/>
      <c r="HCI19" s="8"/>
      <c r="HCJ19" s="8"/>
      <c r="HCK19" s="8"/>
      <c r="HCL19" s="8"/>
      <c r="HCM19" s="8"/>
      <c r="HCN19" s="8"/>
      <c r="HCO19" s="8"/>
      <c r="HCP19" s="8"/>
      <c r="HCQ19" s="8"/>
      <c r="HCR19" s="8"/>
      <c r="HCS19" s="8"/>
      <c r="HCT19" s="8"/>
      <c r="HCU19" s="8"/>
      <c r="HCV19" s="8"/>
      <c r="HCW19" s="8"/>
      <c r="HCX19" s="8"/>
      <c r="HCY19" s="8"/>
      <c r="HCZ19" s="8"/>
      <c r="HDA19" s="8"/>
      <c r="HDB19" s="8"/>
      <c r="HDC19" s="8"/>
      <c r="HDD19" s="8"/>
      <c r="HDE19" s="8"/>
      <c r="HDF19" s="8"/>
      <c r="HDG19" s="8"/>
      <c r="HDH19" s="8"/>
      <c r="HDI19" s="8"/>
      <c r="HDJ19" s="8"/>
      <c r="HDK19" s="8"/>
      <c r="HDL19" s="8"/>
      <c r="HDM19" s="8"/>
      <c r="HDN19" s="8"/>
      <c r="HDO19" s="8"/>
      <c r="HDP19" s="8"/>
      <c r="HDQ19" s="8"/>
      <c r="HDR19" s="8"/>
      <c r="HDS19" s="8"/>
      <c r="HDT19" s="8"/>
      <c r="HDU19" s="8"/>
      <c r="HDV19" s="8"/>
      <c r="HDW19" s="8"/>
      <c r="HDX19" s="8"/>
      <c r="HDY19" s="8"/>
      <c r="HDZ19" s="8"/>
      <c r="HEA19" s="8"/>
      <c r="HEB19" s="8"/>
      <c r="HEC19" s="8"/>
      <c r="HED19" s="8"/>
      <c r="HEE19" s="8"/>
      <c r="HEF19" s="8"/>
      <c r="HEG19" s="8"/>
      <c r="HEH19" s="8"/>
      <c r="HEI19" s="8"/>
      <c r="HEJ19" s="8"/>
      <c r="HEK19" s="8"/>
      <c r="HEL19" s="8"/>
      <c r="HEM19" s="8"/>
      <c r="HEN19" s="8"/>
      <c r="HEO19" s="8"/>
      <c r="HEP19" s="8"/>
      <c r="HEQ19" s="8"/>
      <c r="HER19" s="8"/>
      <c r="HES19" s="8"/>
      <c r="HET19" s="8"/>
      <c r="HEU19" s="8"/>
      <c r="HEV19" s="8"/>
      <c r="HEW19" s="8"/>
      <c r="HEX19" s="8"/>
      <c r="HEY19" s="8"/>
      <c r="HEZ19" s="8"/>
      <c r="HFA19" s="8"/>
      <c r="HFB19" s="8"/>
      <c r="HFC19" s="8"/>
      <c r="HFD19" s="8"/>
      <c r="HFE19" s="8"/>
      <c r="HFF19" s="8"/>
      <c r="HFG19" s="8"/>
      <c r="HFH19" s="8"/>
      <c r="HFI19" s="8"/>
      <c r="HFJ19" s="8"/>
      <c r="HFK19" s="8"/>
      <c r="HFL19" s="8"/>
      <c r="HFM19" s="8"/>
      <c r="HFN19" s="8"/>
      <c r="HFO19" s="8"/>
      <c r="HFP19" s="8"/>
      <c r="HFQ19" s="8"/>
      <c r="HFR19" s="8"/>
      <c r="HFS19" s="8"/>
      <c r="HFT19" s="8"/>
      <c r="HFU19" s="8"/>
      <c r="HFV19" s="8"/>
      <c r="HFW19" s="8"/>
      <c r="HFX19" s="8"/>
      <c r="HFY19" s="8"/>
      <c r="HFZ19" s="8"/>
      <c r="HGA19" s="8"/>
      <c r="HGB19" s="8"/>
      <c r="HGC19" s="8"/>
      <c r="HGD19" s="8"/>
      <c r="HGE19" s="8"/>
      <c r="HGF19" s="8"/>
      <c r="HGG19" s="8"/>
      <c r="HGH19" s="8"/>
      <c r="HGI19" s="8"/>
      <c r="HGJ19" s="8"/>
      <c r="HGK19" s="8"/>
      <c r="HGL19" s="8"/>
      <c r="HGM19" s="8"/>
      <c r="HGN19" s="8"/>
      <c r="HGO19" s="8"/>
      <c r="HGP19" s="8"/>
      <c r="HGQ19" s="8"/>
      <c r="HGR19" s="8"/>
      <c r="HGS19" s="8"/>
      <c r="HGT19" s="8"/>
      <c r="HGU19" s="8"/>
      <c r="HGV19" s="8"/>
      <c r="HGW19" s="8"/>
      <c r="HGX19" s="8"/>
      <c r="HGY19" s="8"/>
      <c r="HGZ19" s="8"/>
      <c r="HHA19" s="8"/>
      <c r="HHB19" s="8"/>
      <c r="HHC19" s="8"/>
      <c r="HHD19" s="8"/>
      <c r="HHE19" s="8"/>
      <c r="HHF19" s="8"/>
      <c r="HHG19" s="8"/>
      <c r="HHH19" s="8"/>
      <c r="HHI19" s="8"/>
      <c r="HHJ19" s="8"/>
      <c r="HHK19" s="8"/>
      <c r="HHL19" s="8"/>
      <c r="HHM19" s="8"/>
      <c r="HHN19" s="8"/>
      <c r="HHO19" s="8"/>
      <c r="HHP19" s="8"/>
      <c r="HHQ19" s="8"/>
      <c r="HHR19" s="8"/>
      <c r="HHS19" s="8"/>
      <c r="HHT19" s="8"/>
      <c r="HHU19" s="8"/>
      <c r="HHV19" s="8"/>
      <c r="HHW19" s="8"/>
      <c r="HHX19" s="8"/>
      <c r="HHY19" s="8"/>
      <c r="HHZ19" s="8"/>
      <c r="HIA19" s="8"/>
      <c r="HIB19" s="8"/>
      <c r="HIC19" s="8"/>
      <c r="HID19" s="8"/>
      <c r="HIE19" s="8"/>
      <c r="HIF19" s="8"/>
      <c r="HIG19" s="8"/>
      <c r="HIH19" s="8"/>
      <c r="HII19" s="8"/>
      <c r="HIJ19" s="8"/>
      <c r="HIK19" s="8"/>
      <c r="HIL19" s="8"/>
      <c r="HIM19" s="8"/>
      <c r="HIN19" s="8"/>
      <c r="HIO19" s="8"/>
      <c r="HIP19" s="8"/>
      <c r="HIQ19" s="8"/>
      <c r="HIR19" s="8"/>
      <c r="HIS19" s="8"/>
      <c r="HIT19" s="8"/>
      <c r="HIU19" s="8"/>
      <c r="HIV19" s="8"/>
      <c r="HIW19" s="8"/>
      <c r="HIX19" s="8"/>
      <c r="HIY19" s="8"/>
      <c r="HIZ19" s="8"/>
      <c r="HJA19" s="8"/>
      <c r="HJB19" s="8"/>
      <c r="HJC19" s="8"/>
      <c r="HJD19" s="8"/>
      <c r="HJE19" s="8"/>
      <c r="HJF19" s="8"/>
      <c r="HJG19" s="8"/>
      <c r="HJH19" s="8"/>
      <c r="HJI19" s="8"/>
      <c r="HJJ19" s="8"/>
      <c r="HJK19" s="8"/>
      <c r="HJL19" s="8"/>
      <c r="HJM19" s="8"/>
      <c r="HJN19" s="8"/>
      <c r="HJO19" s="8"/>
      <c r="HJP19" s="8"/>
      <c r="HJQ19" s="8"/>
      <c r="HJR19" s="8"/>
      <c r="HJS19" s="8"/>
      <c r="HJT19" s="8"/>
      <c r="HJU19" s="8"/>
      <c r="HJV19" s="8"/>
      <c r="HJW19" s="8"/>
      <c r="HJX19" s="8"/>
      <c r="HJY19" s="8"/>
      <c r="HJZ19" s="8"/>
      <c r="HKA19" s="8"/>
      <c r="HKB19" s="8"/>
      <c r="HKC19" s="8"/>
      <c r="HKD19" s="8"/>
      <c r="HKE19" s="8"/>
      <c r="HKF19" s="8"/>
      <c r="HKG19" s="8"/>
      <c r="HKH19" s="8"/>
      <c r="HKI19" s="8"/>
      <c r="HKJ19" s="8"/>
      <c r="HKK19" s="8"/>
      <c r="HKL19" s="8"/>
      <c r="HKM19" s="8"/>
      <c r="HKN19" s="8"/>
      <c r="HKO19" s="8"/>
      <c r="HKP19" s="8"/>
      <c r="HKQ19" s="8"/>
      <c r="HKR19" s="8"/>
      <c r="HKS19" s="8"/>
      <c r="HKT19" s="8"/>
      <c r="HKU19" s="8"/>
      <c r="HKV19" s="8"/>
      <c r="HKW19" s="8"/>
      <c r="HKX19" s="8"/>
      <c r="HKY19" s="8"/>
      <c r="HKZ19" s="8"/>
      <c r="HLA19" s="8"/>
      <c r="HLB19" s="8"/>
      <c r="HLC19" s="8"/>
      <c r="HLD19" s="8"/>
      <c r="HLE19" s="8"/>
      <c r="HLF19" s="8"/>
      <c r="HLG19" s="8"/>
      <c r="HLH19" s="8"/>
      <c r="HLI19" s="8"/>
      <c r="HLJ19" s="8"/>
      <c r="HLK19" s="8"/>
      <c r="HLL19" s="8"/>
      <c r="HLM19" s="8"/>
      <c r="HLN19" s="8"/>
      <c r="HLO19" s="8"/>
      <c r="HLP19" s="8"/>
      <c r="HLQ19" s="8"/>
      <c r="HLR19" s="8"/>
      <c r="HLS19" s="8"/>
      <c r="HLT19" s="8"/>
      <c r="HLU19" s="8"/>
      <c r="HLV19" s="8"/>
      <c r="HLW19" s="8"/>
      <c r="HLX19" s="8"/>
      <c r="HLY19" s="8"/>
      <c r="HLZ19" s="8"/>
      <c r="HMA19" s="8"/>
      <c r="HMB19" s="8"/>
      <c r="HMC19" s="8"/>
      <c r="HMD19" s="8"/>
      <c r="HME19" s="8"/>
      <c r="HMF19" s="8"/>
      <c r="HMG19" s="8"/>
      <c r="HMH19" s="8"/>
      <c r="HMI19" s="8"/>
      <c r="HMJ19" s="8"/>
      <c r="HMK19" s="8"/>
      <c r="HML19" s="8"/>
      <c r="HMM19" s="8"/>
      <c r="HMN19" s="8"/>
      <c r="HMO19" s="8"/>
      <c r="HMP19" s="8"/>
      <c r="HMQ19" s="8"/>
      <c r="HMR19" s="8"/>
      <c r="HMS19" s="8"/>
      <c r="HMT19" s="8"/>
      <c r="HMU19" s="8"/>
      <c r="HMV19" s="8"/>
      <c r="HMW19" s="8"/>
      <c r="HMX19" s="8"/>
      <c r="HMY19" s="8"/>
      <c r="HMZ19" s="8"/>
      <c r="HNA19" s="8"/>
      <c r="HNB19" s="8"/>
      <c r="HNC19" s="8"/>
      <c r="HND19" s="8"/>
      <c r="HNE19" s="8"/>
      <c r="HNF19" s="8"/>
      <c r="HNG19" s="8"/>
      <c r="HNH19" s="8"/>
      <c r="HNI19" s="8"/>
      <c r="HNJ19" s="8"/>
      <c r="HNK19" s="8"/>
      <c r="HNL19" s="8"/>
      <c r="HNM19" s="8"/>
      <c r="HNN19" s="8"/>
      <c r="HNO19" s="8"/>
      <c r="HNP19" s="8"/>
      <c r="HNQ19" s="8"/>
      <c r="HNR19" s="8"/>
      <c r="HNS19" s="8"/>
      <c r="HNT19" s="8"/>
      <c r="HNU19" s="8"/>
      <c r="HNV19" s="8"/>
      <c r="HNW19" s="8"/>
      <c r="HNX19" s="8"/>
      <c r="HNY19" s="8"/>
      <c r="HNZ19" s="8"/>
      <c r="HOA19" s="8"/>
      <c r="HOB19" s="8"/>
      <c r="HOC19" s="8"/>
      <c r="HOD19" s="8"/>
      <c r="HOE19" s="8"/>
      <c r="HOF19" s="8"/>
      <c r="HOG19" s="8"/>
      <c r="HOH19" s="8"/>
      <c r="HOI19" s="8"/>
      <c r="HOJ19" s="8"/>
      <c r="HOK19" s="8"/>
      <c r="HOL19" s="8"/>
      <c r="HOM19" s="8"/>
      <c r="HON19" s="8"/>
      <c r="HOO19" s="8"/>
      <c r="HOP19" s="8"/>
      <c r="HOQ19" s="8"/>
      <c r="HOR19" s="8"/>
      <c r="HOS19" s="8"/>
      <c r="HOT19" s="8"/>
      <c r="HOU19" s="8"/>
      <c r="HOV19" s="8"/>
      <c r="HOW19" s="8"/>
      <c r="HOX19" s="8"/>
      <c r="HOY19" s="8"/>
      <c r="HOZ19" s="8"/>
      <c r="HPA19" s="8"/>
      <c r="HPB19" s="8"/>
      <c r="HPC19" s="8"/>
      <c r="HPD19" s="8"/>
      <c r="HPE19" s="8"/>
      <c r="HPF19" s="8"/>
      <c r="HPG19" s="8"/>
      <c r="HPH19" s="8"/>
      <c r="HPI19" s="8"/>
      <c r="HPJ19" s="8"/>
      <c r="HPK19" s="8"/>
      <c r="HPL19" s="8"/>
      <c r="HPM19" s="8"/>
      <c r="HPN19" s="8"/>
      <c r="HPO19" s="8"/>
      <c r="HPP19" s="8"/>
      <c r="HPQ19" s="8"/>
      <c r="HPR19" s="8"/>
      <c r="HPS19" s="8"/>
      <c r="HPT19" s="8"/>
      <c r="HPU19" s="8"/>
      <c r="HPV19" s="8"/>
      <c r="HPW19" s="8"/>
      <c r="HPX19" s="8"/>
      <c r="HPY19" s="8"/>
      <c r="HPZ19" s="8"/>
      <c r="HQA19" s="8"/>
      <c r="HQB19" s="8"/>
      <c r="HQC19" s="8"/>
      <c r="HQD19" s="8"/>
      <c r="HQE19" s="8"/>
      <c r="HQF19" s="8"/>
      <c r="HQG19" s="8"/>
      <c r="HQH19" s="8"/>
      <c r="HQI19" s="8"/>
      <c r="HQJ19" s="8"/>
      <c r="HQK19" s="8"/>
      <c r="HQL19" s="8"/>
      <c r="HQM19" s="8"/>
      <c r="HQN19" s="8"/>
      <c r="HQO19" s="8"/>
      <c r="HQP19" s="8"/>
      <c r="HQQ19" s="8"/>
      <c r="HQR19" s="8"/>
      <c r="HQS19" s="8"/>
      <c r="HQT19" s="8"/>
      <c r="HQU19" s="8"/>
      <c r="HQV19" s="8"/>
      <c r="HQW19" s="8"/>
      <c r="HQX19" s="8"/>
      <c r="HQY19" s="8"/>
      <c r="HQZ19" s="8"/>
      <c r="HRA19" s="8"/>
      <c r="HRB19" s="8"/>
      <c r="HRC19" s="8"/>
      <c r="HRD19" s="8"/>
      <c r="HRE19" s="8"/>
      <c r="HRF19" s="8"/>
      <c r="HRG19" s="8"/>
      <c r="HRH19" s="8"/>
      <c r="HRI19" s="8"/>
      <c r="HRJ19" s="8"/>
      <c r="HRK19" s="8"/>
      <c r="HRL19" s="8"/>
      <c r="HRM19" s="8"/>
      <c r="HRN19" s="8"/>
      <c r="HRO19" s="8"/>
      <c r="HRP19" s="8"/>
      <c r="HRQ19" s="8"/>
      <c r="HRR19" s="8"/>
      <c r="HRS19" s="8"/>
      <c r="HRT19" s="8"/>
      <c r="HRU19" s="8"/>
      <c r="HRV19" s="8"/>
      <c r="HRW19" s="8"/>
      <c r="HRX19" s="8"/>
      <c r="HRY19" s="8"/>
      <c r="HRZ19" s="8"/>
      <c r="HSA19" s="8"/>
      <c r="HSB19" s="8"/>
      <c r="HSC19" s="8"/>
      <c r="HSD19" s="8"/>
      <c r="HSE19" s="8"/>
      <c r="HSF19" s="8"/>
      <c r="HSG19" s="8"/>
      <c r="HSH19" s="8"/>
      <c r="HSI19" s="8"/>
      <c r="HSJ19" s="8"/>
      <c r="HSK19" s="8"/>
      <c r="HSL19" s="8"/>
      <c r="HSM19" s="8"/>
      <c r="HSN19" s="8"/>
      <c r="HSO19" s="8"/>
      <c r="HSP19" s="8"/>
      <c r="HSQ19" s="8"/>
      <c r="HSR19" s="8"/>
      <c r="HSS19" s="8"/>
      <c r="HST19" s="8"/>
      <c r="HSU19" s="8"/>
      <c r="HSV19" s="8"/>
      <c r="HSW19" s="8"/>
      <c r="HSX19" s="8"/>
      <c r="HSY19" s="8"/>
      <c r="HSZ19" s="8"/>
      <c r="HTA19" s="8"/>
      <c r="HTB19" s="8"/>
      <c r="HTC19" s="8"/>
      <c r="HTD19" s="8"/>
      <c r="HTE19" s="8"/>
      <c r="HTF19" s="8"/>
      <c r="HTG19" s="8"/>
      <c r="HTH19" s="8"/>
      <c r="HTI19" s="8"/>
      <c r="HTJ19" s="8"/>
      <c r="HTK19" s="8"/>
      <c r="HTL19" s="8"/>
      <c r="HTM19" s="8"/>
      <c r="HTN19" s="8"/>
      <c r="HTO19" s="8"/>
      <c r="HTP19" s="8"/>
      <c r="HTQ19" s="8"/>
      <c r="HTR19" s="8"/>
      <c r="HTS19" s="8"/>
      <c r="HTT19" s="8"/>
      <c r="HTU19" s="8"/>
      <c r="HTV19" s="8"/>
      <c r="HTW19" s="8"/>
      <c r="HTX19" s="8"/>
      <c r="HTY19" s="8"/>
      <c r="HTZ19" s="8"/>
      <c r="HUA19" s="8"/>
      <c r="HUB19" s="8"/>
      <c r="HUC19" s="8"/>
      <c r="HUD19" s="8"/>
      <c r="HUE19" s="8"/>
      <c r="HUF19" s="8"/>
      <c r="HUG19" s="8"/>
      <c r="HUH19" s="8"/>
      <c r="HUI19" s="8"/>
      <c r="HUJ19" s="8"/>
      <c r="HUK19" s="8"/>
      <c r="HUL19" s="8"/>
      <c r="HUM19" s="8"/>
      <c r="HUN19" s="8"/>
      <c r="HUO19" s="8"/>
      <c r="HUP19" s="8"/>
      <c r="HUQ19" s="8"/>
      <c r="HUR19" s="8"/>
      <c r="HUS19" s="8"/>
      <c r="HUT19" s="8"/>
      <c r="HUU19" s="8"/>
      <c r="HUV19" s="8"/>
      <c r="HUW19" s="8"/>
      <c r="HUX19" s="8"/>
      <c r="HUY19" s="8"/>
      <c r="HUZ19" s="8"/>
      <c r="HVA19" s="8"/>
      <c r="HVB19" s="8"/>
      <c r="HVC19" s="8"/>
      <c r="HVD19" s="8"/>
      <c r="HVE19" s="8"/>
      <c r="HVF19" s="8"/>
      <c r="HVG19" s="8"/>
      <c r="HVH19" s="8"/>
      <c r="HVI19" s="8"/>
      <c r="HVJ19" s="8"/>
      <c r="HVK19" s="8"/>
      <c r="HVL19" s="8"/>
      <c r="HVM19" s="8"/>
      <c r="HVN19" s="8"/>
      <c r="HVO19" s="8"/>
      <c r="HVP19" s="8"/>
      <c r="HVQ19" s="8"/>
      <c r="HVR19" s="8"/>
      <c r="HVS19" s="8"/>
      <c r="HVT19" s="8"/>
      <c r="HVU19" s="8"/>
      <c r="HVV19" s="8"/>
      <c r="HVW19" s="8"/>
      <c r="HVX19" s="8"/>
      <c r="HVY19" s="8"/>
      <c r="HVZ19" s="8"/>
      <c r="HWA19" s="8"/>
      <c r="HWB19" s="8"/>
      <c r="HWC19" s="8"/>
      <c r="HWD19" s="8"/>
      <c r="HWE19" s="8"/>
      <c r="HWF19" s="8"/>
      <c r="HWG19" s="8"/>
      <c r="HWH19" s="8"/>
      <c r="HWI19" s="8"/>
      <c r="HWJ19" s="8"/>
      <c r="HWK19" s="8"/>
      <c r="HWL19" s="8"/>
      <c r="HWM19" s="8"/>
      <c r="HWN19" s="8"/>
      <c r="HWO19" s="8"/>
      <c r="HWP19" s="8"/>
      <c r="HWQ19" s="8"/>
      <c r="HWR19" s="8"/>
      <c r="HWS19" s="8"/>
      <c r="HWT19" s="8"/>
      <c r="HWU19" s="8"/>
      <c r="HWV19" s="8"/>
      <c r="HWW19" s="8"/>
      <c r="HWX19" s="8"/>
      <c r="HWY19" s="8"/>
      <c r="HWZ19" s="8"/>
      <c r="HXA19" s="8"/>
      <c r="HXB19" s="8"/>
      <c r="HXC19" s="8"/>
      <c r="HXD19" s="8"/>
      <c r="HXE19" s="8"/>
      <c r="HXF19" s="8"/>
      <c r="HXG19" s="8"/>
      <c r="HXH19" s="8"/>
      <c r="HXI19" s="8"/>
      <c r="HXJ19" s="8"/>
      <c r="HXK19" s="8"/>
      <c r="HXL19" s="8"/>
      <c r="HXM19" s="8"/>
      <c r="HXN19" s="8"/>
      <c r="HXO19" s="8"/>
      <c r="HXP19" s="8"/>
      <c r="HXQ19" s="8"/>
      <c r="HXR19" s="8"/>
      <c r="HXS19" s="8"/>
      <c r="HXT19" s="8"/>
      <c r="HXU19" s="8"/>
      <c r="HXV19" s="8"/>
      <c r="HXW19" s="8"/>
      <c r="HXX19" s="8"/>
      <c r="HXY19" s="8"/>
      <c r="HXZ19" s="8"/>
      <c r="HYA19" s="8"/>
      <c r="HYB19" s="8"/>
      <c r="HYC19" s="8"/>
      <c r="HYD19" s="8"/>
      <c r="HYE19" s="8"/>
      <c r="HYF19" s="8"/>
      <c r="HYG19" s="8"/>
      <c r="HYH19" s="8"/>
      <c r="HYI19" s="8"/>
      <c r="HYJ19" s="8"/>
      <c r="HYK19" s="8"/>
      <c r="HYL19" s="8"/>
      <c r="HYM19" s="8"/>
      <c r="HYN19" s="8"/>
      <c r="HYO19" s="8"/>
      <c r="HYP19" s="8"/>
      <c r="HYQ19" s="8"/>
      <c r="HYR19" s="8"/>
      <c r="HYS19" s="8"/>
      <c r="HYT19" s="8"/>
      <c r="HYU19" s="8"/>
      <c r="HYV19" s="8"/>
      <c r="HYW19" s="8"/>
      <c r="HYX19" s="8"/>
      <c r="HYY19" s="8"/>
      <c r="HYZ19" s="8"/>
      <c r="HZA19" s="8"/>
      <c r="HZB19" s="8"/>
      <c r="HZC19" s="8"/>
      <c r="HZD19" s="8"/>
      <c r="HZE19" s="8"/>
      <c r="HZF19" s="8"/>
      <c r="HZG19" s="8"/>
      <c r="HZH19" s="8"/>
      <c r="HZI19" s="8"/>
      <c r="HZJ19" s="8"/>
      <c r="HZK19" s="8"/>
      <c r="HZL19" s="8"/>
      <c r="HZM19" s="8"/>
      <c r="HZN19" s="8"/>
      <c r="HZO19" s="8"/>
      <c r="HZP19" s="8"/>
      <c r="HZQ19" s="8"/>
      <c r="HZR19" s="8"/>
      <c r="HZS19" s="8"/>
      <c r="HZT19" s="8"/>
      <c r="HZU19" s="8"/>
      <c r="HZV19" s="8"/>
      <c r="HZW19" s="8"/>
      <c r="HZX19" s="8"/>
      <c r="HZY19" s="8"/>
      <c r="HZZ19" s="8"/>
      <c r="IAA19" s="8"/>
      <c r="IAB19" s="8"/>
      <c r="IAC19" s="8"/>
      <c r="IAD19" s="8"/>
      <c r="IAE19" s="8"/>
      <c r="IAF19" s="8"/>
      <c r="IAG19" s="8"/>
      <c r="IAH19" s="8"/>
      <c r="IAI19" s="8"/>
      <c r="IAJ19" s="8"/>
      <c r="IAK19" s="8"/>
      <c r="IAL19" s="8"/>
      <c r="IAM19" s="8"/>
      <c r="IAN19" s="8"/>
      <c r="IAO19" s="8"/>
      <c r="IAP19" s="8"/>
      <c r="IAQ19" s="8"/>
      <c r="IAR19" s="8"/>
      <c r="IAS19" s="8"/>
      <c r="IAT19" s="8"/>
      <c r="IAU19" s="8"/>
      <c r="IAV19" s="8"/>
      <c r="IAW19" s="8"/>
      <c r="IAX19" s="8"/>
      <c r="IAY19" s="8"/>
      <c r="IAZ19" s="8"/>
      <c r="IBA19" s="8"/>
      <c r="IBB19" s="8"/>
      <c r="IBC19" s="8"/>
      <c r="IBD19" s="8"/>
      <c r="IBE19" s="8"/>
      <c r="IBF19" s="8"/>
      <c r="IBG19" s="8"/>
      <c r="IBH19" s="8"/>
      <c r="IBI19" s="8"/>
      <c r="IBJ19" s="8"/>
      <c r="IBK19" s="8"/>
      <c r="IBL19" s="8"/>
      <c r="IBM19" s="8"/>
      <c r="IBN19" s="8"/>
      <c r="IBO19" s="8"/>
      <c r="IBP19" s="8"/>
      <c r="IBQ19" s="8"/>
      <c r="IBR19" s="8"/>
      <c r="IBS19" s="8"/>
      <c r="IBT19" s="8"/>
      <c r="IBU19" s="8"/>
      <c r="IBV19" s="8"/>
      <c r="IBW19" s="8"/>
      <c r="IBX19" s="8"/>
      <c r="IBY19" s="8"/>
      <c r="IBZ19" s="8"/>
      <c r="ICA19" s="8"/>
      <c r="ICB19" s="8"/>
      <c r="ICC19" s="8"/>
      <c r="ICD19" s="8"/>
      <c r="ICE19" s="8"/>
      <c r="ICF19" s="8"/>
      <c r="ICG19" s="8"/>
      <c r="ICH19" s="8"/>
      <c r="ICI19" s="8"/>
      <c r="ICJ19" s="8"/>
      <c r="ICK19" s="8"/>
      <c r="ICL19" s="8"/>
      <c r="ICM19" s="8"/>
      <c r="ICN19" s="8"/>
      <c r="ICO19" s="8"/>
      <c r="ICP19" s="8"/>
      <c r="ICQ19" s="8"/>
      <c r="ICR19" s="8"/>
      <c r="ICS19" s="8"/>
      <c r="ICT19" s="8"/>
      <c r="ICU19" s="8"/>
      <c r="ICV19" s="8"/>
      <c r="ICW19" s="8"/>
      <c r="ICX19" s="8"/>
      <c r="ICY19" s="8"/>
      <c r="ICZ19" s="8"/>
      <c r="IDA19" s="8"/>
      <c r="IDB19" s="8"/>
      <c r="IDC19" s="8"/>
      <c r="IDD19" s="8"/>
      <c r="IDE19" s="8"/>
      <c r="IDF19" s="8"/>
      <c r="IDG19" s="8"/>
      <c r="IDH19" s="8"/>
      <c r="IDI19" s="8"/>
      <c r="IDJ19" s="8"/>
      <c r="IDK19" s="8"/>
      <c r="IDL19" s="8"/>
      <c r="IDM19" s="8"/>
      <c r="IDN19" s="8"/>
      <c r="IDO19" s="8"/>
      <c r="IDP19" s="8"/>
      <c r="IDQ19" s="8"/>
      <c r="IDR19" s="8"/>
      <c r="IDS19" s="8"/>
      <c r="IDT19" s="8"/>
      <c r="IDU19" s="8"/>
      <c r="IDV19" s="8"/>
      <c r="IDW19" s="8"/>
      <c r="IDX19" s="8"/>
      <c r="IDY19" s="8"/>
      <c r="IDZ19" s="8"/>
      <c r="IEA19" s="8"/>
      <c r="IEB19" s="8"/>
      <c r="IEC19" s="8"/>
      <c r="IED19" s="8"/>
      <c r="IEE19" s="8"/>
      <c r="IEF19" s="8"/>
      <c r="IEG19" s="8"/>
      <c r="IEH19" s="8"/>
      <c r="IEI19" s="8"/>
      <c r="IEJ19" s="8"/>
      <c r="IEK19" s="8"/>
      <c r="IEL19" s="8"/>
      <c r="IEM19" s="8"/>
      <c r="IEN19" s="8"/>
      <c r="IEO19" s="8"/>
      <c r="IEP19" s="8"/>
      <c r="IEQ19" s="8"/>
      <c r="IER19" s="8"/>
      <c r="IES19" s="8"/>
      <c r="IET19" s="8"/>
      <c r="IEU19" s="8"/>
      <c r="IEV19" s="8"/>
      <c r="IEW19" s="8"/>
      <c r="IEX19" s="8"/>
      <c r="IEY19" s="8"/>
      <c r="IEZ19" s="8"/>
      <c r="IFA19" s="8"/>
      <c r="IFB19" s="8"/>
      <c r="IFC19" s="8"/>
      <c r="IFD19" s="8"/>
      <c r="IFE19" s="8"/>
      <c r="IFF19" s="8"/>
      <c r="IFG19" s="8"/>
      <c r="IFH19" s="8"/>
      <c r="IFI19" s="8"/>
      <c r="IFJ19" s="8"/>
      <c r="IFK19" s="8"/>
      <c r="IFL19" s="8"/>
      <c r="IFM19" s="8"/>
      <c r="IFN19" s="8"/>
      <c r="IFO19" s="8"/>
      <c r="IFP19" s="8"/>
      <c r="IFQ19" s="8"/>
      <c r="IFR19" s="8"/>
      <c r="IFS19" s="8"/>
      <c r="IFT19" s="8"/>
      <c r="IFU19" s="8"/>
      <c r="IFV19" s="8"/>
      <c r="IFW19" s="8"/>
      <c r="IFX19" s="8"/>
      <c r="IFY19" s="8"/>
      <c r="IFZ19" s="8"/>
      <c r="IGA19" s="8"/>
      <c r="IGB19" s="8"/>
      <c r="IGC19" s="8"/>
      <c r="IGD19" s="8"/>
      <c r="IGE19" s="8"/>
      <c r="IGF19" s="8"/>
      <c r="IGG19" s="8"/>
      <c r="IGH19" s="8"/>
      <c r="IGI19" s="8"/>
      <c r="IGJ19" s="8"/>
      <c r="IGK19" s="8"/>
      <c r="IGL19" s="8"/>
      <c r="IGM19" s="8"/>
      <c r="IGN19" s="8"/>
      <c r="IGO19" s="8"/>
      <c r="IGP19" s="8"/>
      <c r="IGQ19" s="8"/>
      <c r="IGR19" s="8"/>
      <c r="IGS19" s="8"/>
      <c r="IGT19" s="8"/>
      <c r="IGU19" s="8"/>
      <c r="IGV19" s="8"/>
      <c r="IGW19" s="8"/>
      <c r="IGX19" s="8"/>
      <c r="IGY19" s="8"/>
      <c r="IGZ19" s="8"/>
      <c r="IHA19" s="8"/>
      <c r="IHB19" s="8"/>
      <c r="IHC19" s="8"/>
      <c r="IHD19" s="8"/>
      <c r="IHE19" s="8"/>
      <c r="IHF19" s="8"/>
      <c r="IHG19" s="8"/>
      <c r="IHH19" s="8"/>
      <c r="IHI19" s="8"/>
      <c r="IHJ19" s="8"/>
      <c r="IHK19" s="8"/>
      <c r="IHL19" s="8"/>
      <c r="IHM19" s="8"/>
      <c r="IHN19" s="8"/>
      <c r="IHO19" s="8"/>
      <c r="IHP19" s="8"/>
      <c r="IHQ19" s="8"/>
      <c r="IHR19" s="8"/>
      <c r="IHS19" s="8"/>
      <c r="IHT19" s="8"/>
      <c r="IHU19" s="8"/>
      <c r="IHV19" s="8"/>
      <c r="IHW19" s="8"/>
      <c r="IHX19" s="8"/>
      <c r="IHY19" s="8"/>
      <c r="IHZ19" s="8"/>
      <c r="IIA19" s="8"/>
      <c r="IIB19" s="8"/>
      <c r="IIC19" s="8"/>
      <c r="IID19" s="8"/>
      <c r="IIE19" s="8"/>
      <c r="IIF19" s="8"/>
      <c r="IIG19" s="8"/>
      <c r="IIH19" s="8"/>
      <c r="III19" s="8"/>
      <c r="IIJ19" s="8"/>
      <c r="IIK19" s="8"/>
      <c r="IIL19" s="8"/>
      <c r="IIM19" s="8"/>
      <c r="IIN19" s="8"/>
      <c r="IIO19" s="8"/>
      <c r="IIP19" s="8"/>
      <c r="IIQ19" s="8"/>
      <c r="IIR19" s="8"/>
      <c r="IIS19" s="8"/>
      <c r="IIT19" s="8"/>
      <c r="IIU19" s="8"/>
      <c r="IIV19" s="8"/>
      <c r="IIW19" s="8"/>
      <c r="IIX19" s="8"/>
      <c r="IIY19" s="8"/>
      <c r="IIZ19" s="8"/>
      <c r="IJA19" s="8"/>
      <c r="IJB19" s="8"/>
      <c r="IJC19" s="8"/>
      <c r="IJD19" s="8"/>
      <c r="IJE19" s="8"/>
      <c r="IJF19" s="8"/>
      <c r="IJG19" s="8"/>
      <c r="IJH19" s="8"/>
      <c r="IJI19" s="8"/>
      <c r="IJJ19" s="8"/>
      <c r="IJK19" s="8"/>
      <c r="IJL19" s="8"/>
      <c r="IJM19" s="8"/>
      <c r="IJN19" s="8"/>
      <c r="IJO19" s="8"/>
      <c r="IJP19" s="8"/>
      <c r="IJQ19" s="8"/>
      <c r="IJR19" s="8"/>
      <c r="IJS19" s="8"/>
      <c r="IJT19" s="8"/>
      <c r="IJU19" s="8"/>
      <c r="IJV19" s="8"/>
      <c r="IJW19" s="8"/>
      <c r="IJX19" s="8"/>
      <c r="IJY19" s="8"/>
      <c r="IJZ19" s="8"/>
      <c r="IKA19" s="8"/>
      <c r="IKB19" s="8"/>
      <c r="IKC19" s="8"/>
      <c r="IKD19" s="8"/>
      <c r="IKE19" s="8"/>
      <c r="IKF19" s="8"/>
      <c r="IKG19" s="8"/>
      <c r="IKH19" s="8"/>
      <c r="IKI19" s="8"/>
      <c r="IKJ19" s="8"/>
      <c r="IKK19" s="8"/>
      <c r="IKL19" s="8"/>
      <c r="IKM19" s="8"/>
      <c r="IKN19" s="8"/>
      <c r="IKO19" s="8"/>
      <c r="IKP19" s="8"/>
      <c r="IKQ19" s="8"/>
      <c r="IKR19" s="8"/>
      <c r="IKS19" s="8"/>
      <c r="IKT19" s="8"/>
      <c r="IKU19" s="8"/>
      <c r="IKV19" s="8"/>
      <c r="IKW19" s="8"/>
      <c r="IKX19" s="8"/>
      <c r="IKY19" s="8"/>
      <c r="IKZ19" s="8"/>
      <c r="ILA19" s="8"/>
      <c r="ILB19" s="8"/>
      <c r="ILC19" s="8"/>
      <c r="ILD19" s="8"/>
      <c r="ILE19" s="8"/>
      <c r="ILF19" s="8"/>
      <c r="ILG19" s="8"/>
      <c r="ILH19" s="8"/>
      <c r="ILI19" s="8"/>
      <c r="ILJ19" s="8"/>
      <c r="ILK19" s="8"/>
      <c r="ILL19" s="8"/>
      <c r="ILM19" s="8"/>
      <c r="ILN19" s="8"/>
      <c r="ILO19" s="8"/>
      <c r="ILP19" s="8"/>
      <c r="ILQ19" s="8"/>
      <c r="ILR19" s="8"/>
      <c r="ILS19" s="8"/>
      <c r="ILT19" s="8"/>
      <c r="ILU19" s="8"/>
      <c r="ILV19" s="8"/>
      <c r="ILW19" s="8"/>
      <c r="ILX19" s="8"/>
      <c r="ILY19" s="8"/>
      <c r="ILZ19" s="8"/>
      <c r="IMA19" s="8"/>
      <c r="IMB19" s="8"/>
      <c r="IMC19" s="8"/>
      <c r="IMD19" s="8"/>
      <c r="IME19" s="8"/>
      <c r="IMF19" s="8"/>
      <c r="IMG19" s="8"/>
      <c r="IMH19" s="8"/>
      <c r="IMI19" s="8"/>
      <c r="IMJ19" s="8"/>
      <c r="IMK19" s="8"/>
      <c r="IML19" s="8"/>
      <c r="IMM19" s="8"/>
      <c r="IMN19" s="8"/>
      <c r="IMO19" s="8"/>
      <c r="IMP19" s="8"/>
      <c r="IMQ19" s="8"/>
      <c r="IMR19" s="8"/>
      <c r="IMS19" s="8"/>
      <c r="IMT19" s="8"/>
      <c r="IMU19" s="8"/>
      <c r="IMV19" s="8"/>
      <c r="IMW19" s="8"/>
      <c r="IMX19" s="8"/>
      <c r="IMY19" s="8"/>
      <c r="IMZ19" s="8"/>
      <c r="INA19" s="8"/>
      <c r="INB19" s="8"/>
      <c r="INC19" s="8"/>
      <c r="IND19" s="8"/>
      <c r="INE19" s="8"/>
      <c r="INF19" s="8"/>
      <c r="ING19" s="8"/>
      <c r="INH19" s="8"/>
      <c r="INI19" s="8"/>
      <c r="INJ19" s="8"/>
      <c r="INK19" s="8"/>
      <c r="INL19" s="8"/>
      <c r="INM19" s="8"/>
      <c r="INN19" s="8"/>
      <c r="INO19" s="8"/>
      <c r="INP19" s="8"/>
      <c r="INQ19" s="8"/>
      <c r="INR19" s="8"/>
      <c r="INS19" s="8"/>
      <c r="INT19" s="8"/>
      <c r="INU19" s="8"/>
      <c r="INV19" s="8"/>
      <c r="INW19" s="8"/>
      <c r="INX19" s="8"/>
      <c r="INY19" s="8"/>
      <c r="INZ19" s="8"/>
      <c r="IOA19" s="8"/>
      <c r="IOB19" s="8"/>
      <c r="IOC19" s="8"/>
      <c r="IOD19" s="8"/>
      <c r="IOE19" s="8"/>
      <c r="IOF19" s="8"/>
      <c r="IOG19" s="8"/>
      <c r="IOH19" s="8"/>
      <c r="IOI19" s="8"/>
      <c r="IOJ19" s="8"/>
      <c r="IOK19" s="8"/>
      <c r="IOL19" s="8"/>
      <c r="IOM19" s="8"/>
      <c r="ION19" s="8"/>
      <c r="IOO19" s="8"/>
      <c r="IOP19" s="8"/>
      <c r="IOQ19" s="8"/>
      <c r="IOR19" s="8"/>
      <c r="IOS19" s="8"/>
      <c r="IOT19" s="8"/>
      <c r="IOU19" s="8"/>
      <c r="IOV19" s="8"/>
      <c r="IOW19" s="8"/>
      <c r="IOX19" s="8"/>
      <c r="IOY19" s="8"/>
      <c r="IOZ19" s="8"/>
      <c r="IPA19" s="8"/>
      <c r="IPB19" s="8"/>
      <c r="IPC19" s="8"/>
      <c r="IPD19" s="8"/>
      <c r="IPE19" s="8"/>
      <c r="IPF19" s="8"/>
      <c r="IPG19" s="8"/>
      <c r="IPH19" s="8"/>
      <c r="IPI19" s="8"/>
      <c r="IPJ19" s="8"/>
      <c r="IPK19" s="8"/>
      <c r="IPL19" s="8"/>
      <c r="IPM19" s="8"/>
      <c r="IPN19" s="8"/>
      <c r="IPO19" s="8"/>
      <c r="IPP19" s="8"/>
      <c r="IPQ19" s="8"/>
      <c r="IPR19" s="8"/>
      <c r="IPS19" s="8"/>
      <c r="IPT19" s="8"/>
      <c r="IPU19" s="8"/>
      <c r="IPV19" s="8"/>
      <c r="IPW19" s="8"/>
      <c r="IPX19" s="8"/>
      <c r="IPY19" s="8"/>
      <c r="IPZ19" s="8"/>
      <c r="IQA19" s="8"/>
      <c r="IQB19" s="8"/>
      <c r="IQC19" s="8"/>
      <c r="IQD19" s="8"/>
      <c r="IQE19" s="8"/>
      <c r="IQF19" s="8"/>
      <c r="IQG19" s="8"/>
      <c r="IQH19" s="8"/>
      <c r="IQI19" s="8"/>
      <c r="IQJ19" s="8"/>
      <c r="IQK19" s="8"/>
      <c r="IQL19" s="8"/>
      <c r="IQM19" s="8"/>
      <c r="IQN19" s="8"/>
      <c r="IQO19" s="8"/>
      <c r="IQP19" s="8"/>
      <c r="IQQ19" s="8"/>
      <c r="IQR19" s="8"/>
      <c r="IQS19" s="8"/>
      <c r="IQT19" s="8"/>
      <c r="IQU19" s="8"/>
      <c r="IQV19" s="8"/>
      <c r="IQW19" s="8"/>
      <c r="IQX19" s="8"/>
      <c r="IQY19" s="8"/>
      <c r="IQZ19" s="8"/>
      <c r="IRA19" s="8"/>
      <c r="IRB19" s="8"/>
      <c r="IRC19" s="8"/>
      <c r="IRD19" s="8"/>
      <c r="IRE19" s="8"/>
      <c r="IRF19" s="8"/>
      <c r="IRG19" s="8"/>
      <c r="IRH19" s="8"/>
      <c r="IRI19" s="8"/>
      <c r="IRJ19" s="8"/>
      <c r="IRK19" s="8"/>
      <c r="IRL19" s="8"/>
      <c r="IRM19" s="8"/>
      <c r="IRN19" s="8"/>
      <c r="IRO19" s="8"/>
      <c r="IRP19" s="8"/>
      <c r="IRQ19" s="8"/>
      <c r="IRR19" s="8"/>
      <c r="IRS19" s="8"/>
      <c r="IRT19" s="8"/>
      <c r="IRU19" s="8"/>
      <c r="IRV19" s="8"/>
      <c r="IRW19" s="8"/>
      <c r="IRX19" s="8"/>
      <c r="IRY19" s="8"/>
      <c r="IRZ19" s="8"/>
      <c r="ISA19" s="8"/>
      <c r="ISB19" s="8"/>
      <c r="ISC19" s="8"/>
      <c r="ISD19" s="8"/>
      <c r="ISE19" s="8"/>
      <c r="ISF19" s="8"/>
      <c r="ISG19" s="8"/>
      <c r="ISH19" s="8"/>
      <c r="ISI19" s="8"/>
      <c r="ISJ19" s="8"/>
      <c r="ISK19" s="8"/>
      <c r="ISL19" s="8"/>
      <c r="ISM19" s="8"/>
      <c r="ISN19" s="8"/>
      <c r="ISO19" s="8"/>
      <c r="ISP19" s="8"/>
      <c r="ISQ19" s="8"/>
      <c r="ISR19" s="8"/>
      <c r="ISS19" s="8"/>
      <c r="IST19" s="8"/>
      <c r="ISU19" s="8"/>
      <c r="ISV19" s="8"/>
      <c r="ISW19" s="8"/>
      <c r="ISX19" s="8"/>
      <c r="ISY19" s="8"/>
      <c r="ISZ19" s="8"/>
      <c r="ITA19" s="8"/>
      <c r="ITB19" s="8"/>
      <c r="ITC19" s="8"/>
      <c r="ITD19" s="8"/>
      <c r="ITE19" s="8"/>
      <c r="ITF19" s="8"/>
      <c r="ITG19" s="8"/>
      <c r="ITH19" s="8"/>
      <c r="ITI19" s="8"/>
      <c r="ITJ19" s="8"/>
      <c r="ITK19" s="8"/>
      <c r="ITL19" s="8"/>
      <c r="ITM19" s="8"/>
      <c r="ITN19" s="8"/>
      <c r="ITO19" s="8"/>
      <c r="ITP19" s="8"/>
      <c r="ITQ19" s="8"/>
      <c r="ITR19" s="8"/>
      <c r="ITS19" s="8"/>
      <c r="ITT19" s="8"/>
      <c r="ITU19" s="8"/>
      <c r="ITV19" s="8"/>
      <c r="ITW19" s="8"/>
      <c r="ITX19" s="8"/>
      <c r="ITY19" s="8"/>
      <c r="ITZ19" s="8"/>
      <c r="IUA19" s="8"/>
      <c r="IUB19" s="8"/>
      <c r="IUC19" s="8"/>
      <c r="IUD19" s="8"/>
      <c r="IUE19" s="8"/>
      <c r="IUF19" s="8"/>
      <c r="IUG19" s="8"/>
      <c r="IUH19" s="8"/>
      <c r="IUI19" s="8"/>
      <c r="IUJ19" s="8"/>
      <c r="IUK19" s="8"/>
      <c r="IUL19" s="8"/>
      <c r="IUM19" s="8"/>
      <c r="IUN19" s="8"/>
      <c r="IUO19" s="8"/>
      <c r="IUP19" s="8"/>
      <c r="IUQ19" s="8"/>
      <c r="IUR19" s="8"/>
      <c r="IUS19" s="8"/>
      <c r="IUT19" s="8"/>
      <c r="IUU19" s="8"/>
      <c r="IUV19" s="8"/>
      <c r="IUW19" s="8"/>
      <c r="IUX19" s="8"/>
      <c r="IUY19" s="8"/>
      <c r="IUZ19" s="8"/>
      <c r="IVA19" s="8"/>
      <c r="IVB19" s="8"/>
      <c r="IVC19" s="8"/>
      <c r="IVD19" s="8"/>
      <c r="IVE19" s="8"/>
      <c r="IVF19" s="8"/>
      <c r="IVG19" s="8"/>
      <c r="IVH19" s="8"/>
      <c r="IVI19" s="8"/>
      <c r="IVJ19" s="8"/>
      <c r="IVK19" s="8"/>
      <c r="IVL19" s="8"/>
      <c r="IVM19" s="8"/>
      <c r="IVN19" s="8"/>
      <c r="IVO19" s="8"/>
      <c r="IVP19" s="8"/>
      <c r="IVQ19" s="8"/>
      <c r="IVR19" s="8"/>
      <c r="IVS19" s="8"/>
      <c r="IVT19" s="8"/>
      <c r="IVU19" s="8"/>
      <c r="IVV19" s="8"/>
      <c r="IVW19" s="8"/>
      <c r="IVX19" s="8"/>
      <c r="IVY19" s="8"/>
      <c r="IVZ19" s="8"/>
      <c r="IWA19" s="8"/>
      <c r="IWB19" s="8"/>
      <c r="IWC19" s="8"/>
      <c r="IWD19" s="8"/>
      <c r="IWE19" s="8"/>
      <c r="IWF19" s="8"/>
      <c r="IWG19" s="8"/>
      <c r="IWH19" s="8"/>
      <c r="IWI19" s="8"/>
      <c r="IWJ19" s="8"/>
      <c r="IWK19" s="8"/>
      <c r="IWL19" s="8"/>
      <c r="IWM19" s="8"/>
      <c r="IWN19" s="8"/>
      <c r="IWO19" s="8"/>
      <c r="IWP19" s="8"/>
      <c r="IWQ19" s="8"/>
      <c r="IWR19" s="8"/>
      <c r="IWS19" s="8"/>
      <c r="IWT19" s="8"/>
      <c r="IWU19" s="8"/>
      <c r="IWV19" s="8"/>
      <c r="IWW19" s="8"/>
      <c r="IWX19" s="8"/>
      <c r="IWY19" s="8"/>
      <c r="IWZ19" s="8"/>
      <c r="IXA19" s="8"/>
      <c r="IXB19" s="8"/>
      <c r="IXC19" s="8"/>
      <c r="IXD19" s="8"/>
      <c r="IXE19" s="8"/>
      <c r="IXF19" s="8"/>
      <c r="IXG19" s="8"/>
      <c r="IXH19" s="8"/>
      <c r="IXI19" s="8"/>
      <c r="IXJ19" s="8"/>
      <c r="IXK19" s="8"/>
      <c r="IXL19" s="8"/>
      <c r="IXM19" s="8"/>
      <c r="IXN19" s="8"/>
      <c r="IXO19" s="8"/>
      <c r="IXP19" s="8"/>
      <c r="IXQ19" s="8"/>
      <c r="IXR19" s="8"/>
      <c r="IXS19" s="8"/>
      <c r="IXT19" s="8"/>
      <c r="IXU19" s="8"/>
      <c r="IXV19" s="8"/>
      <c r="IXW19" s="8"/>
      <c r="IXX19" s="8"/>
      <c r="IXY19" s="8"/>
      <c r="IXZ19" s="8"/>
      <c r="IYA19" s="8"/>
      <c r="IYB19" s="8"/>
      <c r="IYC19" s="8"/>
      <c r="IYD19" s="8"/>
      <c r="IYE19" s="8"/>
      <c r="IYF19" s="8"/>
      <c r="IYG19" s="8"/>
      <c r="IYH19" s="8"/>
      <c r="IYI19" s="8"/>
      <c r="IYJ19" s="8"/>
      <c r="IYK19" s="8"/>
      <c r="IYL19" s="8"/>
      <c r="IYM19" s="8"/>
      <c r="IYN19" s="8"/>
      <c r="IYO19" s="8"/>
      <c r="IYP19" s="8"/>
      <c r="IYQ19" s="8"/>
      <c r="IYR19" s="8"/>
      <c r="IYS19" s="8"/>
      <c r="IYT19" s="8"/>
      <c r="IYU19" s="8"/>
      <c r="IYV19" s="8"/>
      <c r="IYW19" s="8"/>
      <c r="IYX19" s="8"/>
      <c r="IYY19" s="8"/>
      <c r="IYZ19" s="8"/>
      <c r="IZA19" s="8"/>
      <c r="IZB19" s="8"/>
      <c r="IZC19" s="8"/>
      <c r="IZD19" s="8"/>
      <c r="IZE19" s="8"/>
      <c r="IZF19" s="8"/>
      <c r="IZG19" s="8"/>
      <c r="IZH19" s="8"/>
      <c r="IZI19" s="8"/>
      <c r="IZJ19" s="8"/>
      <c r="IZK19" s="8"/>
      <c r="IZL19" s="8"/>
      <c r="IZM19" s="8"/>
      <c r="IZN19" s="8"/>
      <c r="IZO19" s="8"/>
      <c r="IZP19" s="8"/>
      <c r="IZQ19" s="8"/>
      <c r="IZR19" s="8"/>
      <c r="IZS19" s="8"/>
      <c r="IZT19" s="8"/>
      <c r="IZU19" s="8"/>
      <c r="IZV19" s="8"/>
      <c r="IZW19" s="8"/>
      <c r="IZX19" s="8"/>
      <c r="IZY19" s="8"/>
      <c r="IZZ19" s="8"/>
      <c r="JAA19" s="8"/>
      <c r="JAB19" s="8"/>
      <c r="JAC19" s="8"/>
      <c r="JAD19" s="8"/>
      <c r="JAE19" s="8"/>
      <c r="JAF19" s="8"/>
      <c r="JAG19" s="8"/>
      <c r="JAH19" s="8"/>
      <c r="JAI19" s="8"/>
      <c r="JAJ19" s="8"/>
      <c r="JAK19" s="8"/>
      <c r="JAL19" s="8"/>
      <c r="JAM19" s="8"/>
      <c r="JAN19" s="8"/>
      <c r="JAO19" s="8"/>
      <c r="JAP19" s="8"/>
      <c r="JAQ19" s="8"/>
      <c r="JAR19" s="8"/>
      <c r="JAS19" s="8"/>
      <c r="JAT19" s="8"/>
      <c r="JAU19" s="8"/>
      <c r="JAV19" s="8"/>
      <c r="JAW19" s="8"/>
      <c r="JAX19" s="8"/>
      <c r="JAY19" s="8"/>
      <c r="JAZ19" s="8"/>
      <c r="JBA19" s="8"/>
      <c r="JBB19" s="8"/>
      <c r="JBC19" s="8"/>
      <c r="JBD19" s="8"/>
      <c r="JBE19" s="8"/>
      <c r="JBF19" s="8"/>
      <c r="JBG19" s="8"/>
      <c r="JBH19" s="8"/>
      <c r="JBI19" s="8"/>
      <c r="JBJ19" s="8"/>
      <c r="JBK19" s="8"/>
      <c r="JBL19" s="8"/>
      <c r="JBM19" s="8"/>
      <c r="JBN19" s="8"/>
      <c r="JBO19" s="8"/>
      <c r="JBP19" s="8"/>
      <c r="JBQ19" s="8"/>
      <c r="JBR19" s="8"/>
      <c r="JBS19" s="8"/>
      <c r="JBT19" s="8"/>
      <c r="JBU19" s="8"/>
      <c r="JBV19" s="8"/>
      <c r="JBW19" s="8"/>
      <c r="JBX19" s="8"/>
      <c r="JBY19" s="8"/>
      <c r="JBZ19" s="8"/>
      <c r="JCA19" s="8"/>
      <c r="JCB19" s="8"/>
      <c r="JCC19" s="8"/>
      <c r="JCD19" s="8"/>
      <c r="JCE19" s="8"/>
      <c r="JCF19" s="8"/>
      <c r="JCG19" s="8"/>
      <c r="JCH19" s="8"/>
      <c r="JCI19" s="8"/>
      <c r="JCJ19" s="8"/>
      <c r="JCK19" s="8"/>
      <c r="JCL19" s="8"/>
      <c r="JCM19" s="8"/>
      <c r="JCN19" s="8"/>
      <c r="JCO19" s="8"/>
      <c r="JCP19" s="8"/>
      <c r="JCQ19" s="8"/>
      <c r="JCR19" s="8"/>
      <c r="JCS19" s="8"/>
      <c r="JCT19" s="8"/>
      <c r="JCU19" s="8"/>
      <c r="JCV19" s="8"/>
      <c r="JCW19" s="8"/>
      <c r="JCX19" s="8"/>
      <c r="JCY19" s="8"/>
      <c r="JCZ19" s="8"/>
      <c r="JDA19" s="8"/>
      <c r="JDB19" s="8"/>
      <c r="JDC19" s="8"/>
      <c r="JDD19" s="8"/>
      <c r="JDE19" s="8"/>
      <c r="JDF19" s="8"/>
      <c r="JDG19" s="8"/>
      <c r="JDH19" s="8"/>
      <c r="JDI19" s="8"/>
      <c r="JDJ19" s="8"/>
      <c r="JDK19" s="8"/>
      <c r="JDL19" s="8"/>
      <c r="JDM19" s="8"/>
      <c r="JDN19" s="8"/>
      <c r="JDO19" s="8"/>
      <c r="JDP19" s="8"/>
      <c r="JDQ19" s="8"/>
      <c r="JDR19" s="8"/>
      <c r="JDS19" s="8"/>
      <c r="JDT19" s="8"/>
      <c r="JDU19" s="8"/>
      <c r="JDV19" s="8"/>
      <c r="JDW19" s="8"/>
      <c r="JDX19" s="8"/>
      <c r="JDY19" s="8"/>
      <c r="JDZ19" s="8"/>
      <c r="JEA19" s="8"/>
      <c r="JEB19" s="8"/>
      <c r="JEC19" s="8"/>
      <c r="JED19" s="8"/>
      <c r="JEE19" s="8"/>
      <c r="JEF19" s="8"/>
      <c r="JEG19" s="8"/>
      <c r="JEH19" s="8"/>
      <c r="JEI19" s="8"/>
      <c r="JEJ19" s="8"/>
      <c r="JEK19" s="8"/>
      <c r="JEL19" s="8"/>
      <c r="JEM19" s="8"/>
      <c r="JEN19" s="8"/>
      <c r="JEO19" s="8"/>
      <c r="JEP19" s="8"/>
      <c r="JEQ19" s="8"/>
      <c r="JER19" s="8"/>
      <c r="JES19" s="8"/>
      <c r="JET19" s="8"/>
      <c r="JEU19" s="8"/>
      <c r="JEV19" s="8"/>
      <c r="JEW19" s="8"/>
      <c r="JEX19" s="8"/>
      <c r="JEY19" s="8"/>
      <c r="JEZ19" s="8"/>
      <c r="JFA19" s="8"/>
      <c r="JFB19" s="8"/>
      <c r="JFC19" s="8"/>
      <c r="JFD19" s="8"/>
      <c r="JFE19" s="8"/>
      <c r="JFF19" s="8"/>
      <c r="JFG19" s="8"/>
      <c r="JFH19" s="8"/>
      <c r="JFI19" s="8"/>
      <c r="JFJ19" s="8"/>
      <c r="JFK19" s="8"/>
      <c r="JFL19" s="8"/>
      <c r="JFM19" s="8"/>
      <c r="JFN19" s="8"/>
      <c r="JFO19" s="8"/>
      <c r="JFP19" s="8"/>
      <c r="JFQ19" s="8"/>
      <c r="JFR19" s="8"/>
      <c r="JFS19" s="8"/>
      <c r="JFT19" s="8"/>
      <c r="JFU19" s="8"/>
      <c r="JFV19" s="8"/>
      <c r="JFW19" s="8"/>
      <c r="JFX19" s="8"/>
      <c r="JFY19" s="8"/>
      <c r="JFZ19" s="8"/>
      <c r="JGA19" s="8"/>
      <c r="JGB19" s="8"/>
      <c r="JGC19" s="8"/>
      <c r="JGD19" s="8"/>
      <c r="JGE19" s="8"/>
      <c r="JGF19" s="8"/>
      <c r="JGG19" s="8"/>
      <c r="JGH19" s="8"/>
      <c r="JGI19" s="8"/>
      <c r="JGJ19" s="8"/>
      <c r="JGK19" s="8"/>
      <c r="JGL19" s="8"/>
      <c r="JGM19" s="8"/>
      <c r="JGN19" s="8"/>
      <c r="JGO19" s="8"/>
      <c r="JGP19" s="8"/>
      <c r="JGQ19" s="8"/>
      <c r="JGR19" s="8"/>
      <c r="JGS19" s="8"/>
      <c r="JGT19" s="8"/>
      <c r="JGU19" s="8"/>
      <c r="JGV19" s="8"/>
      <c r="JGW19" s="8"/>
      <c r="JGX19" s="8"/>
      <c r="JGY19" s="8"/>
      <c r="JGZ19" s="8"/>
      <c r="JHA19" s="8"/>
      <c r="JHB19" s="8"/>
      <c r="JHC19" s="8"/>
      <c r="JHD19" s="8"/>
      <c r="JHE19" s="8"/>
      <c r="JHF19" s="8"/>
      <c r="JHG19" s="8"/>
      <c r="JHH19" s="8"/>
      <c r="JHI19" s="8"/>
      <c r="JHJ19" s="8"/>
      <c r="JHK19" s="8"/>
      <c r="JHL19" s="8"/>
      <c r="JHM19" s="8"/>
      <c r="JHN19" s="8"/>
      <c r="JHO19" s="8"/>
      <c r="JHP19" s="8"/>
      <c r="JHQ19" s="8"/>
      <c r="JHR19" s="8"/>
      <c r="JHS19" s="8"/>
      <c r="JHT19" s="8"/>
      <c r="JHU19" s="8"/>
      <c r="JHV19" s="8"/>
      <c r="JHW19" s="8"/>
      <c r="JHX19" s="8"/>
      <c r="JHY19" s="8"/>
      <c r="JHZ19" s="8"/>
      <c r="JIA19" s="8"/>
      <c r="JIB19" s="8"/>
      <c r="JIC19" s="8"/>
      <c r="JID19" s="8"/>
      <c r="JIE19" s="8"/>
      <c r="JIF19" s="8"/>
      <c r="JIG19" s="8"/>
      <c r="JIH19" s="8"/>
      <c r="JII19" s="8"/>
      <c r="JIJ19" s="8"/>
      <c r="JIK19" s="8"/>
      <c r="JIL19" s="8"/>
      <c r="JIM19" s="8"/>
      <c r="JIN19" s="8"/>
      <c r="JIO19" s="8"/>
      <c r="JIP19" s="8"/>
      <c r="JIQ19" s="8"/>
      <c r="JIR19" s="8"/>
      <c r="JIS19" s="8"/>
      <c r="JIT19" s="8"/>
      <c r="JIU19" s="8"/>
      <c r="JIV19" s="8"/>
      <c r="JIW19" s="8"/>
      <c r="JIX19" s="8"/>
      <c r="JIY19" s="8"/>
      <c r="JIZ19" s="8"/>
      <c r="JJA19" s="8"/>
      <c r="JJB19" s="8"/>
      <c r="JJC19" s="8"/>
      <c r="JJD19" s="8"/>
      <c r="JJE19" s="8"/>
      <c r="JJF19" s="8"/>
      <c r="JJG19" s="8"/>
      <c r="JJH19" s="8"/>
      <c r="JJI19" s="8"/>
      <c r="JJJ19" s="8"/>
      <c r="JJK19" s="8"/>
      <c r="JJL19" s="8"/>
      <c r="JJM19" s="8"/>
      <c r="JJN19" s="8"/>
      <c r="JJO19" s="8"/>
      <c r="JJP19" s="8"/>
      <c r="JJQ19" s="8"/>
      <c r="JJR19" s="8"/>
      <c r="JJS19" s="8"/>
      <c r="JJT19" s="8"/>
      <c r="JJU19" s="8"/>
      <c r="JJV19" s="8"/>
      <c r="JJW19" s="8"/>
      <c r="JJX19" s="8"/>
      <c r="JJY19" s="8"/>
      <c r="JJZ19" s="8"/>
      <c r="JKA19" s="8"/>
      <c r="JKB19" s="8"/>
      <c r="JKC19" s="8"/>
      <c r="JKD19" s="8"/>
      <c r="JKE19" s="8"/>
      <c r="JKF19" s="8"/>
      <c r="JKG19" s="8"/>
      <c r="JKH19" s="8"/>
      <c r="JKI19" s="8"/>
      <c r="JKJ19" s="8"/>
      <c r="JKK19" s="8"/>
      <c r="JKL19" s="8"/>
      <c r="JKM19" s="8"/>
      <c r="JKN19" s="8"/>
      <c r="JKO19" s="8"/>
      <c r="JKP19" s="8"/>
      <c r="JKQ19" s="8"/>
      <c r="JKR19" s="8"/>
      <c r="JKS19" s="8"/>
      <c r="JKT19" s="8"/>
      <c r="JKU19" s="8"/>
      <c r="JKV19" s="8"/>
      <c r="JKW19" s="8"/>
      <c r="JKX19" s="8"/>
      <c r="JKY19" s="8"/>
      <c r="JKZ19" s="8"/>
      <c r="JLA19" s="8"/>
      <c r="JLB19" s="8"/>
      <c r="JLC19" s="8"/>
      <c r="JLD19" s="8"/>
      <c r="JLE19" s="8"/>
      <c r="JLF19" s="8"/>
      <c r="JLG19" s="8"/>
      <c r="JLH19" s="8"/>
      <c r="JLI19" s="8"/>
      <c r="JLJ19" s="8"/>
      <c r="JLK19" s="8"/>
      <c r="JLL19" s="8"/>
      <c r="JLM19" s="8"/>
      <c r="JLN19" s="8"/>
      <c r="JLO19" s="8"/>
      <c r="JLP19" s="8"/>
      <c r="JLQ19" s="8"/>
      <c r="JLR19" s="8"/>
      <c r="JLS19" s="8"/>
      <c r="JLT19" s="8"/>
      <c r="JLU19" s="8"/>
      <c r="JLV19" s="8"/>
      <c r="JLW19" s="8"/>
      <c r="JLX19" s="8"/>
      <c r="JLY19" s="8"/>
      <c r="JLZ19" s="8"/>
      <c r="JMA19" s="8"/>
      <c r="JMB19" s="8"/>
      <c r="JMC19" s="8"/>
      <c r="JMD19" s="8"/>
      <c r="JME19" s="8"/>
      <c r="JMF19" s="8"/>
      <c r="JMG19" s="8"/>
      <c r="JMH19" s="8"/>
      <c r="JMI19" s="8"/>
      <c r="JMJ19" s="8"/>
      <c r="JMK19" s="8"/>
      <c r="JML19" s="8"/>
      <c r="JMM19" s="8"/>
      <c r="JMN19" s="8"/>
      <c r="JMO19" s="8"/>
      <c r="JMP19" s="8"/>
      <c r="JMQ19" s="8"/>
      <c r="JMR19" s="8"/>
      <c r="JMS19" s="8"/>
      <c r="JMT19" s="8"/>
      <c r="JMU19" s="8"/>
      <c r="JMV19" s="8"/>
      <c r="JMW19" s="8"/>
      <c r="JMX19" s="8"/>
      <c r="JMY19" s="8"/>
      <c r="JMZ19" s="8"/>
      <c r="JNA19" s="8"/>
      <c r="JNB19" s="8"/>
      <c r="JNC19" s="8"/>
      <c r="JND19" s="8"/>
      <c r="JNE19" s="8"/>
      <c r="JNF19" s="8"/>
      <c r="JNG19" s="8"/>
      <c r="JNH19" s="8"/>
      <c r="JNI19" s="8"/>
      <c r="JNJ19" s="8"/>
      <c r="JNK19" s="8"/>
      <c r="JNL19" s="8"/>
      <c r="JNM19" s="8"/>
      <c r="JNN19" s="8"/>
      <c r="JNO19" s="8"/>
      <c r="JNP19" s="8"/>
      <c r="JNQ19" s="8"/>
      <c r="JNR19" s="8"/>
      <c r="JNS19" s="8"/>
      <c r="JNT19" s="8"/>
      <c r="JNU19" s="8"/>
      <c r="JNV19" s="8"/>
      <c r="JNW19" s="8"/>
      <c r="JNX19" s="8"/>
      <c r="JNY19" s="8"/>
      <c r="JNZ19" s="8"/>
      <c r="JOA19" s="8"/>
      <c r="JOB19" s="8"/>
      <c r="JOC19" s="8"/>
      <c r="JOD19" s="8"/>
      <c r="JOE19" s="8"/>
      <c r="JOF19" s="8"/>
      <c r="JOG19" s="8"/>
      <c r="JOH19" s="8"/>
      <c r="JOI19" s="8"/>
      <c r="JOJ19" s="8"/>
      <c r="JOK19" s="8"/>
      <c r="JOL19" s="8"/>
      <c r="JOM19" s="8"/>
      <c r="JON19" s="8"/>
      <c r="JOO19" s="8"/>
      <c r="JOP19" s="8"/>
      <c r="JOQ19" s="8"/>
      <c r="JOR19" s="8"/>
      <c r="JOS19" s="8"/>
      <c r="JOT19" s="8"/>
      <c r="JOU19" s="8"/>
      <c r="JOV19" s="8"/>
      <c r="JOW19" s="8"/>
      <c r="JOX19" s="8"/>
      <c r="JOY19" s="8"/>
      <c r="JOZ19" s="8"/>
      <c r="JPA19" s="8"/>
      <c r="JPB19" s="8"/>
      <c r="JPC19" s="8"/>
      <c r="JPD19" s="8"/>
      <c r="JPE19" s="8"/>
      <c r="JPF19" s="8"/>
      <c r="JPG19" s="8"/>
      <c r="JPH19" s="8"/>
      <c r="JPI19" s="8"/>
      <c r="JPJ19" s="8"/>
      <c r="JPK19" s="8"/>
      <c r="JPL19" s="8"/>
      <c r="JPM19" s="8"/>
      <c r="JPN19" s="8"/>
      <c r="JPO19" s="8"/>
      <c r="JPP19" s="8"/>
      <c r="JPQ19" s="8"/>
      <c r="JPR19" s="8"/>
      <c r="JPS19" s="8"/>
      <c r="JPT19" s="8"/>
      <c r="JPU19" s="8"/>
      <c r="JPV19" s="8"/>
      <c r="JPW19" s="8"/>
      <c r="JPX19" s="8"/>
      <c r="JPY19" s="8"/>
      <c r="JPZ19" s="8"/>
      <c r="JQA19" s="8"/>
      <c r="JQB19" s="8"/>
      <c r="JQC19" s="8"/>
      <c r="JQD19" s="8"/>
      <c r="JQE19" s="8"/>
      <c r="JQF19" s="8"/>
      <c r="JQG19" s="8"/>
      <c r="JQH19" s="8"/>
      <c r="JQI19" s="8"/>
      <c r="JQJ19" s="8"/>
      <c r="JQK19" s="8"/>
      <c r="JQL19" s="8"/>
      <c r="JQM19" s="8"/>
      <c r="JQN19" s="8"/>
      <c r="JQO19" s="8"/>
      <c r="JQP19" s="8"/>
      <c r="JQQ19" s="8"/>
      <c r="JQR19" s="8"/>
      <c r="JQS19" s="8"/>
      <c r="JQT19" s="8"/>
      <c r="JQU19" s="8"/>
      <c r="JQV19" s="8"/>
      <c r="JQW19" s="8"/>
      <c r="JQX19" s="8"/>
      <c r="JQY19" s="8"/>
      <c r="JQZ19" s="8"/>
      <c r="JRA19" s="8"/>
      <c r="JRB19" s="8"/>
      <c r="JRC19" s="8"/>
      <c r="JRD19" s="8"/>
      <c r="JRE19" s="8"/>
      <c r="JRF19" s="8"/>
      <c r="JRG19" s="8"/>
      <c r="JRH19" s="8"/>
      <c r="JRI19" s="8"/>
      <c r="JRJ19" s="8"/>
      <c r="JRK19" s="8"/>
      <c r="JRL19" s="8"/>
      <c r="JRM19" s="8"/>
      <c r="JRN19" s="8"/>
      <c r="JRO19" s="8"/>
      <c r="JRP19" s="8"/>
      <c r="JRQ19" s="8"/>
      <c r="JRR19" s="8"/>
      <c r="JRS19" s="8"/>
      <c r="JRT19" s="8"/>
      <c r="JRU19" s="8"/>
      <c r="JRV19" s="8"/>
      <c r="JRW19" s="8"/>
      <c r="JRX19" s="8"/>
      <c r="JRY19" s="8"/>
      <c r="JRZ19" s="8"/>
      <c r="JSA19" s="8"/>
      <c r="JSB19" s="8"/>
      <c r="JSC19" s="8"/>
      <c r="JSD19" s="8"/>
      <c r="JSE19" s="8"/>
      <c r="JSF19" s="8"/>
      <c r="JSG19" s="8"/>
      <c r="JSH19" s="8"/>
      <c r="JSI19" s="8"/>
      <c r="JSJ19" s="8"/>
      <c r="JSK19" s="8"/>
      <c r="JSL19" s="8"/>
      <c r="JSM19" s="8"/>
      <c r="JSN19" s="8"/>
      <c r="JSO19" s="8"/>
      <c r="JSP19" s="8"/>
      <c r="JSQ19" s="8"/>
      <c r="JSR19" s="8"/>
      <c r="JSS19" s="8"/>
      <c r="JST19" s="8"/>
      <c r="JSU19" s="8"/>
      <c r="JSV19" s="8"/>
      <c r="JSW19" s="8"/>
      <c r="JSX19" s="8"/>
      <c r="JSY19" s="8"/>
      <c r="JSZ19" s="8"/>
      <c r="JTA19" s="8"/>
      <c r="JTB19" s="8"/>
      <c r="JTC19" s="8"/>
      <c r="JTD19" s="8"/>
      <c r="JTE19" s="8"/>
      <c r="JTF19" s="8"/>
      <c r="JTG19" s="8"/>
      <c r="JTH19" s="8"/>
      <c r="JTI19" s="8"/>
      <c r="JTJ19" s="8"/>
      <c r="JTK19" s="8"/>
      <c r="JTL19" s="8"/>
      <c r="JTM19" s="8"/>
      <c r="JTN19" s="8"/>
      <c r="JTO19" s="8"/>
      <c r="JTP19" s="8"/>
      <c r="JTQ19" s="8"/>
      <c r="JTR19" s="8"/>
      <c r="JTS19" s="8"/>
      <c r="JTT19" s="8"/>
      <c r="JTU19" s="8"/>
      <c r="JTV19" s="8"/>
      <c r="JTW19" s="8"/>
      <c r="JTX19" s="8"/>
      <c r="JTY19" s="8"/>
      <c r="JTZ19" s="8"/>
      <c r="JUA19" s="8"/>
      <c r="JUB19" s="8"/>
      <c r="JUC19" s="8"/>
      <c r="JUD19" s="8"/>
      <c r="JUE19" s="8"/>
      <c r="JUF19" s="8"/>
      <c r="JUG19" s="8"/>
      <c r="JUH19" s="8"/>
      <c r="JUI19" s="8"/>
      <c r="JUJ19" s="8"/>
      <c r="JUK19" s="8"/>
      <c r="JUL19" s="8"/>
      <c r="JUM19" s="8"/>
      <c r="JUN19" s="8"/>
      <c r="JUO19" s="8"/>
      <c r="JUP19" s="8"/>
      <c r="JUQ19" s="8"/>
      <c r="JUR19" s="8"/>
      <c r="JUS19" s="8"/>
      <c r="JUT19" s="8"/>
      <c r="JUU19" s="8"/>
      <c r="JUV19" s="8"/>
      <c r="JUW19" s="8"/>
      <c r="JUX19" s="8"/>
      <c r="JUY19" s="8"/>
      <c r="JUZ19" s="8"/>
      <c r="JVA19" s="8"/>
      <c r="JVB19" s="8"/>
      <c r="JVC19" s="8"/>
      <c r="JVD19" s="8"/>
      <c r="JVE19" s="8"/>
      <c r="JVF19" s="8"/>
      <c r="JVG19" s="8"/>
      <c r="JVH19" s="8"/>
      <c r="JVI19" s="8"/>
      <c r="JVJ19" s="8"/>
      <c r="JVK19" s="8"/>
      <c r="JVL19" s="8"/>
      <c r="JVM19" s="8"/>
      <c r="JVN19" s="8"/>
      <c r="JVO19" s="8"/>
      <c r="JVP19" s="8"/>
      <c r="JVQ19" s="8"/>
      <c r="JVR19" s="8"/>
      <c r="JVS19" s="8"/>
      <c r="JVT19" s="8"/>
      <c r="JVU19" s="8"/>
      <c r="JVV19" s="8"/>
      <c r="JVW19" s="8"/>
      <c r="JVX19" s="8"/>
      <c r="JVY19" s="8"/>
      <c r="JVZ19" s="8"/>
      <c r="JWA19" s="8"/>
      <c r="JWB19" s="8"/>
      <c r="JWC19" s="8"/>
      <c r="JWD19" s="8"/>
      <c r="JWE19" s="8"/>
      <c r="JWF19" s="8"/>
      <c r="JWG19" s="8"/>
      <c r="JWH19" s="8"/>
      <c r="JWI19" s="8"/>
      <c r="JWJ19" s="8"/>
      <c r="JWK19" s="8"/>
      <c r="JWL19" s="8"/>
      <c r="JWM19" s="8"/>
      <c r="JWN19" s="8"/>
      <c r="JWO19" s="8"/>
      <c r="JWP19" s="8"/>
      <c r="JWQ19" s="8"/>
      <c r="JWR19" s="8"/>
      <c r="JWS19" s="8"/>
      <c r="JWT19" s="8"/>
      <c r="JWU19" s="8"/>
      <c r="JWV19" s="8"/>
      <c r="JWW19" s="8"/>
      <c r="JWX19" s="8"/>
      <c r="JWY19" s="8"/>
      <c r="JWZ19" s="8"/>
      <c r="JXA19" s="8"/>
      <c r="JXB19" s="8"/>
      <c r="JXC19" s="8"/>
      <c r="JXD19" s="8"/>
      <c r="JXE19" s="8"/>
      <c r="JXF19" s="8"/>
      <c r="JXG19" s="8"/>
      <c r="JXH19" s="8"/>
      <c r="JXI19" s="8"/>
      <c r="JXJ19" s="8"/>
      <c r="JXK19" s="8"/>
      <c r="JXL19" s="8"/>
      <c r="JXM19" s="8"/>
      <c r="JXN19" s="8"/>
      <c r="JXO19" s="8"/>
      <c r="JXP19" s="8"/>
      <c r="JXQ19" s="8"/>
      <c r="JXR19" s="8"/>
      <c r="JXS19" s="8"/>
      <c r="JXT19" s="8"/>
      <c r="JXU19" s="8"/>
      <c r="JXV19" s="8"/>
      <c r="JXW19" s="8"/>
      <c r="JXX19" s="8"/>
      <c r="JXY19" s="8"/>
      <c r="JXZ19" s="8"/>
      <c r="JYA19" s="8"/>
      <c r="JYB19" s="8"/>
      <c r="JYC19" s="8"/>
      <c r="JYD19" s="8"/>
      <c r="JYE19" s="8"/>
      <c r="JYF19" s="8"/>
      <c r="JYG19" s="8"/>
      <c r="JYH19" s="8"/>
      <c r="JYI19" s="8"/>
      <c r="JYJ19" s="8"/>
      <c r="JYK19" s="8"/>
      <c r="JYL19" s="8"/>
      <c r="JYM19" s="8"/>
      <c r="JYN19" s="8"/>
      <c r="JYO19" s="8"/>
      <c r="JYP19" s="8"/>
      <c r="JYQ19" s="8"/>
      <c r="JYR19" s="8"/>
      <c r="JYS19" s="8"/>
      <c r="JYT19" s="8"/>
      <c r="JYU19" s="8"/>
      <c r="JYV19" s="8"/>
      <c r="JYW19" s="8"/>
      <c r="JYX19" s="8"/>
      <c r="JYY19" s="8"/>
      <c r="JYZ19" s="8"/>
      <c r="JZA19" s="8"/>
      <c r="JZB19" s="8"/>
      <c r="JZC19" s="8"/>
      <c r="JZD19" s="8"/>
      <c r="JZE19" s="8"/>
      <c r="JZF19" s="8"/>
      <c r="JZG19" s="8"/>
      <c r="JZH19" s="8"/>
      <c r="JZI19" s="8"/>
      <c r="JZJ19" s="8"/>
      <c r="JZK19" s="8"/>
      <c r="JZL19" s="8"/>
      <c r="JZM19" s="8"/>
      <c r="JZN19" s="8"/>
      <c r="JZO19" s="8"/>
      <c r="JZP19" s="8"/>
      <c r="JZQ19" s="8"/>
      <c r="JZR19" s="8"/>
      <c r="JZS19" s="8"/>
      <c r="JZT19" s="8"/>
      <c r="JZU19" s="8"/>
      <c r="JZV19" s="8"/>
      <c r="JZW19" s="8"/>
      <c r="JZX19" s="8"/>
      <c r="JZY19" s="8"/>
      <c r="JZZ19" s="8"/>
      <c r="KAA19" s="8"/>
      <c r="KAB19" s="8"/>
      <c r="KAC19" s="8"/>
      <c r="KAD19" s="8"/>
      <c r="KAE19" s="8"/>
      <c r="KAF19" s="8"/>
      <c r="KAG19" s="8"/>
      <c r="KAH19" s="8"/>
      <c r="KAI19" s="8"/>
      <c r="KAJ19" s="8"/>
      <c r="KAK19" s="8"/>
      <c r="KAL19" s="8"/>
      <c r="KAM19" s="8"/>
      <c r="KAN19" s="8"/>
      <c r="KAO19" s="8"/>
      <c r="KAP19" s="8"/>
      <c r="KAQ19" s="8"/>
      <c r="KAR19" s="8"/>
      <c r="KAS19" s="8"/>
      <c r="KAT19" s="8"/>
      <c r="KAU19" s="8"/>
      <c r="KAV19" s="8"/>
      <c r="KAW19" s="8"/>
      <c r="KAX19" s="8"/>
      <c r="KAY19" s="8"/>
      <c r="KAZ19" s="8"/>
      <c r="KBA19" s="8"/>
      <c r="KBB19" s="8"/>
      <c r="KBC19" s="8"/>
      <c r="KBD19" s="8"/>
      <c r="KBE19" s="8"/>
      <c r="KBF19" s="8"/>
      <c r="KBG19" s="8"/>
      <c r="KBH19" s="8"/>
      <c r="KBI19" s="8"/>
      <c r="KBJ19" s="8"/>
      <c r="KBK19" s="8"/>
      <c r="KBL19" s="8"/>
      <c r="KBM19" s="8"/>
      <c r="KBN19" s="8"/>
      <c r="KBO19" s="8"/>
      <c r="KBP19" s="8"/>
      <c r="KBQ19" s="8"/>
      <c r="KBR19" s="8"/>
      <c r="KBS19" s="8"/>
      <c r="KBT19" s="8"/>
      <c r="KBU19" s="8"/>
      <c r="KBV19" s="8"/>
      <c r="KBW19" s="8"/>
      <c r="KBX19" s="8"/>
      <c r="KBY19" s="8"/>
      <c r="KBZ19" s="8"/>
      <c r="KCA19" s="8"/>
      <c r="KCB19" s="8"/>
      <c r="KCC19" s="8"/>
      <c r="KCD19" s="8"/>
      <c r="KCE19" s="8"/>
      <c r="KCF19" s="8"/>
      <c r="KCG19" s="8"/>
      <c r="KCH19" s="8"/>
      <c r="KCI19" s="8"/>
      <c r="KCJ19" s="8"/>
      <c r="KCK19" s="8"/>
      <c r="KCL19" s="8"/>
      <c r="KCM19" s="8"/>
      <c r="KCN19" s="8"/>
      <c r="KCO19" s="8"/>
      <c r="KCP19" s="8"/>
      <c r="KCQ19" s="8"/>
      <c r="KCR19" s="8"/>
      <c r="KCS19" s="8"/>
      <c r="KCT19" s="8"/>
      <c r="KCU19" s="8"/>
      <c r="KCV19" s="8"/>
      <c r="KCW19" s="8"/>
      <c r="KCX19" s="8"/>
      <c r="KCY19" s="8"/>
      <c r="KCZ19" s="8"/>
      <c r="KDA19" s="8"/>
      <c r="KDB19" s="8"/>
      <c r="KDC19" s="8"/>
      <c r="KDD19" s="8"/>
      <c r="KDE19" s="8"/>
      <c r="KDF19" s="8"/>
      <c r="KDG19" s="8"/>
      <c r="KDH19" s="8"/>
      <c r="KDI19" s="8"/>
      <c r="KDJ19" s="8"/>
      <c r="KDK19" s="8"/>
      <c r="KDL19" s="8"/>
      <c r="KDM19" s="8"/>
      <c r="KDN19" s="8"/>
      <c r="KDO19" s="8"/>
      <c r="KDP19" s="8"/>
      <c r="KDQ19" s="8"/>
      <c r="KDR19" s="8"/>
      <c r="KDS19" s="8"/>
      <c r="KDT19" s="8"/>
      <c r="KDU19" s="8"/>
      <c r="KDV19" s="8"/>
      <c r="KDW19" s="8"/>
      <c r="KDX19" s="8"/>
      <c r="KDY19" s="8"/>
      <c r="KDZ19" s="8"/>
      <c r="KEA19" s="8"/>
      <c r="KEB19" s="8"/>
      <c r="KEC19" s="8"/>
      <c r="KED19" s="8"/>
      <c r="KEE19" s="8"/>
      <c r="KEF19" s="8"/>
      <c r="KEG19" s="8"/>
      <c r="KEH19" s="8"/>
      <c r="KEI19" s="8"/>
      <c r="KEJ19" s="8"/>
      <c r="KEK19" s="8"/>
      <c r="KEL19" s="8"/>
      <c r="KEM19" s="8"/>
      <c r="KEN19" s="8"/>
      <c r="KEO19" s="8"/>
      <c r="KEP19" s="8"/>
      <c r="KEQ19" s="8"/>
      <c r="KER19" s="8"/>
      <c r="KES19" s="8"/>
      <c r="KET19" s="8"/>
      <c r="KEU19" s="8"/>
      <c r="KEV19" s="8"/>
      <c r="KEW19" s="8"/>
      <c r="KEX19" s="8"/>
      <c r="KEY19" s="8"/>
      <c r="KEZ19" s="8"/>
      <c r="KFA19" s="8"/>
      <c r="KFB19" s="8"/>
      <c r="KFC19" s="8"/>
      <c r="KFD19" s="8"/>
      <c r="KFE19" s="8"/>
      <c r="KFF19" s="8"/>
      <c r="KFG19" s="8"/>
      <c r="KFH19" s="8"/>
      <c r="KFI19" s="8"/>
      <c r="KFJ19" s="8"/>
      <c r="KFK19" s="8"/>
      <c r="KFL19" s="8"/>
      <c r="KFM19" s="8"/>
      <c r="KFN19" s="8"/>
      <c r="KFO19" s="8"/>
      <c r="KFP19" s="8"/>
      <c r="KFQ19" s="8"/>
      <c r="KFR19" s="8"/>
      <c r="KFS19" s="8"/>
      <c r="KFT19" s="8"/>
      <c r="KFU19" s="8"/>
      <c r="KFV19" s="8"/>
      <c r="KFW19" s="8"/>
      <c r="KFX19" s="8"/>
      <c r="KFY19" s="8"/>
      <c r="KFZ19" s="8"/>
      <c r="KGA19" s="8"/>
      <c r="KGB19" s="8"/>
      <c r="KGC19" s="8"/>
      <c r="KGD19" s="8"/>
      <c r="KGE19" s="8"/>
      <c r="KGF19" s="8"/>
      <c r="KGG19" s="8"/>
      <c r="KGH19" s="8"/>
      <c r="KGI19" s="8"/>
      <c r="KGJ19" s="8"/>
      <c r="KGK19" s="8"/>
      <c r="KGL19" s="8"/>
      <c r="KGM19" s="8"/>
      <c r="KGN19" s="8"/>
      <c r="KGO19" s="8"/>
      <c r="KGP19" s="8"/>
      <c r="KGQ19" s="8"/>
      <c r="KGR19" s="8"/>
      <c r="KGS19" s="8"/>
      <c r="KGT19" s="8"/>
      <c r="KGU19" s="8"/>
      <c r="KGV19" s="8"/>
      <c r="KGW19" s="8"/>
      <c r="KGX19" s="8"/>
      <c r="KGY19" s="8"/>
      <c r="KGZ19" s="8"/>
      <c r="KHA19" s="8"/>
      <c r="KHB19" s="8"/>
      <c r="KHC19" s="8"/>
      <c r="KHD19" s="8"/>
      <c r="KHE19" s="8"/>
      <c r="KHF19" s="8"/>
      <c r="KHG19" s="8"/>
      <c r="KHH19" s="8"/>
      <c r="KHI19" s="8"/>
      <c r="KHJ19" s="8"/>
      <c r="KHK19" s="8"/>
      <c r="KHL19" s="8"/>
      <c r="KHM19" s="8"/>
      <c r="KHN19" s="8"/>
      <c r="KHO19" s="8"/>
      <c r="KHP19" s="8"/>
      <c r="KHQ19" s="8"/>
      <c r="KHR19" s="8"/>
      <c r="KHS19" s="8"/>
      <c r="KHT19" s="8"/>
      <c r="KHU19" s="8"/>
      <c r="KHV19" s="8"/>
      <c r="KHW19" s="8"/>
      <c r="KHX19" s="8"/>
      <c r="KHY19" s="8"/>
      <c r="KHZ19" s="8"/>
      <c r="KIA19" s="8"/>
      <c r="KIB19" s="8"/>
      <c r="KIC19" s="8"/>
      <c r="KID19" s="8"/>
      <c r="KIE19" s="8"/>
      <c r="KIF19" s="8"/>
      <c r="KIG19" s="8"/>
      <c r="KIH19" s="8"/>
      <c r="KII19" s="8"/>
      <c r="KIJ19" s="8"/>
      <c r="KIK19" s="8"/>
      <c r="KIL19" s="8"/>
      <c r="KIM19" s="8"/>
      <c r="KIN19" s="8"/>
      <c r="KIO19" s="8"/>
      <c r="KIP19" s="8"/>
      <c r="KIQ19" s="8"/>
      <c r="KIR19" s="8"/>
      <c r="KIS19" s="8"/>
      <c r="KIT19" s="8"/>
      <c r="KIU19" s="8"/>
      <c r="KIV19" s="8"/>
      <c r="KIW19" s="8"/>
      <c r="KIX19" s="8"/>
      <c r="KIY19" s="8"/>
      <c r="KIZ19" s="8"/>
      <c r="KJA19" s="8"/>
      <c r="KJB19" s="8"/>
      <c r="KJC19" s="8"/>
      <c r="KJD19" s="8"/>
      <c r="KJE19" s="8"/>
      <c r="KJF19" s="8"/>
      <c r="KJG19" s="8"/>
      <c r="KJH19" s="8"/>
      <c r="KJI19" s="8"/>
      <c r="KJJ19" s="8"/>
      <c r="KJK19" s="8"/>
      <c r="KJL19" s="8"/>
      <c r="KJM19" s="8"/>
      <c r="KJN19" s="8"/>
      <c r="KJO19" s="8"/>
      <c r="KJP19" s="8"/>
      <c r="KJQ19" s="8"/>
      <c r="KJR19" s="8"/>
      <c r="KJS19" s="8"/>
      <c r="KJT19" s="8"/>
      <c r="KJU19" s="8"/>
      <c r="KJV19" s="8"/>
      <c r="KJW19" s="8"/>
      <c r="KJX19" s="8"/>
      <c r="KJY19" s="8"/>
      <c r="KJZ19" s="8"/>
      <c r="KKA19" s="8"/>
      <c r="KKB19" s="8"/>
      <c r="KKC19" s="8"/>
      <c r="KKD19" s="8"/>
      <c r="KKE19" s="8"/>
      <c r="KKF19" s="8"/>
      <c r="KKG19" s="8"/>
      <c r="KKH19" s="8"/>
      <c r="KKI19" s="8"/>
      <c r="KKJ19" s="8"/>
      <c r="KKK19" s="8"/>
      <c r="KKL19" s="8"/>
      <c r="KKM19" s="8"/>
      <c r="KKN19" s="8"/>
      <c r="KKO19" s="8"/>
      <c r="KKP19" s="8"/>
      <c r="KKQ19" s="8"/>
      <c r="KKR19" s="8"/>
      <c r="KKS19" s="8"/>
      <c r="KKT19" s="8"/>
      <c r="KKU19" s="8"/>
      <c r="KKV19" s="8"/>
      <c r="KKW19" s="8"/>
      <c r="KKX19" s="8"/>
      <c r="KKY19" s="8"/>
      <c r="KKZ19" s="8"/>
      <c r="KLA19" s="8"/>
      <c r="KLB19" s="8"/>
      <c r="KLC19" s="8"/>
      <c r="KLD19" s="8"/>
      <c r="KLE19" s="8"/>
      <c r="KLF19" s="8"/>
      <c r="KLG19" s="8"/>
      <c r="KLH19" s="8"/>
      <c r="KLI19" s="8"/>
      <c r="KLJ19" s="8"/>
      <c r="KLK19" s="8"/>
      <c r="KLL19" s="8"/>
      <c r="KLM19" s="8"/>
      <c r="KLN19" s="8"/>
      <c r="KLO19" s="8"/>
      <c r="KLP19" s="8"/>
      <c r="KLQ19" s="8"/>
      <c r="KLR19" s="8"/>
      <c r="KLS19" s="8"/>
      <c r="KLT19" s="8"/>
      <c r="KLU19" s="8"/>
      <c r="KLV19" s="8"/>
      <c r="KLW19" s="8"/>
      <c r="KLX19" s="8"/>
      <c r="KLY19" s="8"/>
      <c r="KLZ19" s="8"/>
      <c r="KMA19" s="8"/>
      <c r="KMB19" s="8"/>
      <c r="KMC19" s="8"/>
      <c r="KMD19" s="8"/>
      <c r="KME19" s="8"/>
      <c r="KMF19" s="8"/>
      <c r="KMG19" s="8"/>
      <c r="KMH19" s="8"/>
      <c r="KMI19" s="8"/>
      <c r="KMJ19" s="8"/>
      <c r="KMK19" s="8"/>
      <c r="KML19" s="8"/>
      <c r="KMM19" s="8"/>
      <c r="KMN19" s="8"/>
      <c r="KMO19" s="8"/>
      <c r="KMP19" s="8"/>
      <c r="KMQ19" s="8"/>
      <c r="KMR19" s="8"/>
      <c r="KMS19" s="8"/>
      <c r="KMT19" s="8"/>
      <c r="KMU19" s="8"/>
      <c r="KMV19" s="8"/>
      <c r="KMW19" s="8"/>
      <c r="KMX19" s="8"/>
      <c r="KMY19" s="8"/>
      <c r="KMZ19" s="8"/>
      <c r="KNA19" s="8"/>
      <c r="KNB19" s="8"/>
      <c r="KNC19" s="8"/>
      <c r="KND19" s="8"/>
      <c r="KNE19" s="8"/>
      <c r="KNF19" s="8"/>
      <c r="KNG19" s="8"/>
      <c r="KNH19" s="8"/>
      <c r="KNI19" s="8"/>
      <c r="KNJ19" s="8"/>
      <c r="KNK19" s="8"/>
      <c r="KNL19" s="8"/>
      <c r="KNM19" s="8"/>
      <c r="KNN19" s="8"/>
      <c r="KNO19" s="8"/>
      <c r="KNP19" s="8"/>
      <c r="KNQ19" s="8"/>
      <c r="KNR19" s="8"/>
      <c r="KNS19" s="8"/>
      <c r="KNT19" s="8"/>
      <c r="KNU19" s="8"/>
      <c r="KNV19" s="8"/>
      <c r="KNW19" s="8"/>
      <c r="KNX19" s="8"/>
      <c r="KNY19" s="8"/>
      <c r="KNZ19" s="8"/>
      <c r="KOA19" s="8"/>
      <c r="KOB19" s="8"/>
      <c r="KOC19" s="8"/>
      <c r="KOD19" s="8"/>
      <c r="KOE19" s="8"/>
      <c r="KOF19" s="8"/>
      <c r="KOG19" s="8"/>
      <c r="KOH19" s="8"/>
      <c r="KOI19" s="8"/>
      <c r="KOJ19" s="8"/>
      <c r="KOK19" s="8"/>
      <c r="KOL19" s="8"/>
      <c r="KOM19" s="8"/>
      <c r="KON19" s="8"/>
      <c r="KOO19" s="8"/>
      <c r="KOP19" s="8"/>
      <c r="KOQ19" s="8"/>
      <c r="KOR19" s="8"/>
      <c r="KOS19" s="8"/>
      <c r="KOT19" s="8"/>
      <c r="KOU19" s="8"/>
      <c r="KOV19" s="8"/>
      <c r="KOW19" s="8"/>
      <c r="KOX19" s="8"/>
      <c r="KOY19" s="8"/>
      <c r="KOZ19" s="8"/>
      <c r="KPA19" s="8"/>
      <c r="KPB19" s="8"/>
      <c r="KPC19" s="8"/>
      <c r="KPD19" s="8"/>
      <c r="KPE19" s="8"/>
      <c r="KPF19" s="8"/>
      <c r="KPG19" s="8"/>
      <c r="KPH19" s="8"/>
      <c r="KPI19" s="8"/>
      <c r="KPJ19" s="8"/>
      <c r="KPK19" s="8"/>
      <c r="KPL19" s="8"/>
      <c r="KPM19" s="8"/>
      <c r="KPN19" s="8"/>
      <c r="KPO19" s="8"/>
      <c r="KPP19" s="8"/>
      <c r="KPQ19" s="8"/>
      <c r="KPR19" s="8"/>
      <c r="KPS19" s="8"/>
      <c r="KPT19" s="8"/>
      <c r="KPU19" s="8"/>
      <c r="KPV19" s="8"/>
      <c r="KPW19" s="8"/>
      <c r="KPX19" s="8"/>
      <c r="KPY19" s="8"/>
      <c r="KPZ19" s="8"/>
      <c r="KQA19" s="8"/>
      <c r="KQB19" s="8"/>
      <c r="KQC19" s="8"/>
      <c r="KQD19" s="8"/>
      <c r="KQE19" s="8"/>
      <c r="KQF19" s="8"/>
      <c r="KQG19" s="8"/>
      <c r="KQH19" s="8"/>
      <c r="KQI19" s="8"/>
      <c r="KQJ19" s="8"/>
      <c r="KQK19" s="8"/>
      <c r="KQL19" s="8"/>
      <c r="KQM19" s="8"/>
      <c r="KQN19" s="8"/>
      <c r="KQO19" s="8"/>
      <c r="KQP19" s="8"/>
      <c r="KQQ19" s="8"/>
      <c r="KQR19" s="8"/>
      <c r="KQS19" s="8"/>
      <c r="KQT19" s="8"/>
      <c r="KQU19" s="8"/>
      <c r="KQV19" s="8"/>
      <c r="KQW19" s="8"/>
      <c r="KQX19" s="8"/>
      <c r="KQY19" s="8"/>
      <c r="KQZ19" s="8"/>
      <c r="KRA19" s="8"/>
      <c r="KRB19" s="8"/>
      <c r="KRC19" s="8"/>
      <c r="KRD19" s="8"/>
      <c r="KRE19" s="8"/>
      <c r="KRF19" s="8"/>
      <c r="KRG19" s="8"/>
      <c r="KRH19" s="8"/>
      <c r="KRI19" s="8"/>
      <c r="KRJ19" s="8"/>
      <c r="KRK19" s="8"/>
      <c r="KRL19" s="8"/>
      <c r="KRM19" s="8"/>
      <c r="KRN19" s="8"/>
      <c r="KRO19" s="8"/>
      <c r="KRP19" s="8"/>
      <c r="KRQ19" s="8"/>
      <c r="KRR19" s="8"/>
      <c r="KRS19" s="8"/>
      <c r="KRT19" s="8"/>
      <c r="KRU19" s="8"/>
      <c r="KRV19" s="8"/>
      <c r="KRW19" s="8"/>
      <c r="KRX19" s="8"/>
      <c r="KRY19" s="8"/>
      <c r="KRZ19" s="8"/>
      <c r="KSA19" s="8"/>
      <c r="KSB19" s="8"/>
      <c r="KSC19" s="8"/>
      <c r="KSD19" s="8"/>
      <c r="KSE19" s="8"/>
      <c r="KSF19" s="8"/>
      <c r="KSG19" s="8"/>
      <c r="KSH19" s="8"/>
      <c r="KSI19" s="8"/>
      <c r="KSJ19" s="8"/>
      <c r="KSK19" s="8"/>
      <c r="KSL19" s="8"/>
      <c r="KSM19" s="8"/>
      <c r="KSN19" s="8"/>
      <c r="KSO19" s="8"/>
      <c r="KSP19" s="8"/>
      <c r="KSQ19" s="8"/>
      <c r="KSR19" s="8"/>
      <c r="KSS19" s="8"/>
      <c r="KST19" s="8"/>
      <c r="KSU19" s="8"/>
      <c r="KSV19" s="8"/>
      <c r="KSW19" s="8"/>
      <c r="KSX19" s="8"/>
      <c r="KSY19" s="8"/>
      <c r="KSZ19" s="8"/>
      <c r="KTA19" s="8"/>
      <c r="KTB19" s="8"/>
      <c r="KTC19" s="8"/>
      <c r="KTD19" s="8"/>
      <c r="KTE19" s="8"/>
      <c r="KTF19" s="8"/>
      <c r="KTG19" s="8"/>
      <c r="KTH19" s="8"/>
      <c r="KTI19" s="8"/>
      <c r="KTJ19" s="8"/>
      <c r="KTK19" s="8"/>
      <c r="KTL19" s="8"/>
      <c r="KTM19" s="8"/>
      <c r="KTN19" s="8"/>
      <c r="KTO19" s="8"/>
      <c r="KTP19" s="8"/>
      <c r="KTQ19" s="8"/>
      <c r="KTR19" s="8"/>
      <c r="KTS19" s="8"/>
      <c r="KTT19" s="8"/>
      <c r="KTU19" s="8"/>
      <c r="KTV19" s="8"/>
      <c r="KTW19" s="8"/>
      <c r="KTX19" s="8"/>
      <c r="KTY19" s="8"/>
      <c r="KTZ19" s="8"/>
      <c r="KUA19" s="8"/>
      <c r="KUB19" s="8"/>
      <c r="KUC19" s="8"/>
      <c r="KUD19" s="8"/>
      <c r="KUE19" s="8"/>
      <c r="KUF19" s="8"/>
      <c r="KUG19" s="8"/>
      <c r="KUH19" s="8"/>
      <c r="KUI19" s="8"/>
      <c r="KUJ19" s="8"/>
      <c r="KUK19" s="8"/>
      <c r="KUL19" s="8"/>
      <c r="KUM19" s="8"/>
      <c r="KUN19" s="8"/>
      <c r="KUO19" s="8"/>
      <c r="KUP19" s="8"/>
      <c r="KUQ19" s="8"/>
      <c r="KUR19" s="8"/>
      <c r="KUS19" s="8"/>
      <c r="KUT19" s="8"/>
      <c r="KUU19" s="8"/>
      <c r="KUV19" s="8"/>
      <c r="KUW19" s="8"/>
      <c r="KUX19" s="8"/>
      <c r="KUY19" s="8"/>
      <c r="KUZ19" s="8"/>
      <c r="KVA19" s="8"/>
      <c r="KVB19" s="8"/>
      <c r="KVC19" s="8"/>
      <c r="KVD19" s="8"/>
      <c r="KVE19" s="8"/>
      <c r="KVF19" s="8"/>
      <c r="KVG19" s="8"/>
      <c r="KVH19" s="8"/>
      <c r="KVI19" s="8"/>
      <c r="KVJ19" s="8"/>
      <c r="KVK19" s="8"/>
      <c r="KVL19" s="8"/>
      <c r="KVM19" s="8"/>
      <c r="KVN19" s="8"/>
      <c r="KVO19" s="8"/>
      <c r="KVP19" s="8"/>
      <c r="KVQ19" s="8"/>
      <c r="KVR19" s="8"/>
      <c r="KVS19" s="8"/>
      <c r="KVT19" s="8"/>
      <c r="KVU19" s="8"/>
      <c r="KVV19" s="8"/>
      <c r="KVW19" s="8"/>
      <c r="KVX19" s="8"/>
      <c r="KVY19" s="8"/>
      <c r="KVZ19" s="8"/>
      <c r="KWA19" s="8"/>
      <c r="KWB19" s="8"/>
      <c r="KWC19" s="8"/>
      <c r="KWD19" s="8"/>
      <c r="KWE19" s="8"/>
      <c r="KWF19" s="8"/>
      <c r="KWG19" s="8"/>
      <c r="KWH19" s="8"/>
      <c r="KWI19" s="8"/>
      <c r="KWJ19" s="8"/>
      <c r="KWK19" s="8"/>
      <c r="KWL19" s="8"/>
      <c r="KWM19" s="8"/>
      <c r="KWN19" s="8"/>
      <c r="KWO19" s="8"/>
      <c r="KWP19" s="8"/>
      <c r="KWQ19" s="8"/>
      <c r="KWR19" s="8"/>
      <c r="KWS19" s="8"/>
      <c r="KWT19" s="8"/>
      <c r="KWU19" s="8"/>
      <c r="KWV19" s="8"/>
      <c r="KWW19" s="8"/>
      <c r="KWX19" s="8"/>
      <c r="KWY19" s="8"/>
      <c r="KWZ19" s="8"/>
      <c r="KXA19" s="8"/>
      <c r="KXB19" s="8"/>
      <c r="KXC19" s="8"/>
      <c r="KXD19" s="8"/>
      <c r="KXE19" s="8"/>
      <c r="KXF19" s="8"/>
      <c r="KXG19" s="8"/>
      <c r="KXH19" s="8"/>
      <c r="KXI19" s="8"/>
      <c r="KXJ19" s="8"/>
      <c r="KXK19" s="8"/>
      <c r="KXL19" s="8"/>
      <c r="KXM19" s="8"/>
      <c r="KXN19" s="8"/>
      <c r="KXO19" s="8"/>
      <c r="KXP19" s="8"/>
      <c r="KXQ19" s="8"/>
      <c r="KXR19" s="8"/>
      <c r="KXS19" s="8"/>
      <c r="KXT19" s="8"/>
      <c r="KXU19" s="8"/>
      <c r="KXV19" s="8"/>
      <c r="KXW19" s="8"/>
      <c r="KXX19" s="8"/>
      <c r="KXY19" s="8"/>
      <c r="KXZ19" s="8"/>
      <c r="KYA19" s="8"/>
      <c r="KYB19" s="8"/>
      <c r="KYC19" s="8"/>
      <c r="KYD19" s="8"/>
      <c r="KYE19" s="8"/>
      <c r="KYF19" s="8"/>
      <c r="KYG19" s="8"/>
      <c r="KYH19" s="8"/>
      <c r="KYI19" s="8"/>
      <c r="KYJ19" s="8"/>
      <c r="KYK19" s="8"/>
      <c r="KYL19" s="8"/>
      <c r="KYM19" s="8"/>
      <c r="KYN19" s="8"/>
      <c r="KYO19" s="8"/>
      <c r="KYP19" s="8"/>
      <c r="KYQ19" s="8"/>
      <c r="KYR19" s="8"/>
      <c r="KYS19" s="8"/>
      <c r="KYT19" s="8"/>
      <c r="KYU19" s="8"/>
      <c r="KYV19" s="8"/>
      <c r="KYW19" s="8"/>
      <c r="KYX19" s="8"/>
      <c r="KYY19" s="8"/>
      <c r="KYZ19" s="8"/>
      <c r="KZA19" s="8"/>
      <c r="KZB19" s="8"/>
      <c r="KZC19" s="8"/>
      <c r="KZD19" s="8"/>
      <c r="KZE19" s="8"/>
      <c r="KZF19" s="8"/>
      <c r="KZG19" s="8"/>
      <c r="KZH19" s="8"/>
      <c r="KZI19" s="8"/>
      <c r="KZJ19" s="8"/>
      <c r="KZK19" s="8"/>
      <c r="KZL19" s="8"/>
      <c r="KZM19" s="8"/>
      <c r="KZN19" s="8"/>
      <c r="KZO19" s="8"/>
      <c r="KZP19" s="8"/>
      <c r="KZQ19" s="8"/>
      <c r="KZR19" s="8"/>
      <c r="KZS19" s="8"/>
      <c r="KZT19" s="8"/>
      <c r="KZU19" s="8"/>
      <c r="KZV19" s="8"/>
      <c r="KZW19" s="8"/>
      <c r="KZX19" s="8"/>
      <c r="KZY19" s="8"/>
      <c r="KZZ19" s="8"/>
      <c r="LAA19" s="8"/>
      <c r="LAB19" s="8"/>
      <c r="LAC19" s="8"/>
      <c r="LAD19" s="8"/>
      <c r="LAE19" s="8"/>
      <c r="LAF19" s="8"/>
      <c r="LAG19" s="8"/>
      <c r="LAH19" s="8"/>
      <c r="LAI19" s="8"/>
      <c r="LAJ19" s="8"/>
      <c r="LAK19" s="8"/>
      <c r="LAL19" s="8"/>
      <c r="LAM19" s="8"/>
      <c r="LAN19" s="8"/>
      <c r="LAO19" s="8"/>
      <c r="LAP19" s="8"/>
      <c r="LAQ19" s="8"/>
      <c r="LAR19" s="8"/>
      <c r="LAS19" s="8"/>
      <c r="LAT19" s="8"/>
      <c r="LAU19" s="8"/>
      <c r="LAV19" s="8"/>
      <c r="LAW19" s="8"/>
      <c r="LAX19" s="8"/>
      <c r="LAY19" s="8"/>
      <c r="LAZ19" s="8"/>
      <c r="LBA19" s="8"/>
      <c r="LBB19" s="8"/>
      <c r="LBC19" s="8"/>
      <c r="LBD19" s="8"/>
      <c r="LBE19" s="8"/>
      <c r="LBF19" s="8"/>
      <c r="LBG19" s="8"/>
      <c r="LBH19" s="8"/>
      <c r="LBI19" s="8"/>
      <c r="LBJ19" s="8"/>
      <c r="LBK19" s="8"/>
      <c r="LBL19" s="8"/>
      <c r="LBM19" s="8"/>
      <c r="LBN19" s="8"/>
      <c r="LBO19" s="8"/>
      <c r="LBP19" s="8"/>
      <c r="LBQ19" s="8"/>
      <c r="LBR19" s="8"/>
      <c r="LBS19" s="8"/>
      <c r="LBT19" s="8"/>
      <c r="LBU19" s="8"/>
      <c r="LBV19" s="8"/>
      <c r="LBW19" s="8"/>
      <c r="LBX19" s="8"/>
      <c r="LBY19" s="8"/>
      <c r="LBZ19" s="8"/>
      <c r="LCA19" s="8"/>
      <c r="LCB19" s="8"/>
      <c r="LCC19" s="8"/>
      <c r="LCD19" s="8"/>
      <c r="LCE19" s="8"/>
      <c r="LCF19" s="8"/>
      <c r="LCG19" s="8"/>
      <c r="LCH19" s="8"/>
      <c r="LCI19" s="8"/>
      <c r="LCJ19" s="8"/>
      <c r="LCK19" s="8"/>
      <c r="LCL19" s="8"/>
      <c r="LCM19" s="8"/>
      <c r="LCN19" s="8"/>
      <c r="LCO19" s="8"/>
      <c r="LCP19" s="8"/>
      <c r="LCQ19" s="8"/>
      <c r="LCR19" s="8"/>
      <c r="LCS19" s="8"/>
      <c r="LCT19" s="8"/>
      <c r="LCU19" s="8"/>
      <c r="LCV19" s="8"/>
      <c r="LCW19" s="8"/>
      <c r="LCX19" s="8"/>
      <c r="LCY19" s="8"/>
      <c r="LCZ19" s="8"/>
      <c r="LDA19" s="8"/>
      <c r="LDB19" s="8"/>
      <c r="LDC19" s="8"/>
      <c r="LDD19" s="8"/>
      <c r="LDE19" s="8"/>
      <c r="LDF19" s="8"/>
      <c r="LDG19" s="8"/>
      <c r="LDH19" s="8"/>
      <c r="LDI19" s="8"/>
      <c r="LDJ19" s="8"/>
      <c r="LDK19" s="8"/>
      <c r="LDL19" s="8"/>
      <c r="LDM19" s="8"/>
      <c r="LDN19" s="8"/>
      <c r="LDO19" s="8"/>
      <c r="LDP19" s="8"/>
      <c r="LDQ19" s="8"/>
      <c r="LDR19" s="8"/>
      <c r="LDS19" s="8"/>
      <c r="LDT19" s="8"/>
      <c r="LDU19" s="8"/>
      <c r="LDV19" s="8"/>
      <c r="LDW19" s="8"/>
      <c r="LDX19" s="8"/>
      <c r="LDY19" s="8"/>
      <c r="LDZ19" s="8"/>
      <c r="LEA19" s="8"/>
      <c r="LEB19" s="8"/>
      <c r="LEC19" s="8"/>
      <c r="LED19" s="8"/>
      <c r="LEE19" s="8"/>
      <c r="LEF19" s="8"/>
      <c r="LEG19" s="8"/>
      <c r="LEH19" s="8"/>
      <c r="LEI19" s="8"/>
      <c r="LEJ19" s="8"/>
      <c r="LEK19" s="8"/>
      <c r="LEL19" s="8"/>
      <c r="LEM19" s="8"/>
      <c r="LEN19" s="8"/>
      <c r="LEO19" s="8"/>
      <c r="LEP19" s="8"/>
      <c r="LEQ19" s="8"/>
      <c r="LER19" s="8"/>
      <c r="LES19" s="8"/>
      <c r="LET19" s="8"/>
      <c r="LEU19" s="8"/>
      <c r="LEV19" s="8"/>
      <c r="LEW19" s="8"/>
      <c r="LEX19" s="8"/>
      <c r="LEY19" s="8"/>
      <c r="LEZ19" s="8"/>
      <c r="LFA19" s="8"/>
      <c r="LFB19" s="8"/>
      <c r="LFC19" s="8"/>
      <c r="LFD19" s="8"/>
      <c r="LFE19" s="8"/>
      <c r="LFF19" s="8"/>
      <c r="LFG19" s="8"/>
      <c r="LFH19" s="8"/>
      <c r="LFI19" s="8"/>
      <c r="LFJ19" s="8"/>
      <c r="LFK19" s="8"/>
      <c r="LFL19" s="8"/>
      <c r="LFM19" s="8"/>
      <c r="LFN19" s="8"/>
      <c r="LFO19" s="8"/>
      <c r="LFP19" s="8"/>
      <c r="LFQ19" s="8"/>
      <c r="LFR19" s="8"/>
      <c r="LFS19" s="8"/>
      <c r="LFT19" s="8"/>
      <c r="LFU19" s="8"/>
      <c r="LFV19" s="8"/>
      <c r="LFW19" s="8"/>
      <c r="LFX19" s="8"/>
      <c r="LFY19" s="8"/>
      <c r="LFZ19" s="8"/>
      <c r="LGA19" s="8"/>
      <c r="LGB19" s="8"/>
      <c r="LGC19" s="8"/>
      <c r="LGD19" s="8"/>
      <c r="LGE19" s="8"/>
      <c r="LGF19" s="8"/>
      <c r="LGG19" s="8"/>
      <c r="LGH19" s="8"/>
      <c r="LGI19" s="8"/>
      <c r="LGJ19" s="8"/>
      <c r="LGK19" s="8"/>
      <c r="LGL19" s="8"/>
      <c r="LGM19" s="8"/>
      <c r="LGN19" s="8"/>
      <c r="LGO19" s="8"/>
      <c r="LGP19" s="8"/>
      <c r="LGQ19" s="8"/>
      <c r="LGR19" s="8"/>
      <c r="LGS19" s="8"/>
      <c r="LGT19" s="8"/>
      <c r="LGU19" s="8"/>
      <c r="LGV19" s="8"/>
      <c r="LGW19" s="8"/>
      <c r="LGX19" s="8"/>
      <c r="LGY19" s="8"/>
      <c r="LGZ19" s="8"/>
      <c r="LHA19" s="8"/>
      <c r="LHB19" s="8"/>
      <c r="LHC19" s="8"/>
      <c r="LHD19" s="8"/>
      <c r="LHE19" s="8"/>
      <c r="LHF19" s="8"/>
      <c r="LHG19" s="8"/>
      <c r="LHH19" s="8"/>
      <c r="LHI19" s="8"/>
      <c r="LHJ19" s="8"/>
      <c r="LHK19" s="8"/>
      <c r="LHL19" s="8"/>
      <c r="LHM19" s="8"/>
      <c r="LHN19" s="8"/>
      <c r="LHO19" s="8"/>
      <c r="LHP19" s="8"/>
      <c r="LHQ19" s="8"/>
      <c r="LHR19" s="8"/>
      <c r="LHS19" s="8"/>
      <c r="LHT19" s="8"/>
      <c r="LHU19" s="8"/>
      <c r="LHV19" s="8"/>
      <c r="LHW19" s="8"/>
      <c r="LHX19" s="8"/>
      <c r="LHY19" s="8"/>
      <c r="LHZ19" s="8"/>
      <c r="LIA19" s="8"/>
      <c r="LIB19" s="8"/>
      <c r="LIC19" s="8"/>
      <c r="LID19" s="8"/>
      <c r="LIE19" s="8"/>
      <c r="LIF19" s="8"/>
      <c r="LIG19" s="8"/>
      <c r="LIH19" s="8"/>
      <c r="LII19" s="8"/>
      <c r="LIJ19" s="8"/>
      <c r="LIK19" s="8"/>
      <c r="LIL19" s="8"/>
      <c r="LIM19" s="8"/>
      <c r="LIN19" s="8"/>
      <c r="LIO19" s="8"/>
      <c r="LIP19" s="8"/>
      <c r="LIQ19" s="8"/>
      <c r="LIR19" s="8"/>
      <c r="LIS19" s="8"/>
      <c r="LIT19" s="8"/>
      <c r="LIU19" s="8"/>
      <c r="LIV19" s="8"/>
      <c r="LIW19" s="8"/>
      <c r="LIX19" s="8"/>
      <c r="LIY19" s="8"/>
      <c r="LIZ19" s="8"/>
      <c r="LJA19" s="8"/>
      <c r="LJB19" s="8"/>
      <c r="LJC19" s="8"/>
      <c r="LJD19" s="8"/>
      <c r="LJE19" s="8"/>
      <c r="LJF19" s="8"/>
      <c r="LJG19" s="8"/>
      <c r="LJH19" s="8"/>
      <c r="LJI19" s="8"/>
      <c r="LJJ19" s="8"/>
      <c r="LJK19" s="8"/>
      <c r="LJL19" s="8"/>
      <c r="LJM19" s="8"/>
      <c r="LJN19" s="8"/>
      <c r="LJO19" s="8"/>
      <c r="LJP19" s="8"/>
      <c r="LJQ19" s="8"/>
      <c r="LJR19" s="8"/>
      <c r="LJS19" s="8"/>
      <c r="LJT19" s="8"/>
      <c r="LJU19" s="8"/>
      <c r="LJV19" s="8"/>
      <c r="LJW19" s="8"/>
      <c r="LJX19" s="8"/>
      <c r="LJY19" s="8"/>
      <c r="LJZ19" s="8"/>
      <c r="LKA19" s="8"/>
      <c r="LKB19" s="8"/>
      <c r="LKC19" s="8"/>
      <c r="LKD19" s="8"/>
      <c r="LKE19" s="8"/>
      <c r="LKF19" s="8"/>
      <c r="LKG19" s="8"/>
      <c r="LKH19" s="8"/>
      <c r="LKI19" s="8"/>
      <c r="LKJ19" s="8"/>
      <c r="LKK19" s="8"/>
      <c r="LKL19" s="8"/>
      <c r="LKM19" s="8"/>
      <c r="LKN19" s="8"/>
      <c r="LKO19" s="8"/>
      <c r="LKP19" s="8"/>
      <c r="LKQ19" s="8"/>
      <c r="LKR19" s="8"/>
      <c r="LKS19" s="8"/>
      <c r="LKT19" s="8"/>
      <c r="LKU19" s="8"/>
      <c r="LKV19" s="8"/>
      <c r="LKW19" s="8"/>
      <c r="LKX19" s="8"/>
      <c r="LKY19" s="8"/>
      <c r="LKZ19" s="8"/>
      <c r="LLA19" s="8"/>
      <c r="LLB19" s="8"/>
      <c r="LLC19" s="8"/>
      <c r="LLD19" s="8"/>
      <c r="LLE19" s="8"/>
      <c r="LLF19" s="8"/>
      <c r="LLG19" s="8"/>
      <c r="LLH19" s="8"/>
      <c r="LLI19" s="8"/>
      <c r="LLJ19" s="8"/>
      <c r="LLK19" s="8"/>
      <c r="LLL19" s="8"/>
      <c r="LLM19" s="8"/>
      <c r="LLN19" s="8"/>
      <c r="LLO19" s="8"/>
      <c r="LLP19" s="8"/>
      <c r="LLQ19" s="8"/>
      <c r="LLR19" s="8"/>
      <c r="LLS19" s="8"/>
      <c r="LLT19" s="8"/>
      <c r="LLU19" s="8"/>
      <c r="LLV19" s="8"/>
      <c r="LLW19" s="8"/>
      <c r="LLX19" s="8"/>
      <c r="LLY19" s="8"/>
      <c r="LLZ19" s="8"/>
      <c r="LMA19" s="8"/>
      <c r="LMB19" s="8"/>
      <c r="LMC19" s="8"/>
      <c r="LMD19" s="8"/>
      <c r="LME19" s="8"/>
      <c r="LMF19" s="8"/>
      <c r="LMG19" s="8"/>
      <c r="LMH19" s="8"/>
      <c r="LMI19" s="8"/>
      <c r="LMJ19" s="8"/>
      <c r="LMK19" s="8"/>
      <c r="LML19" s="8"/>
      <c r="LMM19" s="8"/>
      <c r="LMN19" s="8"/>
      <c r="LMO19" s="8"/>
      <c r="LMP19" s="8"/>
      <c r="LMQ19" s="8"/>
      <c r="LMR19" s="8"/>
      <c r="LMS19" s="8"/>
      <c r="LMT19" s="8"/>
      <c r="LMU19" s="8"/>
      <c r="LMV19" s="8"/>
      <c r="LMW19" s="8"/>
      <c r="LMX19" s="8"/>
      <c r="LMY19" s="8"/>
      <c r="LMZ19" s="8"/>
      <c r="LNA19" s="8"/>
      <c r="LNB19" s="8"/>
      <c r="LNC19" s="8"/>
      <c r="LND19" s="8"/>
      <c r="LNE19" s="8"/>
      <c r="LNF19" s="8"/>
      <c r="LNG19" s="8"/>
      <c r="LNH19" s="8"/>
      <c r="LNI19" s="8"/>
      <c r="LNJ19" s="8"/>
      <c r="LNK19" s="8"/>
      <c r="LNL19" s="8"/>
      <c r="LNM19" s="8"/>
      <c r="LNN19" s="8"/>
      <c r="LNO19" s="8"/>
      <c r="LNP19" s="8"/>
      <c r="LNQ19" s="8"/>
      <c r="LNR19" s="8"/>
      <c r="LNS19" s="8"/>
      <c r="LNT19" s="8"/>
      <c r="LNU19" s="8"/>
      <c r="LNV19" s="8"/>
      <c r="LNW19" s="8"/>
      <c r="LNX19" s="8"/>
      <c r="LNY19" s="8"/>
      <c r="LNZ19" s="8"/>
      <c r="LOA19" s="8"/>
      <c r="LOB19" s="8"/>
      <c r="LOC19" s="8"/>
      <c r="LOD19" s="8"/>
      <c r="LOE19" s="8"/>
      <c r="LOF19" s="8"/>
      <c r="LOG19" s="8"/>
      <c r="LOH19" s="8"/>
      <c r="LOI19" s="8"/>
      <c r="LOJ19" s="8"/>
      <c r="LOK19" s="8"/>
      <c r="LOL19" s="8"/>
      <c r="LOM19" s="8"/>
      <c r="LON19" s="8"/>
      <c r="LOO19" s="8"/>
      <c r="LOP19" s="8"/>
      <c r="LOQ19" s="8"/>
      <c r="LOR19" s="8"/>
      <c r="LOS19" s="8"/>
      <c r="LOT19" s="8"/>
      <c r="LOU19" s="8"/>
      <c r="LOV19" s="8"/>
      <c r="LOW19" s="8"/>
      <c r="LOX19" s="8"/>
      <c r="LOY19" s="8"/>
      <c r="LOZ19" s="8"/>
      <c r="LPA19" s="8"/>
      <c r="LPB19" s="8"/>
      <c r="LPC19" s="8"/>
      <c r="LPD19" s="8"/>
      <c r="LPE19" s="8"/>
      <c r="LPF19" s="8"/>
      <c r="LPG19" s="8"/>
      <c r="LPH19" s="8"/>
      <c r="LPI19" s="8"/>
      <c r="LPJ19" s="8"/>
      <c r="LPK19" s="8"/>
      <c r="LPL19" s="8"/>
      <c r="LPM19" s="8"/>
      <c r="LPN19" s="8"/>
      <c r="LPO19" s="8"/>
      <c r="LPP19" s="8"/>
      <c r="LPQ19" s="8"/>
      <c r="LPR19" s="8"/>
      <c r="LPS19" s="8"/>
      <c r="LPT19" s="8"/>
      <c r="LPU19" s="8"/>
      <c r="LPV19" s="8"/>
      <c r="LPW19" s="8"/>
      <c r="LPX19" s="8"/>
      <c r="LPY19" s="8"/>
      <c r="LPZ19" s="8"/>
      <c r="LQA19" s="8"/>
      <c r="LQB19" s="8"/>
      <c r="LQC19" s="8"/>
      <c r="LQD19" s="8"/>
      <c r="LQE19" s="8"/>
      <c r="LQF19" s="8"/>
      <c r="LQG19" s="8"/>
      <c r="LQH19" s="8"/>
      <c r="LQI19" s="8"/>
      <c r="LQJ19" s="8"/>
      <c r="LQK19" s="8"/>
      <c r="LQL19" s="8"/>
      <c r="LQM19" s="8"/>
      <c r="LQN19" s="8"/>
      <c r="LQO19" s="8"/>
      <c r="LQP19" s="8"/>
      <c r="LQQ19" s="8"/>
      <c r="LQR19" s="8"/>
      <c r="LQS19" s="8"/>
      <c r="LQT19" s="8"/>
      <c r="LQU19" s="8"/>
      <c r="LQV19" s="8"/>
      <c r="LQW19" s="8"/>
      <c r="LQX19" s="8"/>
      <c r="LQY19" s="8"/>
      <c r="LQZ19" s="8"/>
      <c r="LRA19" s="8"/>
      <c r="LRB19" s="8"/>
      <c r="LRC19" s="8"/>
      <c r="LRD19" s="8"/>
      <c r="LRE19" s="8"/>
      <c r="LRF19" s="8"/>
      <c r="LRG19" s="8"/>
      <c r="LRH19" s="8"/>
      <c r="LRI19" s="8"/>
      <c r="LRJ19" s="8"/>
      <c r="LRK19" s="8"/>
      <c r="LRL19" s="8"/>
      <c r="LRM19" s="8"/>
      <c r="LRN19" s="8"/>
      <c r="LRO19" s="8"/>
      <c r="LRP19" s="8"/>
      <c r="LRQ19" s="8"/>
      <c r="LRR19" s="8"/>
      <c r="LRS19" s="8"/>
      <c r="LRT19" s="8"/>
      <c r="LRU19" s="8"/>
      <c r="LRV19" s="8"/>
      <c r="LRW19" s="8"/>
      <c r="LRX19" s="8"/>
      <c r="LRY19" s="8"/>
      <c r="LRZ19" s="8"/>
      <c r="LSA19" s="8"/>
      <c r="LSB19" s="8"/>
      <c r="LSC19" s="8"/>
      <c r="LSD19" s="8"/>
      <c r="LSE19" s="8"/>
      <c r="LSF19" s="8"/>
      <c r="LSG19" s="8"/>
      <c r="LSH19" s="8"/>
      <c r="LSI19" s="8"/>
      <c r="LSJ19" s="8"/>
      <c r="LSK19" s="8"/>
      <c r="LSL19" s="8"/>
      <c r="LSM19" s="8"/>
      <c r="LSN19" s="8"/>
      <c r="LSO19" s="8"/>
      <c r="LSP19" s="8"/>
      <c r="LSQ19" s="8"/>
      <c r="LSR19" s="8"/>
      <c r="LSS19" s="8"/>
      <c r="LST19" s="8"/>
      <c r="LSU19" s="8"/>
      <c r="LSV19" s="8"/>
      <c r="LSW19" s="8"/>
      <c r="LSX19" s="8"/>
      <c r="LSY19" s="8"/>
      <c r="LSZ19" s="8"/>
      <c r="LTA19" s="8"/>
      <c r="LTB19" s="8"/>
      <c r="LTC19" s="8"/>
      <c r="LTD19" s="8"/>
      <c r="LTE19" s="8"/>
      <c r="LTF19" s="8"/>
      <c r="LTG19" s="8"/>
      <c r="LTH19" s="8"/>
      <c r="LTI19" s="8"/>
      <c r="LTJ19" s="8"/>
      <c r="LTK19" s="8"/>
      <c r="LTL19" s="8"/>
      <c r="LTM19" s="8"/>
      <c r="LTN19" s="8"/>
      <c r="LTO19" s="8"/>
      <c r="LTP19" s="8"/>
      <c r="LTQ19" s="8"/>
      <c r="LTR19" s="8"/>
      <c r="LTS19" s="8"/>
      <c r="LTT19" s="8"/>
      <c r="LTU19" s="8"/>
      <c r="LTV19" s="8"/>
      <c r="LTW19" s="8"/>
      <c r="LTX19" s="8"/>
      <c r="LTY19" s="8"/>
      <c r="LTZ19" s="8"/>
      <c r="LUA19" s="8"/>
      <c r="LUB19" s="8"/>
      <c r="LUC19" s="8"/>
      <c r="LUD19" s="8"/>
      <c r="LUE19" s="8"/>
      <c r="LUF19" s="8"/>
      <c r="LUG19" s="8"/>
      <c r="LUH19" s="8"/>
      <c r="LUI19" s="8"/>
      <c r="LUJ19" s="8"/>
      <c r="LUK19" s="8"/>
      <c r="LUL19" s="8"/>
      <c r="LUM19" s="8"/>
      <c r="LUN19" s="8"/>
      <c r="LUO19" s="8"/>
      <c r="LUP19" s="8"/>
      <c r="LUQ19" s="8"/>
      <c r="LUR19" s="8"/>
      <c r="LUS19" s="8"/>
      <c r="LUT19" s="8"/>
      <c r="LUU19" s="8"/>
      <c r="LUV19" s="8"/>
      <c r="LUW19" s="8"/>
      <c r="LUX19" s="8"/>
      <c r="LUY19" s="8"/>
      <c r="LUZ19" s="8"/>
      <c r="LVA19" s="8"/>
      <c r="LVB19" s="8"/>
      <c r="LVC19" s="8"/>
      <c r="LVD19" s="8"/>
      <c r="LVE19" s="8"/>
      <c r="LVF19" s="8"/>
      <c r="LVG19" s="8"/>
      <c r="LVH19" s="8"/>
      <c r="LVI19" s="8"/>
      <c r="LVJ19" s="8"/>
      <c r="LVK19" s="8"/>
      <c r="LVL19" s="8"/>
      <c r="LVM19" s="8"/>
      <c r="LVN19" s="8"/>
      <c r="LVO19" s="8"/>
      <c r="LVP19" s="8"/>
      <c r="LVQ19" s="8"/>
      <c r="LVR19" s="8"/>
      <c r="LVS19" s="8"/>
      <c r="LVT19" s="8"/>
      <c r="LVU19" s="8"/>
      <c r="LVV19" s="8"/>
      <c r="LVW19" s="8"/>
      <c r="LVX19" s="8"/>
      <c r="LVY19" s="8"/>
      <c r="LVZ19" s="8"/>
      <c r="LWA19" s="8"/>
      <c r="LWB19" s="8"/>
      <c r="LWC19" s="8"/>
      <c r="LWD19" s="8"/>
      <c r="LWE19" s="8"/>
      <c r="LWF19" s="8"/>
      <c r="LWG19" s="8"/>
      <c r="LWH19" s="8"/>
      <c r="LWI19" s="8"/>
      <c r="LWJ19" s="8"/>
      <c r="LWK19" s="8"/>
      <c r="LWL19" s="8"/>
      <c r="LWM19" s="8"/>
      <c r="LWN19" s="8"/>
      <c r="LWO19" s="8"/>
      <c r="LWP19" s="8"/>
      <c r="LWQ19" s="8"/>
      <c r="LWR19" s="8"/>
      <c r="LWS19" s="8"/>
      <c r="LWT19" s="8"/>
      <c r="LWU19" s="8"/>
      <c r="LWV19" s="8"/>
      <c r="LWW19" s="8"/>
      <c r="LWX19" s="8"/>
      <c r="LWY19" s="8"/>
      <c r="LWZ19" s="8"/>
      <c r="LXA19" s="8"/>
      <c r="LXB19" s="8"/>
      <c r="LXC19" s="8"/>
      <c r="LXD19" s="8"/>
      <c r="LXE19" s="8"/>
      <c r="LXF19" s="8"/>
      <c r="LXG19" s="8"/>
      <c r="LXH19" s="8"/>
      <c r="LXI19" s="8"/>
      <c r="LXJ19" s="8"/>
      <c r="LXK19" s="8"/>
      <c r="LXL19" s="8"/>
      <c r="LXM19" s="8"/>
      <c r="LXN19" s="8"/>
      <c r="LXO19" s="8"/>
      <c r="LXP19" s="8"/>
      <c r="LXQ19" s="8"/>
      <c r="LXR19" s="8"/>
      <c r="LXS19" s="8"/>
      <c r="LXT19" s="8"/>
      <c r="LXU19" s="8"/>
      <c r="LXV19" s="8"/>
      <c r="LXW19" s="8"/>
      <c r="LXX19" s="8"/>
      <c r="LXY19" s="8"/>
      <c r="LXZ19" s="8"/>
      <c r="LYA19" s="8"/>
      <c r="LYB19" s="8"/>
      <c r="LYC19" s="8"/>
      <c r="LYD19" s="8"/>
      <c r="LYE19" s="8"/>
      <c r="LYF19" s="8"/>
      <c r="LYG19" s="8"/>
      <c r="LYH19" s="8"/>
      <c r="LYI19" s="8"/>
      <c r="LYJ19" s="8"/>
      <c r="LYK19" s="8"/>
      <c r="LYL19" s="8"/>
      <c r="LYM19" s="8"/>
      <c r="LYN19" s="8"/>
      <c r="LYO19" s="8"/>
      <c r="LYP19" s="8"/>
      <c r="LYQ19" s="8"/>
      <c r="LYR19" s="8"/>
      <c r="LYS19" s="8"/>
      <c r="LYT19" s="8"/>
      <c r="LYU19" s="8"/>
      <c r="LYV19" s="8"/>
      <c r="LYW19" s="8"/>
      <c r="LYX19" s="8"/>
      <c r="LYY19" s="8"/>
      <c r="LYZ19" s="8"/>
      <c r="LZA19" s="8"/>
      <c r="LZB19" s="8"/>
      <c r="LZC19" s="8"/>
      <c r="LZD19" s="8"/>
      <c r="LZE19" s="8"/>
      <c r="LZF19" s="8"/>
      <c r="LZG19" s="8"/>
      <c r="LZH19" s="8"/>
      <c r="LZI19" s="8"/>
      <c r="LZJ19" s="8"/>
      <c r="LZK19" s="8"/>
      <c r="LZL19" s="8"/>
      <c r="LZM19" s="8"/>
      <c r="LZN19" s="8"/>
      <c r="LZO19" s="8"/>
      <c r="LZP19" s="8"/>
      <c r="LZQ19" s="8"/>
      <c r="LZR19" s="8"/>
      <c r="LZS19" s="8"/>
      <c r="LZT19" s="8"/>
      <c r="LZU19" s="8"/>
      <c r="LZV19" s="8"/>
      <c r="LZW19" s="8"/>
      <c r="LZX19" s="8"/>
      <c r="LZY19" s="8"/>
      <c r="LZZ19" s="8"/>
      <c r="MAA19" s="8"/>
      <c r="MAB19" s="8"/>
      <c r="MAC19" s="8"/>
      <c r="MAD19" s="8"/>
      <c r="MAE19" s="8"/>
      <c r="MAF19" s="8"/>
      <c r="MAG19" s="8"/>
      <c r="MAH19" s="8"/>
      <c r="MAI19" s="8"/>
      <c r="MAJ19" s="8"/>
      <c r="MAK19" s="8"/>
      <c r="MAL19" s="8"/>
      <c r="MAM19" s="8"/>
      <c r="MAN19" s="8"/>
      <c r="MAO19" s="8"/>
      <c r="MAP19" s="8"/>
      <c r="MAQ19" s="8"/>
      <c r="MAR19" s="8"/>
      <c r="MAS19" s="8"/>
      <c r="MAT19" s="8"/>
      <c r="MAU19" s="8"/>
      <c r="MAV19" s="8"/>
      <c r="MAW19" s="8"/>
      <c r="MAX19" s="8"/>
      <c r="MAY19" s="8"/>
      <c r="MAZ19" s="8"/>
      <c r="MBA19" s="8"/>
      <c r="MBB19" s="8"/>
      <c r="MBC19" s="8"/>
      <c r="MBD19" s="8"/>
      <c r="MBE19" s="8"/>
      <c r="MBF19" s="8"/>
      <c r="MBG19" s="8"/>
      <c r="MBH19" s="8"/>
      <c r="MBI19" s="8"/>
      <c r="MBJ19" s="8"/>
      <c r="MBK19" s="8"/>
      <c r="MBL19" s="8"/>
      <c r="MBM19" s="8"/>
      <c r="MBN19" s="8"/>
      <c r="MBO19" s="8"/>
      <c r="MBP19" s="8"/>
      <c r="MBQ19" s="8"/>
      <c r="MBR19" s="8"/>
      <c r="MBS19" s="8"/>
      <c r="MBT19" s="8"/>
      <c r="MBU19" s="8"/>
      <c r="MBV19" s="8"/>
      <c r="MBW19" s="8"/>
      <c r="MBX19" s="8"/>
      <c r="MBY19" s="8"/>
      <c r="MBZ19" s="8"/>
      <c r="MCA19" s="8"/>
      <c r="MCB19" s="8"/>
      <c r="MCC19" s="8"/>
      <c r="MCD19" s="8"/>
      <c r="MCE19" s="8"/>
      <c r="MCF19" s="8"/>
      <c r="MCG19" s="8"/>
      <c r="MCH19" s="8"/>
      <c r="MCI19" s="8"/>
      <c r="MCJ19" s="8"/>
      <c r="MCK19" s="8"/>
      <c r="MCL19" s="8"/>
      <c r="MCM19" s="8"/>
      <c r="MCN19" s="8"/>
      <c r="MCO19" s="8"/>
      <c r="MCP19" s="8"/>
      <c r="MCQ19" s="8"/>
      <c r="MCR19" s="8"/>
      <c r="MCS19" s="8"/>
      <c r="MCT19" s="8"/>
      <c r="MCU19" s="8"/>
      <c r="MCV19" s="8"/>
      <c r="MCW19" s="8"/>
      <c r="MCX19" s="8"/>
      <c r="MCY19" s="8"/>
      <c r="MCZ19" s="8"/>
      <c r="MDA19" s="8"/>
      <c r="MDB19" s="8"/>
      <c r="MDC19" s="8"/>
      <c r="MDD19" s="8"/>
      <c r="MDE19" s="8"/>
      <c r="MDF19" s="8"/>
      <c r="MDG19" s="8"/>
      <c r="MDH19" s="8"/>
      <c r="MDI19" s="8"/>
      <c r="MDJ19" s="8"/>
      <c r="MDK19" s="8"/>
      <c r="MDL19" s="8"/>
      <c r="MDM19" s="8"/>
      <c r="MDN19" s="8"/>
      <c r="MDO19" s="8"/>
      <c r="MDP19" s="8"/>
      <c r="MDQ19" s="8"/>
      <c r="MDR19" s="8"/>
      <c r="MDS19" s="8"/>
      <c r="MDT19" s="8"/>
      <c r="MDU19" s="8"/>
      <c r="MDV19" s="8"/>
      <c r="MDW19" s="8"/>
      <c r="MDX19" s="8"/>
      <c r="MDY19" s="8"/>
      <c r="MDZ19" s="8"/>
      <c r="MEA19" s="8"/>
      <c r="MEB19" s="8"/>
      <c r="MEC19" s="8"/>
      <c r="MED19" s="8"/>
      <c r="MEE19" s="8"/>
      <c r="MEF19" s="8"/>
      <c r="MEG19" s="8"/>
      <c r="MEH19" s="8"/>
      <c r="MEI19" s="8"/>
      <c r="MEJ19" s="8"/>
      <c r="MEK19" s="8"/>
      <c r="MEL19" s="8"/>
      <c r="MEM19" s="8"/>
      <c r="MEN19" s="8"/>
      <c r="MEO19" s="8"/>
      <c r="MEP19" s="8"/>
      <c r="MEQ19" s="8"/>
      <c r="MER19" s="8"/>
      <c r="MES19" s="8"/>
      <c r="MET19" s="8"/>
      <c r="MEU19" s="8"/>
      <c r="MEV19" s="8"/>
      <c r="MEW19" s="8"/>
      <c r="MEX19" s="8"/>
      <c r="MEY19" s="8"/>
      <c r="MEZ19" s="8"/>
      <c r="MFA19" s="8"/>
      <c r="MFB19" s="8"/>
      <c r="MFC19" s="8"/>
      <c r="MFD19" s="8"/>
      <c r="MFE19" s="8"/>
      <c r="MFF19" s="8"/>
      <c r="MFG19" s="8"/>
      <c r="MFH19" s="8"/>
      <c r="MFI19" s="8"/>
      <c r="MFJ19" s="8"/>
      <c r="MFK19" s="8"/>
      <c r="MFL19" s="8"/>
      <c r="MFM19" s="8"/>
      <c r="MFN19" s="8"/>
      <c r="MFO19" s="8"/>
      <c r="MFP19" s="8"/>
      <c r="MFQ19" s="8"/>
      <c r="MFR19" s="8"/>
      <c r="MFS19" s="8"/>
      <c r="MFT19" s="8"/>
      <c r="MFU19" s="8"/>
      <c r="MFV19" s="8"/>
      <c r="MFW19" s="8"/>
      <c r="MFX19" s="8"/>
      <c r="MFY19" s="8"/>
      <c r="MFZ19" s="8"/>
      <c r="MGA19" s="8"/>
      <c r="MGB19" s="8"/>
      <c r="MGC19" s="8"/>
      <c r="MGD19" s="8"/>
      <c r="MGE19" s="8"/>
      <c r="MGF19" s="8"/>
      <c r="MGG19" s="8"/>
      <c r="MGH19" s="8"/>
      <c r="MGI19" s="8"/>
      <c r="MGJ19" s="8"/>
      <c r="MGK19" s="8"/>
      <c r="MGL19" s="8"/>
      <c r="MGM19" s="8"/>
      <c r="MGN19" s="8"/>
      <c r="MGO19" s="8"/>
      <c r="MGP19" s="8"/>
      <c r="MGQ19" s="8"/>
      <c r="MGR19" s="8"/>
      <c r="MGS19" s="8"/>
      <c r="MGT19" s="8"/>
      <c r="MGU19" s="8"/>
      <c r="MGV19" s="8"/>
      <c r="MGW19" s="8"/>
      <c r="MGX19" s="8"/>
      <c r="MGY19" s="8"/>
      <c r="MGZ19" s="8"/>
      <c r="MHA19" s="8"/>
      <c r="MHB19" s="8"/>
      <c r="MHC19" s="8"/>
      <c r="MHD19" s="8"/>
      <c r="MHE19" s="8"/>
      <c r="MHF19" s="8"/>
      <c r="MHG19" s="8"/>
      <c r="MHH19" s="8"/>
      <c r="MHI19" s="8"/>
      <c r="MHJ19" s="8"/>
      <c r="MHK19" s="8"/>
      <c r="MHL19" s="8"/>
      <c r="MHM19" s="8"/>
      <c r="MHN19" s="8"/>
      <c r="MHO19" s="8"/>
      <c r="MHP19" s="8"/>
      <c r="MHQ19" s="8"/>
      <c r="MHR19" s="8"/>
      <c r="MHS19" s="8"/>
      <c r="MHT19" s="8"/>
      <c r="MHU19" s="8"/>
      <c r="MHV19" s="8"/>
      <c r="MHW19" s="8"/>
      <c r="MHX19" s="8"/>
      <c r="MHY19" s="8"/>
      <c r="MHZ19" s="8"/>
      <c r="MIA19" s="8"/>
      <c r="MIB19" s="8"/>
      <c r="MIC19" s="8"/>
      <c r="MID19" s="8"/>
      <c r="MIE19" s="8"/>
      <c r="MIF19" s="8"/>
      <c r="MIG19" s="8"/>
      <c r="MIH19" s="8"/>
      <c r="MII19" s="8"/>
      <c r="MIJ19" s="8"/>
      <c r="MIK19" s="8"/>
      <c r="MIL19" s="8"/>
      <c r="MIM19" s="8"/>
      <c r="MIN19" s="8"/>
      <c r="MIO19" s="8"/>
      <c r="MIP19" s="8"/>
      <c r="MIQ19" s="8"/>
      <c r="MIR19" s="8"/>
      <c r="MIS19" s="8"/>
      <c r="MIT19" s="8"/>
      <c r="MIU19" s="8"/>
      <c r="MIV19" s="8"/>
      <c r="MIW19" s="8"/>
      <c r="MIX19" s="8"/>
      <c r="MIY19" s="8"/>
      <c r="MIZ19" s="8"/>
      <c r="MJA19" s="8"/>
      <c r="MJB19" s="8"/>
      <c r="MJC19" s="8"/>
      <c r="MJD19" s="8"/>
      <c r="MJE19" s="8"/>
      <c r="MJF19" s="8"/>
      <c r="MJG19" s="8"/>
      <c r="MJH19" s="8"/>
      <c r="MJI19" s="8"/>
      <c r="MJJ19" s="8"/>
      <c r="MJK19" s="8"/>
      <c r="MJL19" s="8"/>
      <c r="MJM19" s="8"/>
      <c r="MJN19" s="8"/>
      <c r="MJO19" s="8"/>
      <c r="MJP19" s="8"/>
      <c r="MJQ19" s="8"/>
      <c r="MJR19" s="8"/>
      <c r="MJS19" s="8"/>
      <c r="MJT19" s="8"/>
      <c r="MJU19" s="8"/>
      <c r="MJV19" s="8"/>
      <c r="MJW19" s="8"/>
      <c r="MJX19" s="8"/>
      <c r="MJY19" s="8"/>
      <c r="MJZ19" s="8"/>
      <c r="MKA19" s="8"/>
      <c r="MKB19" s="8"/>
      <c r="MKC19" s="8"/>
      <c r="MKD19" s="8"/>
      <c r="MKE19" s="8"/>
      <c r="MKF19" s="8"/>
      <c r="MKG19" s="8"/>
      <c r="MKH19" s="8"/>
      <c r="MKI19" s="8"/>
      <c r="MKJ19" s="8"/>
      <c r="MKK19" s="8"/>
      <c r="MKL19" s="8"/>
      <c r="MKM19" s="8"/>
      <c r="MKN19" s="8"/>
      <c r="MKO19" s="8"/>
      <c r="MKP19" s="8"/>
      <c r="MKQ19" s="8"/>
      <c r="MKR19" s="8"/>
      <c r="MKS19" s="8"/>
      <c r="MKT19" s="8"/>
      <c r="MKU19" s="8"/>
      <c r="MKV19" s="8"/>
      <c r="MKW19" s="8"/>
      <c r="MKX19" s="8"/>
      <c r="MKY19" s="8"/>
      <c r="MKZ19" s="8"/>
      <c r="MLA19" s="8"/>
      <c r="MLB19" s="8"/>
      <c r="MLC19" s="8"/>
      <c r="MLD19" s="8"/>
      <c r="MLE19" s="8"/>
      <c r="MLF19" s="8"/>
      <c r="MLG19" s="8"/>
      <c r="MLH19" s="8"/>
      <c r="MLI19" s="8"/>
      <c r="MLJ19" s="8"/>
      <c r="MLK19" s="8"/>
      <c r="MLL19" s="8"/>
      <c r="MLM19" s="8"/>
      <c r="MLN19" s="8"/>
      <c r="MLO19" s="8"/>
      <c r="MLP19" s="8"/>
      <c r="MLQ19" s="8"/>
      <c r="MLR19" s="8"/>
      <c r="MLS19" s="8"/>
      <c r="MLT19" s="8"/>
      <c r="MLU19" s="8"/>
      <c r="MLV19" s="8"/>
      <c r="MLW19" s="8"/>
      <c r="MLX19" s="8"/>
      <c r="MLY19" s="8"/>
      <c r="MLZ19" s="8"/>
      <c r="MMA19" s="8"/>
      <c r="MMB19" s="8"/>
      <c r="MMC19" s="8"/>
      <c r="MMD19" s="8"/>
      <c r="MME19" s="8"/>
      <c r="MMF19" s="8"/>
      <c r="MMG19" s="8"/>
      <c r="MMH19" s="8"/>
      <c r="MMI19" s="8"/>
      <c r="MMJ19" s="8"/>
      <c r="MMK19" s="8"/>
      <c r="MML19" s="8"/>
      <c r="MMM19" s="8"/>
      <c r="MMN19" s="8"/>
      <c r="MMO19" s="8"/>
      <c r="MMP19" s="8"/>
      <c r="MMQ19" s="8"/>
      <c r="MMR19" s="8"/>
      <c r="MMS19" s="8"/>
      <c r="MMT19" s="8"/>
      <c r="MMU19" s="8"/>
      <c r="MMV19" s="8"/>
      <c r="MMW19" s="8"/>
      <c r="MMX19" s="8"/>
      <c r="MMY19" s="8"/>
      <c r="MMZ19" s="8"/>
      <c r="MNA19" s="8"/>
      <c r="MNB19" s="8"/>
      <c r="MNC19" s="8"/>
      <c r="MND19" s="8"/>
      <c r="MNE19" s="8"/>
      <c r="MNF19" s="8"/>
      <c r="MNG19" s="8"/>
      <c r="MNH19" s="8"/>
      <c r="MNI19" s="8"/>
      <c r="MNJ19" s="8"/>
      <c r="MNK19" s="8"/>
      <c r="MNL19" s="8"/>
      <c r="MNM19" s="8"/>
      <c r="MNN19" s="8"/>
      <c r="MNO19" s="8"/>
      <c r="MNP19" s="8"/>
      <c r="MNQ19" s="8"/>
      <c r="MNR19" s="8"/>
      <c r="MNS19" s="8"/>
      <c r="MNT19" s="8"/>
      <c r="MNU19" s="8"/>
      <c r="MNV19" s="8"/>
      <c r="MNW19" s="8"/>
      <c r="MNX19" s="8"/>
      <c r="MNY19" s="8"/>
      <c r="MNZ19" s="8"/>
      <c r="MOA19" s="8"/>
      <c r="MOB19" s="8"/>
      <c r="MOC19" s="8"/>
      <c r="MOD19" s="8"/>
      <c r="MOE19" s="8"/>
      <c r="MOF19" s="8"/>
      <c r="MOG19" s="8"/>
      <c r="MOH19" s="8"/>
      <c r="MOI19" s="8"/>
      <c r="MOJ19" s="8"/>
      <c r="MOK19" s="8"/>
      <c r="MOL19" s="8"/>
      <c r="MOM19" s="8"/>
      <c r="MON19" s="8"/>
      <c r="MOO19" s="8"/>
      <c r="MOP19" s="8"/>
      <c r="MOQ19" s="8"/>
      <c r="MOR19" s="8"/>
      <c r="MOS19" s="8"/>
      <c r="MOT19" s="8"/>
      <c r="MOU19" s="8"/>
      <c r="MOV19" s="8"/>
      <c r="MOW19" s="8"/>
      <c r="MOX19" s="8"/>
      <c r="MOY19" s="8"/>
      <c r="MOZ19" s="8"/>
      <c r="MPA19" s="8"/>
      <c r="MPB19" s="8"/>
      <c r="MPC19" s="8"/>
      <c r="MPD19" s="8"/>
      <c r="MPE19" s="8"/>
      <c r="MPF19" s="8"/>
      <c r="MPG19" s="8"/>
      <c r="MPH19" s="8"/>
      <c r="MPI19" s="8"/>
      <c r="MPJ19" s="8"/>
      <c r="MPK19" s="8"/>
      <c r="MPL19" s="8"/>
      <c r="MPM19" s="8"/>
      <c r="MPN19" s="8"/>
      <c r="MPO19" s="8"/>
      <c r="MPP19" s="8"/>
      <c r="MPQ19" s="8"/>
      <c r="MPR19" s="8"/>
      <c r="MPS19" s="8"/>
      <c r="MPT19" s="8"/>
      <c r="MPU19" s="8"/>
      <c r="MPV19" s="8"/>
      <c r="MPW19" s="8"/>
      <c r="MPX19" s="8"/>
      <c r="MPY19" s="8"/>
      <c r="MPZ19" s="8"/>
      <c r="MQA19" s="8"/>
      <c r="MQB19" s="8"/>
      <c r="MQC19" s="8"/>
      <c r="MQD19" s="8"/>
      <c r="MQE19" s="8"/>
      <c r="MQF19" s="8"/>
      <c r="MQG19" s="8"/>
      <c r="MQH19" s="8"/>
      <c r="MQI19" s="8"/>
      <c r="MQJ19" s="8"/>
      <c r="MQK19" s="8"/>
      <c r="MQL19" s="8"/>
      <c r="MQM19" s="8"/>
      <c r="MQN19" s="8"/>
      <c r="MQO19" s="8"/>
      <c r="MQP19" s="8"/>
      <c r="MQQ19" s="8"/>
      <c r="MQR19" s="8"/>
      <c r="MQS19" s="8"/>
      <c r="MQT19" s="8"/>
      <c r="MQU19" s="8"/>
      <c r="MQV19" s="8"/>
      <c r="MQW19" s="8"/>
      <c r="MQX19" s="8"/>
      <c r="MQY19" s="8"/>
      <c r="MQZ19" s="8"/>
      <c r="MRA19" s="8"/>
      <c r="MRB19" s="8"/>
      <c r="MRC19" s="8"/>
      <c r="MRD19" s="8"/>
      <c r="MRE19" s="8"/>
      <c r="MRF19" s="8"/>
      <c r="MRG19" s="8"/>
      <c r="MRH19" s="8"/>
      <c r="MRI19" s="8"/>
      <c r="MRJ19" s="8"/>
      <c r="MRK19" s="8"/>
      <c r="MRL19" s="8"/>
      <c r="MRM19" s="8"/>
      <c r="MRN19" s="8"/>
      <c r="MRO19" s="8"/>
      <c r="MRP19" s="8"/>
      <c r="MRQ19" s="8"/>
      <c r="MRR19" s="8"/>
      <c r="MRS19" s="8"/>
      <c r="MRT19" s="8"/>
      <c r="MRU19" s="8"/>
      <c r="MRV19" s="8"/>
      <c r="MRW19" s="8"/>
      <c r="MRX19" s="8"/>
      <c r="MRY19" s="8"/>
      <c r="MRZ19" s="8"/>
      <c r="MSA19" s="8"/>
      <c r="MSB19" s="8"/>
      <c r="MSC19" s="8"/>
      <c r="MSD19" s="8"/>
      <c r="MSE19" s="8"/>
      <c r="MSF19" s="8"/>
      <c r="MSG19" s="8"/>
      <c r="MSH19" s="8"/>
      <c r="MSI19" s="8"/>
      <c r="MSJ19" s="8"/>
      <c r="MSK19" s="8"/>
      <c r="MSL19" s="8"/>
      <c r="MSM19" s="8"/>
      <c r="MSN19" s="8"/>
      <c r="MSO19" s="8"/>
      <c r="MSP19" s="8"/>
      <c r="MSQ19" s="8"/>
      <c r="MSR19" s="8"/>
      <c r="MSS19" s="8"/>
      <c r="MST19" s="8"/>
      <c r="MSU19" s="8"/>
      <c r="MSV19" s="8"/>
      <c r="MSW19" s="8"/>
      <c r="MSX19" s="8"/>
      <c r="MSY19" s="8"/>
      <c r="MSZ19" s="8"/>
      <c r="MTA19" s="8"/>
      <c r="MTB19" s="8"/>
      <c r="MTC19" s="8"/>
      <c r="MTD19" s="8"/>
      <c r="MTE19" s="8"/>
      <c r="MTF19" s="8"/>
      <c r="MTG19" s="8"/>
      <c r="MTH19" s="8"/>
      <c r="MTI19" s="8"/>
      <c r="MTJ19" s="8"/>
      <c r="MTK19" s="8"/>
      <c r="MTL19" s="8"/>
      <c r="MTM19" s="8"/>
      <c r="MTN19" s="8"/>
      <c r="MTO19" s="8"/>
      <c r="MTP19" s="8"/>
      <c r="MTQ19" s="8"/>
      <c r="MTR19" s="8"/>
      <c r="MTS19" s="8"/>
      <c r="MTT19" s="8"/>
      <c r="MTU19" s="8"/>
      <c r="MTV19" s="8"/>
      <c r="MTW19" s="8"/>
      <c r="MTX19" s="8"/>
      <c r="MTY19" s="8"/>
      <c r="MTZ19" s="8"/>
      <c r="MUA19" s="8"/>
      <c r="MUB19" s="8"/>
      <c r="MUC19" s="8"/>
      <c r="MUD19" s="8"/>
      <c r="MUE19" s="8"/>
      <c r="MUF19" s="8"/>
      <c r="MUG19" s="8"/>
      <c r="MUH19" s="8"/>
      <c r="MUI19" s="8"/>
      <c r="MUJ19" s="8"/>
      <c r="MUK19" s="8"/>
      <c r="MUL19" s="8"/>
      <c r="MUM19" s="8"/>
      <c r="MUN19" s="8"/>
      <c r="MUO19" s="8"/>
      <c r="MUP19" s="8"/>
      <c r="MUQ19" s="8"/>
      <c r="MUR19" s="8"/>
      <c r="MUS19" s="8"/>
      <c r="MUT19" s="8"/>
      <c r="MUU19" s="8"/>
      <c r="MUV19" s="8"/>
      <c r="MUW19" s="8"/>
      <c r="MUX19" s="8"/>
      <c r="MUY19" s="8"/>
      <c r="MUZ19" s="8"/>
      <c r="MVA19" s="8"/>
      <c r="MVB19" s="8"/>
      <c r="MVC19" s="8"/>
      <c r="MVD19" s="8"/>
      <c r="MVE19" s="8"/>
      <c r="MVF19" s="8"/>
      <c r="MVG19" s="8"/>
      <c r="MVH19" s="8"/>
      <c r="MVI19" s="8"/>
      <c r="MVJ19" s="8"/>
      <c r="MVK19" s="8"/>
      <c r="MVL19" s="8"/>
      <c r="MVM19" s="8"/>
      <c r="MVN19" s="8"/>
      <c r="MVO19" s="8"/>
      <c r="MVP19" s="8"/>
      <c r="MVQ19" s="8"/>
      <c r="MVR19" s="8"/>
      <c r="MVS19" s="8"/>
      <c r="MVT19" s="8"/>
      <c r="MVU19" s="8"/>
      <c r="MVV19" s="8"/>
      <c r="MVW19" s="8"/>
      <c r="MVX19" s="8"/>
      <c r="MVY19" s="8"/>
      <c r="MVZ19" s="8"/>
      <c r="MWA19" s="8"/>
      <c r="MWB19" s="8"/>
      <c r="MWC19" s="8"/>
      <c r="MWD19" s="8"/>
      <c r="MWE19" s="8"/>
      <c r="MWF19" s="8"/>
      <c r="MWG19" s="8"/>
      <c r="MWH19" s="8"/>
      <c r="MWI19" s="8"/>
      <c r="MWJ19" s="8"/>
      <c r="MWK19" s="8"/>
      <c r="MWL19" s="8"/>
      <c r="MWM19" s="8"/>
      <c r="MWN19" s="8"/>
      <c r="MWO19" s="8"/>
      <c r="MWP19" s="8"/>
      <c r="MWQ19" s="8"/>
      <c r="MWR19" s="8"/>
      <c r="MWS19" s="8"/>
      <c r="MWT19" s="8"/>
      <c r="MWU19" s="8"/>
      <c r="MWV19" s="8"/>
      <c r="MWW19" s="8"/>
      <c r="MWX19" s="8"/>
      <c r="MWY19" s="8"/>
      <c r="MWZ19" s="8"/>
      <c r="MXA19" s="8"/>
      <c r="MXB19" s="8"/>
      <c r="MXC19" s="8"/>
      <c r="MXD19" s="8"/>
      <c r="MXE19" s="8"/>
      <c r="MXF19" s="8"/>
      <c r="MXG19" s="8"/>
      <c r="MXH19" s="8"/>
      <c r="MXI19" s="8"/>
      <c r="MXJ19" s="8"/>
      <c r="MXK19" s="8"/>
      <c r="MXL19" s="8"/>
      <c r="MXM19" s="8"/>
      <c r="MXN19" s="8"/>
      <c r="MXO19" s="8"/>
      <c r="MXP19" s="8"/>
      <c r="MXQ19" s="8"/>
      <c r="MXR19" s="8"/>
      <c r="MXS19" s="8"/>
      <c r="MXT19" s="8"/>
      <c r="MXU19" s="8"/>
      <c r="MXV19" s="8"/>
      <c r="MXW19" s="8"/>
      <c r="MXX19" s="8"/>
      <c r="MXY19" s="8"/>
      <c r="MXZ19" s="8"/>
      <c r="MYA19" s="8"/>
      <c r="MYB19" s="8"/>
      <c r="MYC19" s="8"/>
      <c r="MYD19" s="8"/>
      <c r="MYE19" s="8"/>
      <c r="MYF19" s="8"/>
      <c r="MYG19" s="8"/>
      <c r="MYH19" s="8"/>
      <c r="MYI19" s="8"/>
      <c r="MYJ19" s="8"/>
      <c r="MYK19" s="8"/>
      <c r="MYL19" s="8"/>
      <c r="MYM19" s="8"/>
      <c r="MYN19" s="8"/>
      <c r="MYO19" s="8"/>
      <c r="MYP19" s="8"/>
      <c r="MYQ19" s="8"/>
      <c r="MYR19" s="8"/>
      <c r="MYS19" s="8"/>
      <c r="MYT19" s="8"/>
      <c r="MYU19" s="8"/>
      <c r="MYV19" s="8"/>
      <c r="MYW19" s="8"/>
      <c r="MYX19" s="8"/>
      <c r="MYY19" s="8"/>
      <c r="MYZ19" s="8"/>
      <c r="MZA19" s="8"/>
      <c r="MZB19" s="8"/>
      <c r="MZC19" s="8"/>
      <c r="MZD19" s="8"/>
      <c r="MZE19" s="8"/>
      <c r="MZF19" s="8"/>
      <c r="MZG19" s="8"/>
      <c r="MZH19" s="8"/>
      <c r="MZI19" s="8"/>
      <c r="MZJ19" s="8"/>
      <c r="MZK19" s="8"/>
      <c r="MZL19" s="8"/>
      <c r="MZM19" s="8"/>
      <c r="MZN19" s="8"/>
      <c r="MZO19" s="8"/>
      <c r="MZP19" s="8"/>
      <c r="MZQ19" s="8"/>
      <c r="MZR19" s="8"/>
      <c r="MZS19" s="8"/>
      <c r="MZT19" s="8"/>
      <c r="MZU19" s="8"/>
      <c r="MZV19" s="8"/>
      <c r="MZW19" s="8"/>
      <c r="MZX19" s="8"/>
      <c r="MZY19" s="8"/>
      <c r="MZZ19" s="8"/>
      <c r="NAA19" s="8"/>
      <c r="NAB19" s="8"/>
      <c r="NAC19" s="8"/>
      <c r="NAD19" s="8"/>
      <c r="NAE19" s="8"/>
      <c r="NAF19" s="8"/>
      <c r="NAG19" s="8"/>
      <c r="NAH19" s="8"/>
      <c r="NAI19" s="8"/>
      <c r="NAJ19" s="8"/>
      <c r="NAK19" s="8"/>
      <c r="NAL19" s="8"/>
      <c r="NAM19" s="8"/>
      <c r="NAN19" s="8"/>
      <c r="NAO19" s="8"/>
      <c r="NAP19" s="8"/>
      <c r="NAQ19" s="8"/>
      <c r="NAR19" s="8"/>
      <c r="NAS19" s="8"/>
      <c r="NAT19" s="8"/>
      <c r="NAU19" s="8"/>
      <c r="NAV19" s="8"/>
      <c r="NAW19" s="8"/>
      <c r="NAX19" s="8"/>
      <c r="NAY19" s="8"/>
      <c r="NAZ19" s="8"/>
      <c r="NBA19" s="8"/>
      <c r="NBB19" s="8"/>
      <c r="NBC19" s="8"/>
      <c r="NBD19" s="8"/>
      <c r="NBE19" s="8"/>
      <c r="NBF19" s="8"/>
      <c r="NBG19" s="8"/>
      <c r="NBH19" s="8"/>
      <c r="NBI19" s="8"/>
      <c r="NBJ19" s="8"/>
      <c r="NBK19" s="8"/>
      <c r="NBL19" s="8"/>
      <c r="NBM19" s="8"/>
      <c r="NBN19" s="8"/>
      <c r="NBO19" s="8"/>
      <c r="NBP19" s="8"/>
      <c r="NBQ19" s="8"/>
      <c r="NBR19" s="8"/>
      <c r="NBS19" s="8"/>
      <c r="NBT19" s="8"/>
      <c r="NBU19" s="8"/>
      <c r="NBV19" s="8"/>
      <c r="NBW19" s="8"/>
      <c r="NBX19" s="8"/>
      <c r="NBY19" s="8"/>
      <c r="NBZ19" s="8"/>
      <c r="NCA19" s="8"/>
      <c r="NCB19" s="8"/>
      <c r="NCC19" s="8"/>
      <c r="NCD19" s="8"/>
      <c r="NCE19" s="8"/>
      <c r="NCF19" s="8"/>
      <c r="NCG19" s="8"/>
      <c r="NCH19" s="8"/>
      <c r="NCI19" s="8"/>
      <c r="NCJ19" s="8"/>
      <c r="NCK19" s="8"/>
      <c r="NCL19" s="8"/>
      <c r="NCM19" s="8"/>
      <c r="NCN19" s="8"/>
      <c r="NCO19" s="8"/>
      <c r="NCP19" s="8"/>
      <c r="NCQ19" s="8"/>
      <c r="NCR19" s="8"/>
      <c r="NCS19" s="8"/>
      <c r="NCT19" s="8"/>
      <c r="NCU19" s="8"/>
      <c r="NCV19" s="8"/>
      <c r="NCW19" s="8"/>
      <c r="NCX19" s="8"/>
      <c r="NCY19" s="8"/>
      <c r="NCZ19" s="8"/>
      <c r="NDA19" s="8"/>
      <c r="NDB19" s="8"/>
      <c r="NDC19" s="8"/>
      <c r="NDD19" s="8"/>
      <c r="NDE19" s="8"/>
      <c r="NDF19" s="8"/>
      <c r="NDG19" s="8"/>
      <c r="NDH19" s="8"/>
      <c r="NDI19" s="8"/>
      <c r="NDJ19" s="8"/>
      <c r="NDK19" s="8"/>
      <c r="NDL19" s="8"/>
      <c r="NDM19" s="8"/>
      <c r="NDN19" s="8"/>
      <c r="NDO19" s="8"/>
      <c r="NDP19" s="8"/>
      <c r="NDQ19" s="8"/>
      <c r="NDR19" s="8"/>
      <c r="NDS19" s="8"/>
      <c r="NDT19" s="8"/>
      <c r="NDU19" s="8"/>
      <c r="NDV19" s="8"/>
      <c r="NDW19" s="8"/>
      <c r="NDX19" s="8"/>
      <c r="NDY19" s="8"/>
      <c r="NDZ19" s="8"/>
      <c r="NEA19" s="8"/>
      <c r="NEB19" s="8"/>
      <c r="NEC19" s="8"/>
      <c r="NED19" s="8"/>
      <c r="NEE19" s="8"/>
      <c r="NEF19" s="8"/>
      <c r="NEG19" s="8"/>
      <c r="NEH19" s="8"/>
      <c r="NEI19" s="8"/>
      <c r="NEJ19" s="8"/>
      <c r="NEK19" s="8"/>
      <c r="NEL19" s="8"/>
      <c r="NEM19" s="8"/>
      <c r="NEN19" s="8"/>
      <c r="NEO19" s="8"/>
      <c r="NEP19" s="8"/>
      <c r="NEQ19" s="8"/>
      <c r="NER19" s="8"/>
      <c r="NES19" s="8"/>
      <c r="NET19" s="8"/>
      <c r="NEU19" s="8"/>
      <c r="NEV19" s="8"/>
      <c r="NEW19" s="8"/>
      <c r="NEX19" s="8"/>
      <c r="NEY19" s="8"/>
      <c r="NEZ19" s="8"/>
      <c r="NFA19" s="8"/>
      <c r="NFB19" s="8"/>
      <c r="NFC19" s="8"/>
      <c r="NFD19" s="8"/>
      <c r="NFE19" s="8"/>
      <c r="NFF19" s="8"/>
      <c r="NFG19" s="8"/>
      <c r="NFH19" s="8"/>
      <c r="NFI19" s="8"/>
      <c r="NFJ19" s="8"/>
      <c r="NFK19" s="8"/>
      <c r="NFL19" s="8"/>
      <c r="NFM19" s="8"/>
      <c r="NFN19" s="8"/>
      <c r="NFO19" s="8"/>
      <c r="NFP19" s="8"/>
      <c r="NFQ19" s="8"/>
      <c r="NFR19" s="8"/>
      <c r="NFS19" s="8"/>
      <c r="NFT19" s="8"/>
      <c r="NFU19" s="8"/>
      <c r="NFV19" s="8"/>
      <c r="NFW19" s="8"/>
      <c r="NFX19" s="8"/>
      <c r="NFY19" s="8"/>
      <c r="NFZ19" s="8"/>
      <c r="NGA19" s="8"/>
      <c r="NGB19" s="8"/>
      <c r="NGC19" s="8"/>
      <c r="NGD19" s="8"/>
      <c r="NGE19" s="8"/>
      <c r="NGF19" s="8"/>
      <c r="NGG19" s="8"/>
      <c r="NGH19" s="8"/>
      <c r="NGI19" s="8"/>
      <c r="NGJ19" s="8"/>
      <c r="NGK19" s="8"/>
      <c r="NGL19" s="8"/>
      <c r="NGM19" s="8"/>
      <c r="NGN19" s="8"/>
      <c r="NGO19" s="8"/>
      <c r="NGP19" s="8"/>
      <c r="NGQ19" s="8"/>
      <c r="NGR19" s="8"/>
      <c r="NGS19" s="8"/>
      <c r="NGT19" s="8"/>
      <c r="NGU19" s="8"/>
      <c r="NGV19" s="8"/>
      <c r="NGW19" s="8"/>
      <c r="NGX19" s="8"/>
      <c r="NGY19" s="8"/>
      <c r="NGZ19" s="8"/>
      <c r="NHA19" s="8"/>
      <c r="NHB19" s="8"/>
      <c r="NHC19" s="8"/>
      <c r="NHD19" s="8"/>
      <c r="NHE19" s="8"/>
      <c r="NHF19" s="8"/>
      <c r="NHG19" s="8"/>
      <c r="NHH19" s="8"/>
      <c r="NHI19" s="8"/>
      <c r="NHJ19" s="8"/>
      <c r="NHK19" s="8"/>
      <c r="NHL19" s="8"/>
      <c r="NHM19" s="8"/>
      <c r="NHN19" s="8"/>
      <c r="NHO19" s="8"/>
      <c r="NHP19" s="8"/>
      <c r="NHQ19" s="8"/>
      <c r="NHR19" s="8"/>
      <c r="NHS19" s="8"/>
      <c r="NHT19" s="8"/>
      <c r="NHU19" s="8"/>
      <c r="NHV19" s="8"/>
      <c r="NHW19" s="8"/>
      <c r="NHX19" s="8"/>
      <c r="NHY19" s="8"/>
      <c r="NHZ19" s="8"/>
      <c r="NIA19" s="8"/>
      <c r="NIB19" s="8"/>
      <c r="NIC19" s="8"/>
      <c r="NID19" s="8"/>
      <c r="NIE19" s="8"/>
      <c r="NIF19" s="8"/>
      <c r="NIG19" s="8"/>
      <c r="NIH19" s="8"/>
      <c r="NII19" s="8"/>
      <c r="NIJ19" s="8"/>
      <c r="NIK19" s="8"/>
      <c r="NIL19" s="8"/>
      <c r="NIM19" s="8"/>
      <c r="NIN19" s="8"/>
      <c r="NIO19" s="8"/>
      <c r="NIP19" s="8"/>
      <c r="NIQ19" s="8"/>
      <c r="NIR19" s="8"/>
      <c r="NIS19" s="8"/>
      <c r="NIT19" s="8"/>
      <c r="NIU19" s="8"/>
      <c r="NIV19" s="8"/>
      <c r="NIW19" s="8"/>
      <c r="NIX19" s="8"/>
      <c r="NIY19" s="8"/>
      <c r="NIZ19" s="8"/>
      <c r="NJA19" s="8"/>
      <c r="NJB19" s="8"/>
      <c r="NJC19" s="8"/>
      <c r="NJD19" s="8"/>
      <c r="NJE19" s="8"/>
      <c r="NJF19" s="8"/>
      <c r="NJG19" s="8"/>
      <c r="NJH19" s="8"/>
      <c r="NJI19" s="8"/>
      <c r="NJJ19" s="8"/>
      <c r="NJK19" s="8"/>
      <c r="NJL19" s="8"/>
      <c r="NJM19" s="8"/>
      <c r="NJN19" s="8"/>
      <c r="NJO19" s="8"/>
      <c r="NJP19" s="8"/>
      <c r="NJQ19" s="8"/>
      <c r="NJR19" s="8"/>
      <c r="NJS19" s="8"/>
      <c r="NJT19" s="8"/>
      <c r="NJU19" s="8"/>
      <c r="NJV19" s="8"/>
      <c r="NJW19" s="8"/>
      <c r="NJX19" s="8"/>
      <c r="NJY19" s="8"/>
      <c r="NJZ19" s="8"/>
      <c r="NKA19" s="8"/>
      <c r="NKB19" s="8"/>
      <c r="NKC19" s="8"/>
      <c r="NKD19" s="8"/>
      <c r="NKE19" s="8"/>
      <c r="NKF19" s="8"/>
      <c r="NKG19" s="8"/>
      <c r="NKH19" s="8"/>
      <c r="NKI19" s="8"/>
      <c r="NKJ19" s="8"/>
      <c r="NKK19" s="8"/>
      <c r="NKL19" s="8"/>
      <c r="NKM19" s="8"/>
      <c r="NKN19" s="8"/>
      <c r="NKO19" s="8"/>
      <c r="NKP19" s="8"/>
      <c r="NKQ19" s="8"/>
      <c r="NKR19" s="8"/>
      <c r="NKS19" s="8"/>
      <c r="NKT19" s="8"/>
      <c r="NKU19" s="8"/>
      <c r="NKV19" s="8"/>
      <c r="NKW19" s="8"/>
      <c r="NKX19" s="8"/>
      <c r="NKY19" s="8"/>
      <c r="NKZ19" s="8"/>
      <c r="NLA19" s="8"/>
      <c r="NLB19" s="8"/>
      <c r="NLC19" s="8"/>
      <c r="NLD19" s="8"/>
      <c r="NLE19" s="8"/>
      <c r="NLF19" s="8"/>
      <c r="NLG19" s="8"/>
      <c r="NLH19" s="8"/>
      <c r="NLI19" s="8"/>
      <c r="NLJ19" s="8"/>
      <c r="NLK19" s="8"/>
      <c r="NLL19" s="8"/>
      <c r="NLM19" s="8"/>
      <c r="NLN19" s="8"/>
      <c r="NLO19" s="8"/>
      <c r="NLP19" s="8"/>
      <c r="NLQ19" s="8"/>
      <c r="NLR19" s="8"/>
      <c r="NLS19" s="8"/>
      <c r="NLT19" s="8"/>
      <c r="NLU19" s="8"/>
      <c r="NLV19" s="8"/>
      <c r="NLW19" s="8"/>
      <c r="NLX19" s="8"/>
      <c r="NLY19" s="8"/>
      <c r="NLZ19" s="8"/>
      <c r="NMA19" s="8"/>
      <c r="NMB19" s="8"/>
      <c r="NMC19" s="8"/>
      <c r="NMD19" s="8"/>
      <c r="NME19" s="8"/>
      <c r="NMF19" s="8"/>
      <c r="NMG19" s="8"/>
      <c r="NMH19" s="8"/>
      <c r="NMI19" s="8"/>
      <c r="NMJ19" s="8"/>
      <c r="NMK19" s="8"/>
      <c r="NML19" s="8"/>
      <c r="NMM19" s="8"/>
      <c r="NMN19" s="8"/>
      <c r="NMO19" s="8"/>
      <c r="NMP19" s="8"/>
      <c r="NMQ19" s="8"/>
      <c r="NMR19" s="8"/>
      <c r="NMS19" s="8"/>
      <c r="NMT19" s="8"/>
      <c r="NMU19" s="8"/>
      <c r="NMV19" s="8"/>
      <c r="NMW19" s="8"/>
      <c r="NMX19" s="8"/>
      <c r="NMY19" s="8"/>
      <c r="NMZ19" s="8"/>
      <c r="NNA19" s="8"/>
      <c r="NNB19" s="8"/>
      <c r="NNC19" s="8"/>
      <c r="NND19" s="8"/>
      <c r="NNE19" s="8"/>
      <c r="NNF19" s="8"/>
      <c r="NNG19" s="8"/>
      <c r="NNH19" s="8"/>
      <c r="NNI19" s="8"/>
      <c r="NNJ19" s="8"/>
      <c r="NNK19" s="8"/>
      <c r="NNL19" s="8"/>
      <c r="NNM19" s="8"/>
      <c r="NNN19" s="8"/>
      <c r="NNO19" s="8"/>
      <c r="NNP19" s="8"/>
      <c r="NNQ19" s="8"/>
      <c r="NNR19" s="8"/>
      <c r="NNS19" s="8"/>
      <c r="NNT19" s="8"/>
      <c r="NNU19" s="8"/>
      <c r="NNV19" s="8"/>
      <c r="NNW19" s="8"/>
      <c r="NNX19" s="8"/>
      <c r="NNY19" s="8"/>
      <c r="NNZ19" s="8"/>
      <c r="NOA19" s="8"/>
      <c r="NOB19" s="8"/>
      <c r="NOC19" s="8"/>
      <c r="NOD19" s="8"/>
      <c r="NOE19" s="8"/>
      <c r="NOF19" s="8"/>
      <c r="NOG19" s="8"/>
      <c r="NOH19" s="8"/>
      <c r="NOI19" s="8"/>
      <c r="NOJ19" s="8"/>
      <c r="NOK19" s="8"/>
      <c r="NOL19" s="8"/>
      <c r="NOM19" s="8"/>
      <c r="NON19" s="8"/>
      <c r="NOO19" s="8"/>
      <c r="NOP19" s="8"/>
      <c r="NOQ19" s="8"/>
      <c r="NOR19" s="8"/>
      <c r="NOS19" s="8"/>
      <c r="NOT19" s="8"/>
      <c r="NOU19" s="8"/>
      <c r="NOV19" s="8"/>
      <c r="NOW19" s="8"/>
      <c r="NOX19" s="8"/>
      <c r="NOY19" s="8"/>
      <c r="NOZ19" s="8"/>
      <c r="NPA19" s="8"/>
      <c r="NPB19" s="8"/>
      <c r="NPC19" s="8"/>
      <c r="NPD19" s="8"/>
      <c r="NPE19" s="8"/>
      <c r="NPF19" s="8"/>
      <c r="NPG19" s="8"/>
      <c r="NPH19" s="8"/>
      <c r="NPI19" s="8"/>
      <c r="NPJ19" s="8"/>
      <c r="NPK19" s="8"/>
      <c r="NPL19" s="8"/>
      <c r="NPM19" s="8"/>
      <c r="NPN19" s="8"/>
      <c r="NPO19" s="8"/>
      <c r="NPP19" s="8"/>
      <c r="NPQ19" s="8"/>
      <c r="NPR19" s="8"/>
      <c r="NPS19" s="8"/>
      <c r="NPT19" s="8"/>
      <c r="NPU19" s="8"/>
      <c r="NPV19" s="8"/>
      <c r="NPW19" s="8"/>
      <c r="NPX19" s="8"/>
      <c r="NPY19" s="8"/>
      <c r="NPZ19" s="8"/>
      <c r="NQA19" s="8"/>
      <c r="NQB19" s="8"/>
      <c r="NQC19" s="8"/>
      <c r="NQD19" s="8"/>
      <c r="NQE19" s="8"/>
      <c r="NQF19" s="8"/>
      <c r="NQG19" s="8"/>
      <c r="NQH19" s="8"/>
      <c r="NQI19" s="8"/>
      <c r="NQJ19" s="8"/>
      <c r="NQK19" s="8"/>
      <c r="NQL19" s="8"/>
      <c r="NQM19" s="8"/>
      <c r="NQN19" s="8"/>
      <c r="NQO19" s="8"/>
      <c r="NQP19" s="8"/>
      <c r="NQQ19" s="8"/>
      <c r="NQR19" s="8"/>
      <c r="NQS19" s="8"/>
      <c r="NQT19" s="8"/>
      <c r="NQU19" s="8"/>
      <c r="NQV19" s="8"/>
      <c r="NQW19" s="8"/>
      <c r="NQX19" s="8"/>
      <c r="NQY19" s="8"/>
      <c r="NQZ19" s="8"/>
      <c r="NRA19" s="8"/>
      <c r="NRB19" s="8"/>
      <c r="NRC19" s="8"/>
      <c r="NRD19" s="8"/>
      <c r="NRE19" s="8"/>
      <c r="NRF19" s="8"/>
      <c r="NRG19" s="8"/>
      <c r="NRH19" s="8"/>
      <c r="NRI19" s="8"/>
      <c r="NRJ19" s="8"/>
      <c r="NRK19" s="8"/>
      <c r="NRL19" s="8"/>
      <c r="NRM19" s="8"/>
      <c r="NRN19" s="8"/>
      <c r="NRO19" s="8"/>
      <c r="NRP19" s="8"/>
      <c r="NRQ19" s="8"/>
      <c r="NRR19" s="8"/>
      <c r="NRS19" s="8"/>
      <c r="NRT19" s="8"/>
      <c r="NRU19" s="8"/>
      <c r="NRV19" s="8"/>
      <c r="NRW19" s="8"/>
      <c r="NRX19" s="8"/>
      <c r="NRY19" s="8"/>
      <c r="NRZ19" s="8"/>
      <c r="NSA19" s="8"/>
      <c r="NSB19" s="8"/>
      <c r="NSC19" s="8"/>
      <c r="NSD19" s="8"/>
      <c r="NSE19" s="8"/>
      <c r="NSF19" s="8"/>
      <c r="NSG19" s="8"/>
      <c r="NSH19" s="8"/>
      <c r="NSI19" s="8"/>
      <c r="NSJ19" s="8"/>
      <c r="NSK19" s="8"/>
      <c r="NSL19" s="8"/>
      <c r="NSM19" s="8"/>
      <c r="NSN19" s="8"/>
      <c r="NSO19" s="8"/>
      <c r="NSP19" s="8"/>
      <c r="NSQ19" s="8"/>
      <c r="NSR19" s="8"/>
      <c r="NSS19" s="8"/>
      <c r="NST19" s="8"/>
      <c r="NSU19" s="8"/>
      <c r="NSV19" s="8"/>
      <c r="NSW19" s="8"/>
      <c r="NSX19" s="8"/>
      <c r="NSY19" s="8"/>
      <c r="NSZ19" s="8"/>
      <c r="NTA19" s="8"/>
      <c r="NTB19" s="8"/>
      <c r="NTC19" s="8"/>
      <c r="NTD19" s="8"/>
      <c r="NTE19" s="8"/>
      <c r="NTF19" s="8"/>
      <c r="NTG19" s="8"/>
      <c r="NTH19" s="8"/>
      <c r="NTI19" s="8"/>
      <c r="NTJ19" s="8"/>
      <c r="NTK19" s="8"/>
      <c r="NTL19" s="8"/>
      <c r="NTM19" s="8"/>
      <c r="NTN19" s="8"/>
      <c r="NTO19" s="8"/>
      <c r="NTP19" s="8"/>
      <c r="NTQ19" s="8"/>
      <c r="NTR19" s="8"/>
      <c r="NTS19" s="8"/>
      <c r="NTT19" s="8"/>
      <c r="NTU19" s="8"/>
      <c r="NTV19" s="8"/>
      <c r="NTW19" s="8"/>
      <c r="NTX19" s="8"/>
      <c r="NTY19" s="8"/>
      <c r="NTZ19" s="8"/>
      <c r="NUA19" s="8"/>
      <c r="NUB19" s="8"/>
      <c r="NUC19" s="8"/>
      <c r="NUD19" s="8"/>
      <c r="NUE19" s="8"/>
      <c r="NUF19" s="8"/>
      <c r="NUG19" s="8"/>
      <c r="NUH19" s="8"/>
      <c r="NUI19" s="8"/>
      <c r="NUJ19" s="8"/>
      <c r="NUK19" s="8"/>
      <c r="NUL19" s="8"/>
      <c r="NUM19" s="8"/>
      <c r="NUN19" s="8"/>
      <c r="NUO19" s="8"/>
      <c r="NUP19" s="8"/>
      <c r="NUQ19" s="8"/>
      <c r="NUR19" s="8"/>
      <c r="NUS19" s="8"/>
      <c r="NUT19" s="8"/>
      <c r="NUU19" s="8"/>
      <c r="NUV19" s="8"/>
      <c r="NUW19" s="8"/>
      <c r="NUX19" s="8"/>
      <c r="NUY19" s="8"/>
      <c r="NUZ19" s="8"/>
      <c r="NVA19" s="8"/>
      <c r="NVB19" s="8"/>
      <c r="NVC19" s="8"/>
      <c r="NVD19" s="8"/>
      <c r="NVE19" s="8"/>
      <c r="NVF19" s="8"/>
      <c r="NVG19" s="8"/>
      <c r="NVH19" s="8"/>
      <c r="NVI19" s="8"/>
      <c r="NVJ19" s="8"/>
      <c r="NVK19" s="8"/>
      <c r="NVL19" s="8"/>
      <c r="NVM19" s="8"/>
      <c r="NVN19" s="8"/>
      <c r="NVO19" s="8"/>
      <c r="NVP19" s="8"/>
      <c r="NVQ19" s="8"/>
      <c r="NVR19" s="8"/>
      <c r="NVS19" s="8"/>
      <c r="NVT19" s="8"/>
      <c r="NVU19" s="8"/>
      <c r="NVV19" s="8"/>
      <c r="NVW19" s="8"/>
      <c r="NVX19" s="8"/>
      <c r="NVY19" s="8"/>
      <c r="NVZ19" s="8"/>
      <c r="NWA19" s="8"/>
      <c r="NWB19" s="8"/>
      <c r="NWC19" s="8"/>
      <c r="NWD19" s="8"/>
      <c r="NWE19" s="8"/>
      <c r="NWF19" s="8"/>
      <c r="NWG19" s="8"/>
      <c r="NWH19" s="8"/>
      <c r="NWI19" s="8"/>
      <c r="NWJ19" s="8"/>
      <c r="NWK19" s="8"/>
      <c r="NWL19" s="8"/>
      <c r="NWM19" s="8"/>
      <c r="NWN19" s="8"/>
      <c r="NWO19" s="8"/>
      <c r="NWP19" s="8"/>
      <c r="NWQ19" s="8"/>
      <c r="NWR19" s="8"/>
      <c r="NWS19" s="8"/>
      <c r="NWT19" s="8"/>
      <c r="NWU19" s="8"/>
      <c r="NWV19" s="8"/>
      <c r="NWW19" s="8"/>
      <c r="NWX19" s="8"/>
      <c r="NWY19" s="8"/>
      <c r="NWZ19" s="8"/>
      <c r="NXA19" s="8"/>
      <c r="NXB19" s="8"/>
      <c r="NXC19" s="8"/>
      <c r="NXD19" s="8"/>
      <c r="NXE19" s="8"/>
      <c r="NXF19" s="8"/>
      <c r="NXG19" s="8"/>
      <c r="NXH19" s="8"/>
      <c r="NXI19" s="8"/>
      <c r="NXJ19" s="8"/>
      <c r="NXK19" s="8"/>
      <c r="NXL19" s="8"/>
      <c r="NXM19" s="8"/>
      <c r="NXN19" s="8"/>
      <c r="NXO19" s="8"/>
      <c r="NXP19" s="8"/>
      <c r="NXQ19" s="8"/>
      <c r="NXR19" s="8"/>
      <c r="NXS19" s="8"/>
      <c r="NXT19" s="8"/>
      <c r="NXU19" s="8"/>
      <c r="NXV19" s="8"/>
      <c r="NXW19" s="8"/>
      <c r="NXX19" s="8"/>
      <c r="NXY19" s="8"/>
      <c r="NXZ19" s="8"/>
      <c r="NYA19" s="8"/>
      <c r="NYB19" s="8"/>
      <c r="NYC19" s="8"/>
      <c r="NYD19" s="8"/>
      <c r="NYE19" s="8"/>
      <c r="NYF19" s="8"/>
      <c r="NYG19" s="8"/>
      <c r="NYH19" s="8"/>
      <c r="NYI19" s="8"/>
      <c r="NYJ19" s="8"/>
      <c r="NYK19" s="8"/>
      <c r="NYL19" s="8"/>
      <c r="NYM19" s="8"/>
      <c r="NYN19" s="8"/>
      <c r="NYO19" s="8"/>
      <c r="NYP19" s="8"/>
      <c r="NYQ19" s="8"/>
      <c r="NYR19" s="8"/>
      <c r="NYS19" s="8"/>
      <c r="NYT19" s="8"/>
      <c r="NYU19" s="8"/>
      <c r="NYV19" s="8"/>
      <c r="NYW19" s="8"/>
      <c r="NYX19" s="8"/>
      <c r="NYY19" s="8"/>
      <c r="NYZ19" s="8"/>
      <c r="NZA19" s="8"/>
      <c r="NZB19" s="8"/>
      <c r="NZC19" s="8"/>
      <c r="NZD19" s="8"/>
      <c r="NZE19" s="8"/>
      <c r="NZF19" s="8"/>
      <c r="NZG19" s="8"/>
      <c r="NZH19" s="8"/>
      <c r="NZI19" s="8"/>
      <c r="NZJ19" s="8"/>
      <c r="NZK19" s="8"/>
      <c r="NZL19" s="8"/>
      <c r="NZM19" s="8"/>
      <c r="NZN19" s="8"/>
      <c r="NZO19" s="8"/>
      <c r="NZP19" s="8"/>
      <c r="NZQ19" s="8"/>
      <c r="NZR19" s="8"/>
      <c r="NZS19" s="8"/>
      <c r="NZT19" s="8"/>
      <c r="NZU19" s="8"/>
      <c r="NZV19" s="8"/>
      <c r="NZW19" s="8"/>
      <c r="NZX19" s="8"/>
      <c r="NZY19" s="8"/>
      <c r="NZZ19" s="8"/>
      <c r="OAA19" s="8"/>
      <c r="OAB19" s="8"/>
      <c r="OAC19" s="8"/>
      <c r="OAD19" s="8"/>
      <c r="OAE19" s="8"/>
      <c r="OAF19" s="8"/>
      <c r="OAG19" s="8"/>
      <c r="OAH19" s="8"/>
      <c r="OAI19" s="8"/>
      <c r="OAJ19" s="8"/>
      <c r="OAK19" s="8"/>
      <c r="OAL19" s="8"/>
      <c r="OAM19" s="8"/>
      <c r="OAN19" s="8"/>
      <c r="OAO19" s="8"/>
      <c r="OAP19" s="8"/>
      <c r="OAQ19" s="8"/>
      <c r="OAR19" s="8"/>
      <c r="OAS19" s="8"/>
      <c r="OAT19" s="8"/>
      <c r="OAU19" s="8"/>
      <c r="OAV19" s="8"/>
      <c r="OAW19" s="8"/>
      <c r="OAX19" s="8"/>
      <c r="OAY19" s="8"/>
      <c r="OAZ19" s="8"/>
      <c r="OBA19" s="8"/>
      <c r="OBB19" s="8"/>
      <c r="OBC19" s="8"/>
      <c r="OBD19" s="8"/>
      <c r="OBE19" s="8"/>
      <c r="OBF19" s="8"/>
      <c r="OBG19" s="8"/>
      <c r="OBH19" s="8"/>
      <c r="OBI19" s="8"/>
      <c r="OBJ19" s="8"/>
      <c r="OBK19" s="8"/>
      <c r="OBL19" s="8"/>
      <c r="OBM19" s="8"/>
      <c r="OBN19" s="8"/>
      <c r="OBO19" s="8"/>
      <c r="OBP19" s="8"/>
      <c r="OBQ19" s="8"/>
      <c r="OBR19" s="8"/>
      <c r="OBS19" s="8"/>
      <c r="OBT19" s="8"/>
      <c r="OBU19" s="8"/>
      <c r="OBV19" s="8"/>
      <c r="OBW19" s="8"/>
      <c r="OBX19" s="8"/>
      <c r="OBY19" s="8"/>
      <c r="OBZ19" s="8"/>
      <c r="OCA19" s="8"/>
      <c r="OCB19" s="8"/>
      <c r="OCC19" s="8"/>
      <c r="OCD19" s="8"/>
      <c r="OCE19" s="8"/>
      <c r="OCF19" s="8"/>
      <c r="OCG19" s="8"/>
      <c r="OCH19" s="8"/>
      <c r="OCI19" s="8"/>
      <c r="OCJ19" s="8"/>
      <c r="OCK19" s="8"/>
      <c r="OCL19" s="8"/>
      <c r="OCM19" s="8"/>
      <c r="OCN19" s="8"/>
      <c r="OCO19" s="8"/>
      <c r="OCP19" s="8"/>
      <c r="OCQ19" s="8"/>
      <c r="OCR19" s="8"/>
      <c r="OCS19" s="8"/>
      <c r="OCT19" s="8"/>
      <c r="OCU19" s="8"/>
      <c r="OCV19" s="8"/>
      <c r="OCW19" s="8"/>
      <c r="OCX19" s="8"/>
      <c r="OCY19" s="8"/>
      <c r="OCZ19" s="8"/>
      <c r="ODA19" s="8"/>
      <c r="ODB19" s="8"/>
      <c r="ODC19" s="8"/>
      <c r="ODD19" s="8"/>
      <c r="ODE19" s="8"/>
      <c r="ODF19" s="8"/>
      <c r="ODG19" s="8"/>
      <c r="ODH19" s="8"/>
      <c r="ODI19" s="8"/>
      <c r="ODJ19" s="8"/>
      <c r="ODK19" s="8"/>
      <c r="ODL19" s="8"/>
      <c r="ODM19" s="8"/>
      <c r="ODN19" s="8"/>
      <c r="ODO19" s="8"/>
      <c r="ODP19" s="8"/>
      <c r="ODQ19" s="8"/>
      <c r="ODR19" s="8"/>
      <c r="ODS19" s="8"/>
      <c r="ODT19" s="8"/>
      <c r="ODU19" s="8"/>
      <c r="ODV19" s="8"/>
      <c r="ODW19" s="8"/>
      <c r="ODX19" s="8"/>
      <c r="ODY19" s="8"/>
      <c r="ODZ19" s="8"/>
      <c r="OEA19" s="8"/>
      <c r="OEB19" s="8"/>
      <c r="OEC19" s="8"/>
      <c r="OED19" s="8"/>
      <c r="OEE19" s="8"/>
      <c r="OEF19" s="8"/>
      <c r="OEG19" s="8"/>
      <c r="OEH19" s="8"/>
      <c r="OEI19" s="8"/>
      <c r="OEJ19" s="8"/>
      <c r="OEK19" s="8"/>
      <c r="OEL19" s="8"/>
      <c r="OEM19" s="8"/>
      <c r="OEN19" s="8"/>
      <c r="OEO19" s="8"/>
      <c r="OEP19" s="8"/>
      <c r="OEQ19" s="8"/>
      <c r="OER19" s="8"/>
      <c r="OES19" s="8"/>
      <c r="OET19" s="8"/>
      <c r="OEU19" s="8"/>
      <c r="OEV19" s="8"/>
      <c r="OEW19" s="8"/>
      <c r="OEX19" s="8"/>
      <c r="OEY19" s="8"/>
      <c r="OEZ19" s="8"/>
      <c r="OFA19" s="8"/>
      <c r="OFB19" s="8"/>
      <c r="OFC19" s="8"/>
      <c r="OFD19" s="8"/>
      <c r="OFE19" s="8"/>
      <c r="OFF19" s="8"/>
      <c r="OFG19" s="8"/>
      <c r="OFH19" s="8"/>
      <c r="OFI19" s="8"/>
      <c r="OFJ19" s="8"/>
      <c r="OFK19" s="8"/>
      <c r="OFL19" s="8"/>
      <c r="OFM19" s="8"/>
      <c r="OFN19" s="8"/>
      <c r="OFO19" s="8"/>
      <c r="OFP19" s="8"/>
      <c r="OFQ19" s="8"/>
      <c r="OFR19" s="8"/>
      <c r="OFS19" s="8"/>
      <c r="OFT19" s="8"/>
      <c r="OFU19" s="8"/>
      <c r="OFV19" s="8"/>
      <c r="OFW19" s="8"/>
      <c r="OFX19" s="8"/>
      <c r="OFY19" s="8"/>
      <c r="OFZ19" s="8"/>
      <c r="OGA19" s="8"/>
      <c r="OGB19" s="8"/>
      <c r="OGC19" s="8"/>
      <c r="OGD19" s="8"/>
      <c r="OGE19" s="8"/>
      <c r="OGF19" s="8"/>
      <c r="OGG19" s="8"/>
      <c r="OGH19" s="8"/>
      <c r="OGI19" s="8"/>
      <c r="OGJ19" s="8"/>
      <c r="OGK19" s="8"/>
      <c r="OGL19" s="8"/>
      <c r="OGM19" s="8"/>
      <c r="OGN19" s="8"/>
      <c r="OGO19" s="8"/>
      <c r="OGP19" s="8"/>
      <c r="OGQ19" s="8"/>
      <c r="OGR19" s="8"/>
      <c r="OGS19" s="8"/>
      <c r="OGT19" s="8"/>
      <c r="OGU19" s="8"/>
      <c r="OGV19" s="8"/>
      <c r="OGW19" s="8"/>
      <c r="OGX19" s="8"/>
      <c r="OGY19" s="8"/>
      <c r="OGZ19" s="8"/>
      <c r="OHA19" s="8"/>
      <c r="OHB19" s="8"/>
      <c r="OHC19" s="8"/>
      <c r="OHD19" s="8"/>
      <c r="OHE19" s="8"/>
      <c r="OHF19" s="8"/>
      <c r="OHG19" s="8"/>
      <c r="OHH19" s="8"/>
      <c r="OHI19" s="8"/>
      <c r="OHJ19" s="8"/>
      <c r="OHK19" s="8"/>
      <c r="OHL19" s="8"/>
      <c r="OHM19" s="8"/>
      <c r="OHN19" s="8"/>
      <c r="OHO19" s="8"/>
      <c r="OHP19" s="8"/>
      <c r="OHQ19" s="8"/>
      <c r="OHR19" s="8"/>
      <c r="OHS19" s="8"/>
      <c r="OHT19" s="8"/>
      <c r="OHU19" s="8"/>
      <c r="OHV19" s="8"/>
      <c r="OHW19" s="8"/>
      <c r="OHX19" s="8"/>
      <c r="OHY19" s="8"/>
      <c r="OHZ19" s="8"/>
      <c r="OIA19" s="8"/>
      <c r="OIB19" s="8"/>
      <c r="OIC19" s="8"/>
      <c r="OID19" s="8"/>
      <c r="OIE19" s="8"/>
      <c r="OIF19" s="8"/>
      <c r="OIG19" s="8"/>
      <c r="OIH19" s="8"/>
      <c r="OII19" s="8"/>
      <c r="OIJ19" s="8"/>
      <c r="OIK19" s="8"/>
      <c r="OIL19" s="8"/>
      <c r="OIM19" s="8"/>
      <c r="OIN19" s="8"/>
      <c r="OIO19" s="8"/>
      <c r="OIP19" s="8"/>
      <c r="OIQ19" s="8"/>
      <c r="OIR19" s="8"/>
      <c r="OIS19" s="8"/>
      <c r="OIT19" s="8"/>
      <c r="OIU19" s="8"/>
      <c r="OIV19" s="8"/>
      <c r="OIW19" s="8"/>
      <c r="OIX19" s="8"/>
      <c r="OIY19" s="8"/>
      <c r="OIZ19" s="8"/>
      <c r="OJA19" s="8"/>
      <c r="OJB19" s="8"/>
      <c r="OJC19" s="8"/>
      <c r="OJD19" s="8"/>
      <c r="OJE19" s="8"/>
      <c r="OJF19" s="8"/>
      <c r="OJG19" s="8"/>
      <c r="OJH19" s="8"/>
      <c r="OJI19" s="8"/>
      <c r="OJJ19" s="8"/>
      <c r="OJK19" s="8"/>
      <c r="OJL19" s="8"/>
      <c r="OJM19" s="8"/>
      <c r="OJN19" s="8"/>
      <c r="OJO19" s="8"/>
      <c r="OJP19" s="8"/>
      <c r="OJQ19" s="8"/>
      <c r="OJR19" s="8"/>
      <c r="OJS19" s="8"/>
      <c r="OJT19" s="8"/>
      <c r="OJU19" s="8"/>
      <c r="OJV19" s="8"/>
      <c r="OJW19" s="8"/>
      <c r="OJX19" s="8"/>
      <c r="OJY19" s="8"/>
      <c r="OJZ19" s="8"/>
      <c r="OKA19" s="8"/>
      <c r="OKB19" s="8"/>
      <c r="OKC19" s="8"/>
      <c r="OKD19" s="8"/>
      <c r="OKE19" s="8"/>
      <c r="OKF19" s="8"/>
      <c r="OKG19" s="8"/>
      <c r="OKH19" s="8"/>
      <c r="OKI19" s="8"/>
      <c r="OKJ19" s="8"/>
      <c r="OKK19" s="8"/>
      <c r="OKL19" s="8"/>
      <c r="OKM19" s="8"/>
      <c r="OKN19" s="8"/>
      <c r="OKO19" s="8"/>
      <c r="OKP19" s="8"/>
      <c r="OKQ19" s="8"/>
      <c r="OKR19" s="8"/>
      <c r="OKS19" s="8"/>
      <c r="OKT19" s="8"/>
      <c r="OKU19" s="8"/>
      <c r="OKV19" s="8"/>
      <c r="OKW19" s="8"/>
      <c r="OKX19" s="8"/>
      <c r="OKY19" s="8"/>
      <c r="OKZ19" s="8"/>
      <c r="OLA19" s="8"/>
      <c r="OLB19" s="8"/>
      <c r="OLC19" s="8"/>
      <c r="OLD19" s="8"/>
      <c r="OLE19" s="8"/>
      <c r="OLF19" s="8"/>
      <c r="OLG19" s="8"/>
      <c r="OLH19" s="8"/>
      <c r="OLI19" s="8"/>
      <c r="OLJ19" s="8"/>
      <c r="OLK19" s="8"/>
      <c r="OLL19" s="8"/>
      <c r="OLM19" s="8"/>
      <c r="OLN19" s="8"/>
      <c r="OLO19" s="8"/>
      <c r="OLP19" s="8"/>
      <c r="OLQ19" s="8"/>
      <c r="OLR19" s="8"/>
      <c r="OLS19" s="8"/>
      <c r="OLT19" s="8"/>
      <c r="OLU19" s="8"/>
      <c r="OLV19" s="8"/>
      <c r="OLW19" s="8"/>
      <c r="OLX19" s="8"/>
      <c r="OLY19" s="8"/>
      <c r="OLZ19" s="8"/>
      <c r="OMA19" s="8"/>
      <c r="OMB19" s="8"/>
      <c r="OMC19" s="8"/>
      <c r="OMD19" s="8"/>
      <c r="OME19" s="8"/>
      <c r="OMF19" s="8"/>
      <c r="OMG19" s="8"/>
      <c r="OMH19" s="8"/>
      <c r="OMI19" s="8"/>
      <c r="OMJ19" s="8"/>
      <c r="OMK19" s="8"/>
      <c r="OML19" s="8"/>
      <c r="OMM19" s="8"/>
      <c r="OMN19" s="8"/>
      <c r="OMO19" s="8"/>
      <c r="OMP19" s="8"/>
      <c r="OMQ19" s="8"/>
      <c r="OMR19" s="8"/>
      <c r="OMS19" s="8"/>
      <c r="OMT19" s="8"/>
      <c r="OMU19" s="8"/>
      <c r="OMV19" s="8"/>
      <c r="OMW19" s="8"/>
      <c r="OMX19" s="8"/>
      <c r="OMY19" s="8"/>
      <c r="OMZ19" s="8"/>
      <c r="ONA19" s="8"/>
      <c r="ONB19" s="8"/>
      <c r="ONC19" s="8"/>
      <c r="OND19" s="8"/>
      <c r="ONE19" s="8"/>
      <c r="ONF19" s="8"/>
      <c r="ONG19" s="8"/>
      <c r="ONH19" s="8"/>
      <c r="ONI19" s="8"/>
      <c r="ONJ19" s="8"/>
      <c r="ONK19" s="8"/>
      <c r="ONL19" s="8"/>
      <c r="ONM19" s="8"/>
      <c r="ONN19" s="8"/>
      <c r="ONO19" s="8"/>
      <c r="ONP19" s="8"/>
      <c r="ONQ19" s="8"/>
      <c r="ONR19" s="8"/>
      <c r="ONS19" s="8"/>
      <c r="ONT19" s="8"/>
      <c r="ONU19" s="8"/>
      <c r="ONV19" s="8"/>
      <c r="ONW19" s="8"/>
      <c r="ONX19" s="8"/>
      <c r="ONY19" s="8"/>
      <c r="ONZ19" s="8"/>
      <c r="OOA19" s="8"/>
      <c r="OOB19" s="8"/>
      <c r="OOC19" s="8"/>
      <c r="OOD19" s="8"/>
      <c r="OOE19" s="8"/>
      <c r="OOF19" s="8"/>
      <c r="OOG19" s="8"/>
      <c r="OOH19" s="8"/>
      <c r="OOI19" s="8"/>
      <c r="OOJ19" s="8"/>
      <c r="OOK19" s="8"/>
      <c r="OOL19" s="8"/>
      <c r="OOM19" s="8"/>
      <c r="OON19" s="8"/>
      <c r="OOO19" s="8"/>
      <c r="OOP19" s="8"/>
      <c r="OOQ19" s="8"/>
      <c r="OOR19" s="8"/>
      <c r="OOS19" s="8"/>
      <c r="OOT19" s="8"/>
      <c r="OOU19" s="8"/>
      <c r="OOV19" s="8"/>
      <c r="OOW19" s="8"/>
      <c r="OOX19" s="8"/>
      <c r="OOY19" s="8"/>
      <c r="OOZ19" s="8"/>
      <c r="OPA19" s="8"/>
      <c r="OPB19" s="8"/>
      <c r="OPC19" s="8"/>
      <c r="OPD19" s="8"/>
      <c r="OPE19" s="8"/>
      <c r="OPF19" s="8"/>
      <c r="OPG19" s="8"/>
      <c r="OPH19" s="8"/>
      <c r="OPI19" s="8"/>
      <c r="OPJ19" s="8"/>
      <c r="OPK19" s="8"/>
      <c r="OPL19" s="8"/>
      <c r="OPM19" s="8"/>
      <c r="OPN19" s="8"/>
      <c r="OPO19" s="8"/>
      <c r="OPP19" s="8"/>
      <c r="OPQ19" s="8"/>
      <c r="OPR19" s="8"/>
      <c r="OPS19" s="8"/>
      <c r="OPT19" s="8"/>
      <c r="OPU19" s="8"/>
      <c r="OPV19" s="8"/>
      <c r="OPW19" s="8"/>
      <c r="OPX19" s="8"/>
      <c r="OPY19" s="8"/>
      <c r="OPZ19" s="8"/>
      <c r="OQA19" s="8"/>
      <c r="OQB19" s="8"/>
      <c r="OQC19" s="8"/>
      <c r="OQD19" s="8"/>
      <c r="OQE19" s="8"/>
      <c r="OQF19" s="8"/>
      <c r="OQG19" s="8"/>
      <c r="OQH19" s="8"/>
      <c r="OQI19" s="8"/>
      <c r="OQJ19" s="8"/>
      <c r="OQK19" s="8"/>
      <c r="OQL19" s="8"/>
      <c r="OQM19" s="8"/>
      <c r="OQN19" s="8"/>
      <c r="OQO19" s="8"/>
      <c r="OQP19" s="8"/>
      <c r="OQQ19" s="8"/>
      <c r="OQR19" s="8"/>
      <c r="OQS19" s="8"/>
      <c r="OQT19" s="8"/>
      <c r="OQU19" s="8"/>
      <c r="OQV19" s="8"/>
      <c r="OQW19" s="8"/>
      <c r="OQX19" s="8"/>
      <c r="OQY19" s="8"/>
      <c r="OQZ19" s="8"/>
      <c r="ORA19" s="8"/>
      <c r="ORB19" s="8"/>
      <c r="ORC19" s="8"/>
      <c r="ORD19" s="8"/>
      <c r="ORE19" s="8"/>
      <c r="ORF19" s="8"/>
      <c r="ORG19" s="8"/>
      <c r="ORH19" s="8"/>
      <c r="ORI19" s="8"/>
      <c r="ORJ19" s="8"/>
      <c r="ORK19" s="8"/>
      <c r="ORL19" s="8"/>
      <c r="ORM19" s="8"/>
      <c r="ORN19" s="8"/>
      <c r="ORO19" s="8"/>
      <c r="ORP19" s="8"/>
      <c r="ORQ19" s="8"/>
      <c r="ORR19" s="8"/>
      <c r="ORS19" s="8"/>
      <c r="ORT19" s="8"/>
      <c r="ORU19" s="8"/>
      <c r="ORV19" s="8"/>
      <c r="ORW19" s="8"/>
      <c r="ORX19" s="8"/>
      <c r="ORY19" s="8"/>
      <c r="ORZ19" s="8"/>
      <c r="OSA19" s="8"/>
      <c r="OSB19" s="8"/>
      <c r="OSC19" s="8"/>
      <c r="OSD19" s="8"/>
      <c r="OSE19" s="8"/>
      <c r="OSF19" s="8"/>
      <c r="OSG19" s="8"/>
      <c r="OSH19" s="8"/>
      <c r="OSI19" s="8"/>
      <c r="OSJ19" s="8"/>
      <c r="OSK19" s="8"/>
      <c r="OSL19" s="8"/>
      <c r="OSM19" s="8"/>
      <c r="OSN19" s="8"/>
      <c r="OSO19" s="8"/>
      <c r="OSP19" s="8"/>
      <c r="OSQ19" s="8"/>
      <c r="OSR19" s="8"/>
      <c r="OSS19" s="8"/>
      <c r="OST19" s="8"/>
      <c r="OSU19" s="8"/>
      <c r="OSV19" s="8"/>
      <c r="OSW19" s="8"/>
      <c r="OSX19" s="8"/>
      <c r="OSY19" s="8"/>
      <c r="OSZ19" s="8"/>
      <c r="OTA19" s="8"/>
      <c r="OTB19" s="8"/>
      <c r="OTC19" s="8"/>
      <c r="OTD19" s="8"/>
      <c r="OTE19" s="8"/>
      <c r="OTF19" s="8"/>
      <c r="OTG19" s="8"/>
      <c r="OTH19" s="8"/>
      <c r="OTI19" s="8"/>
      <c r="OTJ19" s="8"/>
      <c r="OTK19" s="8"/>
      <c r="OTL19" s="8"/>
      <c r="OTM19" s="8"/>
      <c r="OTN19" s="8"/>
      <c r="OTO19" s="8"/>
      <c r="OTP19" s="8"/>
      <c r="OTQ19" s="8"/>
      <c r="OTR19" s="8"/>
      <c r="OTS19" s="8"/>
      <c r="OTT19" s="8"/>
      <c r="OTU19" s="8"/>
      <c r="OTV19" s="8"/>
      <c r="OTW19" s="8"/>
      <c r="OTX19" s="8"/>
      <c r="OTY19" s="8"/>
      <c r="OTZ19" s="8"/>
      <c r="OUA19" s="8"/>
      <c r="OUB19" s="8"/>
      <c r="OUC19" s="8"/>
      <c r="OUD19" s="8"/>
      <c r="OUE19" s="8"/>
      <c r="OUF19" s="8"/>
      <c r="OUG19" s="8"/>
      <c r="OUH19" s="8"/>
      <c r="OUI19" s="8"/>
      <c r="OUJ19" s="8"/>
      <c r="OUK19" s="8"/>
      <c r="OUL19" s="8"/>
      <c r="OUM19" s="8"/>
      <c r="OUN19" s="8"/>
      <c r="OUO19" s="8"/>
      <c r="OUP19" s="8"/>
      <c r="OUQ19" s="8"/>
      <c r="OUR19" s="8"/>
      <c r="OUS19" s="8"/>
      <c r="OUT19" s="8"/>
      <c r="OUU19" s="8"/>
      <c r="OUV19" s="8"/>
      <c r="OUW19" s="8"/>
      <c r="OUX19" s="8"/>
      <c r="OUY19" s="8"/>
      <c r="OUZ19" s="8"/>
      <c r="OVA19" s="8"/>
      <c r="OVB19" s="8"/>
      <c r="OVC19" s="8"/>
      <c r="OVD19" s="8"/>
      <c r="OVE19" s="8"/>
      <c r="OVF19" s="8"/>
      <c r="OVG19" s="8"/>
      <c r="OVH19" s="8"/>
      <c r="OVI19" s="8"/>
      <c r="OVJ19" s="8"/>
      <c r="OVK19" s="8"/>
      <c r="OVL19" s="8"/>
      <c r="OVM19" s="8"/>
      <c r="OVN19" s="8"/>
      <c r="OVO19" s="8"/>
      <c r="OVP19" s="8"/>
      <c r="OVQ19" s="8"/>
      <c r="OVR19" s="8"/>
      <c r="OVS19" s="8"/>
      <c r="OVT19" s="8"/>
      <c r="OVU19" s="8"/>
      <c r="OVV19" s="8"/>
      <c r="OVW19" s="8"/>
      <c r="OVX19" s="8"/>
      <c r="OVY19" s="8"/>
      <c r="OVZ19" s="8"/>
      <c r="OWA19" s="8"/>
      <c r="OWB19" s="8"/>
      <c r="OWC19" s="8"/>
      <c r="OWD19" s="8"/>
      <c r="OWE19" s="8"/>
      <c r="OWF19" s="8"/>
      <c r="OWG19" s="8"/>
      <c r="OWH19" s="8"/>
      <c r="OWI19" s="8"/>
      <c r="OWJ19" s="8"/>
      <c r="OWK19" s="8"/>
      <c r="OWL19" s="8"/>
      <c r="OWM19" s="8"/>
      <c r="OWN19" s="8"/>
      <c r="OWO19" s="8"/>
      <c r="OWP19" s="8"/>
      <c r="OWQ19" s="8"/>
      <c r="OWR19" s="8"/>
      <c r="OWS19" s="8"/>
      <c r="OWT19" s="8"/>
      <c r="OWU19" s="8"/>
      <c r="OWV19" s="8"/>
      <c r="OWW19" s="8"/>
      <c r="OWX19" s="8"/>
      <c r="OWY19" s="8"/>
      <c r="OWZ19" s="8"/>
      <c r="OXA19" s="8"/>
      <c r="OXB19" s="8"/>
      <c r="OXC19" s="8"/>
      <c r="OXD19" s="8"/>
      <c r="OXE19" s="8"/>
      <c r="OXF19" s="8"/>
      <c r="OXG19" s="8"/>
      <c r="OXH19" s="8"/>
      <c r="OXI19" s="8"/>
      <c r="OXJ19" s="8"/>
      <c r="OXK19" s="8"/>
      <c r="OXL19" s="8"/>
      <c r="OXM19" s="8"/>
      <c r="OXN19" s="8"/>
      <c r="OXO19" s="8"/>
      <c r="OXP19" s="8"/>
      <c r="OXQ19" s="8"/>
      <c r="OXR19" s="8"/>
      <c r="OXS19" s="8"/>
      <c r="OXT19" s="8"/>
      <c r="OXU19" s="8"/>
      <c r="OXV19" s="8"/>
      <c r="OXW19" s="8"/>
      <c r="OXX19" s="8"/>
      <c r="OXY19" s="8"/>
      <c r="OXZ19" s="8"/>
      <c r="OYA19" s="8"/>
      <c r="OYB19" s="8"/>
      <c r="OYC19" s="8"/>
      <c r="OYD19" s="8"/>
      <c r="OYE19" s="8"/>
      <c r="OYF19" s="8"/>
      <c r="OYG19" s="8"/>
      <c r="OYH19" s="8"/>
      <c r="OYI19" s="8"/>
      <c r="OYJ19" s="8"/>
      <c r="OYK19" s="8"/>
      <c r="OYL19" s="8"/>
      <c r="OYM19" s="8"/>
      <c r="OYN19" s="8"/>
      <c r="OYO19" s="8"/>
      <c r="OYP19" s="8"/>
      <c r="OYQ19" s="8"/>
      <c r="OYR19" s="8"/>
      <c r="OYS19" s="8"/>
      <c r="OYT19" s="8"/>
      <c r="OYU19" s="8"/>
      <c r="OYV19" s="8"/>
      <c r="OYW19" s="8"/>
      <c r="OYX19" s="8"/>
      <c r="OYY19" s="8"/>
      <c r="OYZ19" s="8"/>
      <c r="OZA19" s="8"/>
      <c r="OZB19" s="8"/>
      <c r="OZC19" s="8"/>
      <c r="OZD19" s="8"/>
      <c r="OZE19" s="8"/>
      <c r="OZF19" s="8"/>
      <c r="OZG19" s="8"/>
      <c r="OZH19" s="8"/>
      <c r="OZI19" s="8"/>
      <c r="OZJ19" s="8"/>
      <c r="OZK19" s="8"/>
      <c r="OZL19" s="8"/>
      <c r="OZM19" s="8"/>
      <c r="OZN19" s="8"/>
      <c r="OZO19" s="8"/>
      <c r="OZP19" s="8"/>
      <c r="OZQ19" s="8"/>
      <c r="OZR19" s="8"/>
      <c r="OZS19" s="8"/>
      <c r="OZT19" s="8"/>
      <c r="OZU19" s="8"/>
      <c r="OZV19" s="8"/>
      <c r="OZW19" s="8"/>
      <c r="OZX19" s="8"/>
      <c r="OZY19" s="8"/>
      <c r="OZZ19" s="8"/>
      <c r="PAA19" s="8"/>
      <c r="PAB19" s="8"/>
      <c r="PAC19" s="8"/>
      <c r="PAD19" s="8"/>
      <c r="PAE19" s="8"/>
      <c r="PAF19" s="8"/>
      <c r="PAG19" s="8"/>
      <c r="PAH19" s="8"/>
      <c r="PAI19" s="8"/>
      <c r="PAJ19" s="8"/>
      <c r="PAK19" s="8"/>
      <c r="PAL19" s="8"/>
      <c r="PAM19" s="8"/>
      <c r="PAN19" s="8"/>
      <c r="PAO19" s="8"/>
      <c r="PAP19" s="8"/>
      <c r="PAQ19" s="8"/>
      <c r="PAR19" s="8"/>
      <c r="PAS19" s="8"/>
      <c r="PAT19" s="8"/>
      <c r="PAU19" s="8"/>
      <c r="PAV19" s="8"/>
      <c r="PAW19" s="8"/>
      <c r="PAX19" s="8"/>
      <c r="PAY19" s="8"/>
      <c r="PAZ19" s="8"/>
      <c r="PBA19" s="8"/>
      <c r="PBB19" s="8"/>
      <c r="PBC19" s="8"/>
      <c r="PBD19" s="8"/>
      <c r="PBE19" s="8"/>
      <c r="PBF19" s="8"/>
      <c r="PBG19" s="8"/>
      <c r="PBH19" s="8"/>
      <c r="PBI19" s="8"/>
      <c r="PBJ19" s="8"/>
      <c r="PBK19" s="8"/>
      <c r="PBL19" s="8"/>
      <c r="PBM19" s="8"/>
      <c r="PBN19" s="8"/>
      <c r="PBO19" s="8"/>
      <c r="PBP19" s="8"/>
      <c r="PBQ19" s="8"/>
      <c r="PBR19" s="8"/>
      <c r="PBS19" s="8"/>
      <c r="PBT19" s="8"/>
      <c r="PBU19" s="8"/>
      <c r="PBV19" s="8"/>
      <c r="PBW19" s="8"/>
      <c r="PBX19" s="8"/>
      <c r="PBY19" s="8"/>
      <c r="PBZ19" s="8"/>
      <c r="PCA19" s="8"/>
      <c r="PCB19" s="8"/>
      <c r="PCC19" s="8"/>
      <c r="PCD19" s="8"/>
      <c r="PCE19" s="8"/>
      <c r="PCF19" s="8"/>
      <c r="PCG19" s="8"/>
      <c r="PCH19" s="8"/>
      <c r="PCI19" s="8"/>
      <c r="PCJ19" s="8"/>
      <c r="PCK19" s="8"/>
      <c r="PCL19" s="8"/>
      <c r="PCM19" s="8"/>
      <c r="PCN19" s="8"/>
      <c r="PCO19" s="8"/>
      <c r="PCP19" s="8"/>
      <c r="PCQ19" s="8"/>
      <c r="PCR19" s="8"/>
      <c r="PCS19" s="8"/>
      <c r="PCT19" s="8"/>
      <c r="PCU19" s="8"/>
      <c r="PCV19" s="8"/>
      <c r="PCW19" s="8"/>
      <c r="PCX19" s="8"/>
      <c r="PCY19" s="8"/>
      <c r="PCZ19" s="8"/>
      <c r="PDA19" s="8"/>
      <c r="PDB19" s="8"/>
      <c r="PDC19" s="8"/>
      <c r="PDD19" s="8"/>
      <c r="PDE19" s="8"/>
      <c r="PDF19" s="8"/>
      <c r="PDG19" s="8"/>
      <c r="PDH19" s="8"/>
      <c r="PDI19" s="8"/>
      <c r="PDJ19" s="8"/>
      <c r="PDK19" s="8"/>
      <c r="PDL19" s="8"/>
      <c r="PDM19" s="8"/>
      <c r="PDN19" s="8"/>
      <c r="PDO19" s="8"/>
      <c r="PDP19" s="8"/>
      <c r="PDQ19" s="8"/>
      <c r="PDR19" s="8"/>
      <c r="PDS19" s="8"/>
      <c r="PDT19" s="8"/>
      <c r="PDU19" s="8"/>
      <c r="PDV19" s="8"/>
      <c r="PDW19" s="8"/>
      <c r="PDX19" s="8"/>
      <c r="PDY19" s="8"/>
      <c r="PDZ19" s="8"/>
      <c r="PEA19" s="8"/>
      <c r="PEB19" s="8"/>
      <c r="PEC19" s="8"/>
      <c r="PED19" s="8"/>
      <c r="PEE19" s="8"/>
      <c r="PEF19" s="8"/>
      <c r="PEG19" s="8"/>
      <c r="PEH19" s="8"/>
      <c r="PEI19" s="8"/>
      <c r="PEJ19" s="8"/>
      <c r="PEK19" s="8"/>
      <c r="PEL19" s="8"/>
      <c r="PEM19" s="8"/>
      <c r="PEN19" s="8"/>
      <c r="PEO19" s="8"/>
      <c r="PEP19" s="8"/>
      <c r="PEQ19" s="8"/>
      <c r="PER19" s="8"/>
      <c r="PES19" s="8"/>
      <c r="PET19" s="8"/>
      <c r="PEU19" s="8"/>
      <c r="PEV19" s="8"/>
      <c r="PEW19" s="8"/>
      <c r="PEX19" s="8"/>
      <c r="PEY19" s="8"/>
      <c r="PEZ19" s="8"/>
      <c r="PFA19" s="8"/>
      <c r="PFB19" s="8"/>
      <c r="PFC19" s="8"/>
      <c r="PFD19" s="8"/>
      <c r="PFE19" s="8"/>
      <c r="PFF19" s="8"/>
      <c r="PFG19" s="8"/>
      <c r="PFH19" s="8"/>
      <c r="PFI19" s="8"/>
      <c r="PFJ19" s="8"/>
      <c r="PFK19" s="8"/>
      <c r="PFL19" s="8"/>
      <c r="PFM19" s="8"/>
      <c r="PFN19" s="8"/>
      <c r="PFO19" s="8"/>
      <c r="PFP19" s="8"/>
      <c r="PFQ19" s="8"/>
      <c r="PFR19" s="8"/>
      <c r="PFS19" s="8"/>
      <c r="PFT19" s="8"/>
      <c r="PFU19" s="8"/>
      <c r="PFV19" s="8"/>
      <c r="PFW19" s="8"/>
      <c r="PFX19" s="8"/>
      <c r="PFY19" s="8"/>
      <c r="PFZ19" s="8"/>
      <c r="PGA19" s="8"/>
      <c r="PGB19" s="8"/>
      <c r="PGC19" s="8"/>
      <c r="PGD19" s="8"/>
      <c r="PGE19" s="8"/>
      <c r="PGF19" s="8"/>
      <c r="PGG19" s="8"/>
      <c r="PGH19" s="8"/>
      <c r="PGI19" s="8"/>
      <c r="PGJ19" s="8"/>
      <c r="PGK19" s="8"/>
      <c r="PGL19" s="8"/>
      <c r="PGM19" s="8"/>
      <c r="PGN19" s="8"/>
      <c r="PGO19" s="8"/>
      <c r="PGP19" s="8"/>
      <c r="PGQ19" s="8"/>
      <c r="PGR19" s="8"/>
      <c r="PGS19" s="8"/>
      <c r="PGT19" s="8"/>
      <c r="PGU19" s="8"/>
      <c r="PGV19" s="8"/>
      <c r="PGW19" s="8"/>
      <c r="PGX19" s="8"/>
      <c r="PGY19" s="8"/>
      <c r="PGZ19" s="8"/>
      <c r="PHA19" s="8"/>
      <c r="PHB19" s="8"/>
      <c r="PHC19" s="8"/>
      <c r="PHD19" s="8"/>
      <c r="PHE19" s="8"/>
      <c r="PHF19" s="8"/>
      <c r="PHG19" s="8"/>
      <c r="PHH19" s="8"/>
      <c r="PHI19" s="8"/>
      <c r="PHJ19" s="8"/>
      <c r="PHK19" s="8"/>
      <c r="PHL19" s="8"/>
      <c r="PHM19" s="8"/>
      <c r="PHN19" s="8"/>
      <c r="PHO19" s="8"/>
      <c r="PHP19" s="8"/>
      <c r="PHQ19" s="8"/>
      <c r="PHR19" s="8"/>
      <c r="PHS19" s="8"/>
      <c r="PHT19" s="8"/>
      <c r="PHU19" s="8"/>
      <c r="PHV19" s="8"/>
      <c r="PHW19" s="8"/>
      <c r="PHX19" s="8"/>
      <c r="PHY19" s="8"/>
      <c r="PHZ19" s="8"/>
      <c r="PIA19" s="8"/>
      <c r="PIB19" s="8"/>
      <c r="PIC19" s="8"/>
      <c r="PID19" s="8"/>
      <c r="PIE19" s="8"/>
      <c r="PIF19" s="8"/>
      <c r="PIG19" s="8"/>
      <c r="PIH19" s="8"/>
      <c r="PII19" s="8"/>
      <c r="PIJ19" s="8"/>
      <c r="PIK19" s="8"/>
      <c r="PIL19" s="8"/>
      <c r="PIM19" s="8"/>
      <c r="PIN19" s="8"/>
      <c r="PIO19" s="8"/>
      <c r="PIP19" s="8"/>
      <c r="PIQ19" s="8"/>
      <c r="PIR19" s="8"/>
      <c r="PIS19" s="8"/>
      <c r="PIT19" s="8"/>
      <c r="PIU19" s="8"/>
      <c r="PIV19" s="8"/>
      <c r="PIW19" s="8"/>
      <c r="PIX19" s="8"/>
      <c r="PIY19" s="8"/>
      <c r="PIZ19" s="8"/>
      <c r="PJA19" s="8"/>
      <c r="PJB19" s="8"/>
      <c r="PJC19" s="8"/>
      <c r="PJD19" s="8"/>
      <c r="PJE19" s="8"/>
      <c r="PJF19" s="8"/>
      <c r="PJG19" s="8"/>
      <c r="PJH19" s="8"/>
      <c r="PJI19" s="8"/>
      <c r="PJJ19" s="8"/>
      <c r="PJK19" s="8"/>
      <c r="PJL19" s="8"/>
      <c r="PJM19" s="8"/>
      <c r="PJN19" s="8"/>
      <c r="PJO19" s="8"/>
      <c r="PJP19" s="8"/>
      <c r="PJQ19" s="8"/>
      <c r="PJR19" s="8"/>
      <c r="PJS19" s="8"/>
      <c r="PJT19" s="8"/>
      <c r="PJU19" s="8"/>
      <c r="PJV19" s="8"/>
      <c r="PJW19" s="8"/>
      <c r="PJX19" s="8"/>
      <c r="PJY19" s="8"/>
      <c r="PJZ19" s="8"/>
      <c r="PKA19" s="8"/>
      <c r="PKB19" s="8"/>
      <c r="PKC19" s="8"/>
      <c r="PKD19" s="8"/>
      <c r="PKE19" s="8"/>
      <c r="PKF19" s="8"/>
      <c r="PKG19" s="8"/>
      <c r="PKH19" s="8"/>
      <c r="PKI19" s="8"/>
      <c r="PKJ19" s="8"/>
      <c r="PKK19" s="8"/>
      <c r="PKL19" s="8"/>
      <c r="PKM19" s="8"/>
      <c r="PKN19" s="8"/>
      <c r="PKO19" s="8"/>
      <c r="PKP19" s="8"/>
      <c r="PKQ19" s="8"/>
      <c r="PKR19" s="8"/>
      <c r="PKS19" s="8"/>
      <c r="PKT19" s="8"/>
      <c r="PKU19" s="8"/>
      <c r="PKV19" s="8"/>
      <c r="PKW19" s="8"/>
      <c r="PKX19" s="8"/>
      <c r="PKY19" s="8"/>
      <c r="PKZ19" s="8"/>
      <c r="PLA19" s="8"/>
      <c r="PLB19" s="8"/>
      <c r="PLC19" s="8"/>
      <c r="PLD19" s="8"/>
      <c r="PLE19" s="8"/>
      <c r="PLF19" s="8"/>
      <c r="PLG19" s="8"/>
      <c r="PLH19" s="8"/>
      <c r="PLI19" s="8"/>
      <c r="PLJ19" s="8"/>
      <c r="PLK19" s="8"/>
      <c r="PLL19" s="8"/>
      <c r="PLM19" s="8"/>
      <c r="PLN19" s="8"/>
      <c r="PLO19" s="8"/>
      <c r="PLP19" s="8"/>
      <c r="PLQ19" s="8"/>
      <c r="PLR19" s="8"/>
      <c r="PLS19" s="8"/>
      <c r="PLT19" s="8"/>
      <c r="PLU19" s="8"/>
      <c r="PLV19" s="8"/>
      <c r="PLW19" s="8"/>
      <c r="PLX19" s="8"/>
      <c r="PLY19" s="8"/>
      <c r="PLZ19" s="8"/>
      <c r="PMA19" s="8"/>
      <c r="PMB19" s="8"/>
      <c r="PMC19" s="8"/>
      <c r="PMD19" s="8"/>
      <c r="PME19" s="8"/>
      <c r="PMF19" s="8"/>
      <c r="PMG19" s="8"/>
      <c r="PMH19" s="8"/>
      <c r="PMI19" s="8"/>
      <c r="PMJ19" s="8"/>
      <c r="PMK19" s="8"/>
      <c r="PML19" s="8"/>
      <c r="PMM19" s="8"/>
      <c r="PMN19" s="8"/>
      <c r="PMO19" s="8"/>
      <c r="PMP19" s="8"/>
      <c r="PMQ19" s="8"/>
      <c r="PMR19" s="8"/>
      <c r="PMS19" s="8"/>
      <c r="PMT19" s="8"/>
      <c r="PMU19" s="8"/>
      <c r="PMV19" s="8"/>
      <c r="PMW19" s="8"/>
      <c r="PMX19" s="8"/>
      <c r="PMY19" s="8"/>
      <c r="PMZ19" s="8"/>
      <c r="PNA19" s="8"/>
      <c r="PNB19" s="8"/>
      <c r="PNC19" s="8"/>
      <c r="PND19" s="8"/>
      <c r="PNE19" s="8"/>
      <c r="PNF19" s="8"/>
      <c r="PNG19" s="8"/>
      <c r="PNH19" s="8"/>
      <c r="PNI19" s="8"/>
      <c r="PNJ19" s="8"/>
      <c r="PNK19" s="8"/>
      <c r="PNL19" s="8"/>
      <c r="PNM19" s="8"/>
      <c r="PNN19" s="8"/>
      <c r="PNO19" s="8"/>
      <c r="PNP19" s="8"/>
      <c r="PNQ19" s="8"/>
      <c r="PNR19" s="8"/>
      <c r="PNS19" s="8"/>
      <c r="PNT19" s="8"/>
      <c r="PNU19" s="8"/>
      <c r="PNV19" s="8"/>
      <c r="PNW19" s="8"/>
      <c r="PNX19" s="8"/>
      <c r="PNY19" s="8"/>
      <c r="PNZ19" s="8"/>
      <c r="POA19" s="8"/>
      <c r="POB19" s="8"/>
      <c r="POC19" s="8"/>
      <c r="POD19" s="8"/>
      <c r="POE19" s="8"/>
      <c r="POF19" s="8"/>
      <c r="POG19" s="8"/>
      <c r="POH19" s="8"/>
      <c r="POI19" s="8"/>
      <c r="POJ19" s="8"/>
      <c r="POK19" s="8"/>
      <c r="POL19" s="8"/>
      <c r="POM19" s="8"/>
      <c r="PON19" s="8"/>
      <c r="POO19" s="8"/>
      <c r="POP19" s="8"/>
      <c r="POQ19" s="8"/>
      <c r="POR19" s="8"/>
      <c r="POS19" s="8"/>
      <c r="POT19" s="8"/>
      <c r="POU19" s="8"/>
      <c r="POV19" s="8"/>
      <c r="POW19" s="8"/>
      <c r="POX19" s="8"/>
      <c r="POY19" s="8"/>
      <c r="POZ19" s="8"/>
      <c r="PPA19" s="8"/>
      <c r="PPB19" s="8"/>
      <c r="PPC19" s="8"/>
      <c r="PPD19" s="8"/>
      <c r="PPE19" s="8"/>
      <c r="PPF19" s="8"/>
      <c r="PPG19" s="8"/>
      <c r="PPH19" s="8"/>
      <c r="PPI19" s="8"/>
      <c r="PPJ19" s="8"/>
      <c r="PPK19" s="8"/>
      <c r="PPL19" s="8"/>
      <c r="PPM19" s="8"/>
      <c r="PPN19" s="8"/>
      <c r="PPO19" s="8"/>
      <c r="PPP19" s="8"/>
      <c r="PPQ19" s="8"/>
      <c r="PPR19" s="8"/>
      <c r="PPS19" s="8"/>
      <c r="PPT19" s="8"/>
      <c r="PPU19" s="8"/>
      <c r="PPV19" s="8"/>
      <c r="PPW19" s="8"/>
      <c r="PPX19" s="8"/>
      <c r="PPY19" s="8"/>
      <c r="PPZ19" s="8"/>
      <c r="PQA19" s="8"/>
      <c r="PQB19" s="8"/>
      <c r="PQC19" s="8"/>
      <c r="PQD19" s="8"/>
      <c r="PQE19" s="8"/>
      <c r="PQF19" s="8"/>
      <c r="PQG19" s="8"/>
      <c r="PQH19" s="8"/>
      <c r="PQI19" s="8"/>
      <c r="PQJ19" s="8"/>
      <c r="PQK19" s="8"/>
      <c r="PQL19" s="8"/>
      <c r="PQM19" s="8"/>
      <c r="PQN19" s="8"/>
      <c r="PQO19" s="8"/>
      <c r="PQP19" s="8"/>
      <c r="PQQ19" s="8"/>
      <c r="PQR19" s="8"/>
      <c r="PQS19" s="8"/>
      <c r="PQT19" s="8"/>
      <c r="PQU19" s="8"/>
      <c r="PQV19" s="8"/>
      <c r="PQW19" s="8"/>
      <c r="PQX19" s="8"/>
      <c r="PQY19" s="8"/>
      <c r="PQZ19" s="8"/>
      <c r="PRA19" s="8"/>
      <c r="PRB19" s="8"/>
      <c r="PRC19" s="8"/>
      <c r="PRD19" s="8"/>
      <c r="PRE19" s="8"/>
      <c r="PRF19" s="8"/>
      <c r="PRG19" s="8"/>
      <c r="PRH19" s="8"/>
      <c r="PRI19" s="8"/>
      <c r="PRJ19" s="8"/>
      <c r="PRK19" s="8"/>
      <c r="PRL19" s="8"/>
      <c r="PRM19" s="8"/>
      <c r="PRN19" s="8"/>
      <c r="PRO19" s="8"/>
      <c r="PRP19" s="8"/>
      <c r="PRQ19" s="8"/>
      <c r="PRR19" s="8"/>
      <c r="PRS19" s="8"/>
      <c r="PRT19" s="8"/>
      <c r="PRU19" s="8"/>
      <c r="PRV19" s="8"/>
      <c r="PRW19" s="8"/>
      <c r="PRX19" s="8"/>
      <c r="PRY19" s="8"/>
      <c r="PRZ19" s="8"/>
      <c r="PSA19" s="8"/>
      <c r="PSB19" s="8"/>
      <c r="PSC19" s="8"/>
      <c r="PSD19" s="8"/>
      <c r="PSE19" s="8"/>
      <c r="PSF19" s="8"/>
      <c r="PSG19" s="8"/>
      <c r="PSH19" s="8"/>
      <c r="PSI19" s="8"/>
      <c r="PSJ19" s="8"/>
      <c r="PSK19" s="8"/>
      <c r="PSL19" s="8"/>
      <c r="PSM19" s="8"/>
      <c r="PSN19" s="8"/>
      <c r="PSO19" s="8"/>
      <c r="PSP19" s="8"/>
      <c r="PSQ19" s="8"/>
      <c r="PSR19" s="8"/>
      <c r="PSS19" s="8"/>
      <c r="PST19" s="8"/>
      <c r="PSU19" s="8"/>
      <c r="PSV19" s="8"/>
      <c r="PSW19" s="8"/>
      <c r="PSX19" s="8"/>
      <c r="PSY19" s="8"/>
      <c r="PSZ19" s="8"/>
      <c r="PTA19" s="8"/>
      <c r="PTB19" s="8"/>
      <c r="PTC19" s="8"/>
      <c r="PTD19" s="8"/>
      <c r="PTE19" s="8"/>
      <c r="PTF19" s="8"/>
      <c r="PTG19" s="8"/>
      <c r="PTH19" s="8"/>
      <c r="PTI19" s="8"/>
      <c r="PTJ19" s="8"/>
      <c r="PTK19" s="8"/>
      <c r="PTL19" s="8"/>
      <c r="PTM19" s="8"/>
      <c r="PTN19" s="8"/>
      <c r="PTO19" s="8"/>
      <c r="PTP19" s="8"/>
      <c r="PTQ19" s="8"/>
      <c r="PTR19" s="8"/>
      <c r="PTS19" s="8"/>
      <c r="PTT19" s="8"/>
      <c r="PTU19" s="8"/>
      <c r="PTV19" s="8"/>
      <c r="PTW19" s="8"/>
      <c r="PTX19" s="8"/>
      <c r="PTY19" s="8"/>
      <c r="PTZ19" s="8"/>
      <c r="PUA19" s="8"/>
      <c r="PUB19" s="8"/>
      <c r="PUC19" s="8"/>
      <c r="PUD19" s="8"/>
      <c r="PUE19" s="8"/>
      <c r="PUF19" s="8"/>
      <c r="PUG19" s="8"/>
      <c r="PUH19" s="8"/>
      <c r="PUI19" s="8"/>
      <c r="PUJ19" s="8"/>
      <c r="PUK19" s="8"/>
      <c r="PUL19" s="8"/>
      <c r="PUM19" s="8"/>
      <c r="PUN19" s="8"/>
      <c r="PUO19" s="8"/>
      <c r="PUP19" s="8"/>
      <c r="PUQ19" s="8"/>
      <c r="PUR19" s="8"/>
      <c r="PUS19" s="8"/>
      <c r="PUT19" s="8"/>
      <c r="PUU19" s="8"/>
      <c r="PUV19" s="8"/>
      <c r="PUW19" s="8"/>
      <c r="PUX19" s="8"/>
      <c r="PUY19" s="8"/>
      <c r="PUZ19" s="8"/>
      <c r="PVA19" s="8"/>
      <c r="PVB19" s="8"/>
      <c r="PVC19" s="8"/>
      <c r="PVD19" s="8"/>
      <c r="PVE19" s="8"/>
      <c r="PVF19" s="8"/>
      <c r="PVG19" s="8"/>
      <c r="PVH19" s="8"/>
      <c r="PVI19" s="8"/>
      <c r="PVJ19" s="8"/>
      <c r="PVK19" s="8"/>
      <c r="PVL19" s="8"/>
      <c r="PVM19" s="8"/>
      <c r="PVN19" s="8"/>
      <c r="PVO19" s="8"/>
      <c r="PVP19" s="8"/>
      <c r="PVQ19" s="8"/>
      <c r="PVR19" s="8"/>
      <c r="PVS19" s="8"/>
      <c r="PVT19" s="8"/>
      <c r="PVU19" s="8"/>
      <c r="PVV19" s="8"/>
      <c r="PVW19" s="8"/>
      <c r="PVX19" s="8"/>
      <c r="PVY19" s="8"/>
      <c r="PVZ19" s="8"/>
      <c r="PWA19" s="8"/>
      <c r="PWB19" s="8"/>
      <c r="PWC19" s="8"/>
      <c r="PWD19" s="8"/>
      <c r="PWE19" s="8"/>
      <c r="PWF19" s="8"/>
      <c r="PWG19" s="8"/>
      <c r="PWH19" s="8"/>
      <c r="PWI19" s="8"/>
      <c r="PWJ19" s="8"/>
      <c r="PWK19" s="8"/>
      <c r="PWL19" s="8"/>
      <c r="PWM19" s="8"/>
      <c r="PWN19" s="8"/>
      <c r="PWO19" s="8"/>
      <c r="PWP19" s="8"/>
      <c r="PWQ19" s="8"/>
      <c r="PWR19" s="8"/>
      <c r="PWS19" s="8"/>
      <c r="PWT19" s="8"/>
      <c r="PWU19" s="8"/>
      <c r="PWV19" s="8"/>
      <c r="PWW19" s="8"/>
      <c r="PWX19" s="8"/>
      <c r="PWY19" s="8"/>
      <c r="PWZ19" s="8"/>
      <c r="PXA19" s="8"/>
      <c r="PXB19" s="8"/>
      <c r="PXC19" s="8"/>
      <c r="PXD19" s="8"/>
      <c r="PXE19" s="8"/>
      <c r="PXF19" s="8"/>
      <c r="PXG19" s="8"/>
      <c r="PXH19" s="8"/>
      <c r="PXI19" s="8"/>
      <c r="PXJ19" s="8"/>
      <c r="PXK19" s="8"/>
      <c r="PXL19" s="8"/>
      <c r="PXM19" s="8"/>
      <c r="PXN19" s="8"/>
      <c r="PXO19" s="8"/>
      <c r="PXP19" s="8"/>
      <c r="PXQ19" s="8"/>
      <c r="PXR19" s="8"/>
      <c r="PXS19" s="8"/>
      <c r="PXT19" s="8"/>
      <c r="PXU19" s="8"/>
      <c r="PXV19" s="8"/>
      <c r="PXW19" s="8"/>
      <c r="PXX19" s="8"/>
      <c r="PXY19" s="8"/>
      <c r="PXZ19" s="8"/>
      <c r="PYA19" s="8"/>
      <c r="PYB19" s="8"/>
      <c r="PYC19" s="8"/>
      <c r="PYD19" s="8"/>
      <c r="PYE19" s="8"/>
      <c r="PYF19" s="8"/>
      <c r="PYG19" s="8"/>
      <c r="PYH19" s="8"/>
      <c r="PYI19" s="8"/>
      <c r="PYJ19" s="8"/>
      <c r="PYK19" s="8"/>
      <c r="PYL19" s="8"/>
      <c r="PYM19" s="8"/>
      <c r="PYN19" s="8"/>
      <c r="PYO19" s="8"/>
      <c r="PYP19" s="8"/>
      <c r="PYQ19" s="8"/>
      <c r="PYR19" s="8"/>
      <c r="PYS19" s="8"/>
      <c r="PYT19" s="8"/>
      <c r="PYU19" s="8"/>
      <c r="PYV19" s="8"/>
      <c r="PYW19" s="8"/>
      <c r="PYX19" s="8"/>
      <c r="PYY19" s="8"/>
      <c r="PYZ19" s="8"/>
      <c r="PZA19" s="8"/>
      <c r="PZB19" s="8"/>
      <c r="PZC19" s="8"/>
      <c r="PZD19" s="8"/>
      <c r="PZE19" s="8"/>
      <c r="PZF19" s="8"/>
      <c r="PZG19" s="8"/>
      <c r="PZH19" s="8"/>
      <c r="PZI19" s="8"/>
      <c r="PZJ19" s="8"/>
      <c r="PZK19" s="8"/>
      <c r="PZL19" s="8"/>
      <c r="PZM19" s="8"/>
      <c r="PZN19" s="8"/>
      <c r="PZO19" s="8"/>
      <c r="PZP19" s="8"/>
      <c r="PZQ19" s="8"/>
      <c r="PZR19" s="8"/>
      <c r="PZS19" s="8"/>
      <c r="PZT19" s="8"/>
      <c r="PZU19" s="8"/>
      <c r="PZV19" s="8"/>
      <c r="PZW19" s="8"/>
      <c r="PZX19" s="8"/>
      <c r="PZY19" s="8"/>
      <c r="PZZ19" s="8"/>
      <c r="QAA19" s="8"/>
      <c r="QAB19" s="8"/>
      <c r="QAC19" s="8"/>
      <c r="QAD19" s="8"/>
      <c r="QAE19" s="8"/>
      <c r="QAF19" s="8"/>
      <c r="QAG19" s="8"/>
      <c r="QAH19" s="8"/>
      <c r="QAI19" s="8"/>
      <c r="QAJ19" s="8"/>
      <c r="QAK19" s="8"/>
      <c r="QAL19" s="8"/>
      <c r="QAM19" s="8"/>
      <c r="QAN19" s="8"/>
      <c r="QAO19" s="8"/>
      <c r="QAP19" s="8"/>
      <c r="QAQ19" s="8"/>
      <c r="QAR19" s="8"/>
      <c r="QAS19" s="8"/>
      <c r="QAT19" s="8"/>
      <c r="QAU19" s="8"/>
      <c r="QAV19" s="8"/>
      <c r="QAW19" s="8"/>
      <c r="QAX19" s="8"/>
      <c r="QAY19" s="8"/>
      <c r="QAZ19" s="8"/>
      <c r="QBA19" s="8"/>
      <c r="QBB19" s="8"/>
      <c r="QBC19" s="8"/>
      <c r="QBD19" s="8"/>
      <c r="QBE19" s="8"/>
      <c r="QBF19" s="8"/>
      <c r="QBG19" s="8"/>
      <c r="QBH19" s="8"/>
      <c r="QBI19" s="8"/>
      <c r="QBJ19" s="8"/>
      <c r="QBK19" s="8"/>
      <c r="QBL19" s="8"/>
      <c r="QBM19" s="8"/>
      <c r="QBN19" s="8"/>
      <c r="QBO19" s="8"/>
      <c r="QBP19" s="8"/>
      <c r="QBQ19" s="8"/>
      <c r="QBR19" s="8"/>
      <c r="QBS19" s="8"/>
      <c r="QBT19" s="8"/>
      <c r="QBU19" s="8"/>
      <c r="QBV19" s="8"/>
      <c r="QBW19" s="8"/>
      <c r="QBX19" s="8"/>
      <c r="QBY19" s="8"/>
      <c r="QBZ19" s="8"/>
      <c r="QCA19" s="8"/>
      <c r="QCB19" s="8"/>
      <c r="QCC19" s="8"/>
      <c r="QCD19" s="8"/>
      <c r="QCE19" s="8"/>
      <c r="QCF19" s="8"/>
      <c r="QCG19" s="8"/>
      <c r="QCH19" s="8"/>
      <c r="QCI19" s="8"/>
      <c r="QCJ19" s="8"/>
      <c r="QCK19" s="8"/>
      <c r="QCL19" s="8"/>
      <c r="QCM19" s="8"/>
      <c r="QCN19" s="8"/>
      <c r="QCO19" s="8"/>
      <c r="QCP19" s="8"/>
      <c r="QCQ19" s="8"/>
      <c r="QCR19" s="8"/>
      <c r="QCS19" s="8"/>
      <c r="QCT19" s="8"/>
      <c r="QCU19" s="8"/>
      <c r="QCV19" s="8"/>
      <c r="QCW19" s="8"/>
      <c r="QCX19" s="8"/>
      <c r="QCY19" s="8"/>
      <c r="QCZ19" s="8"/>
      <c r="QDA19" s="8"/>
      <c r="QDB19" s="8"/>
      <c r="QDC19" s="8"/>
      <c r="QDD19" s="8"/>
      <c r="QDE19" s="8"/>
      <c r="QDF19" s="8"/>
      <c r="QDG19" s="8"/>
      <c r="QDH19" s="8"/>
      <c r="QDI19" s="8"/>
      <c r="QDJ19" s="8"/>
      <c r="QDK19" s="8"/>
      <c r="QDL19" s="8"/>
      <c r="QDM19" s="8"/>
      <c r="QDN19" s="8"/>
      <c r="QDO19" s="8"/>
      <c r="QDP19" s="8"/>
      <c r="QDQ19" s="8"/>
      <c r="QDR19" s="8"/>
      <c r="QDS19" s="8"/>
      <c r="QDT19" s="8"/>
      <c r="QDU19" s="8"/>
      <c r="QDV19" s="8"/>
      <c r="QDW19" s="8"/>
      <c r="QDX19" s="8"/>
      <c r="QDY19" s="8"/>
      <c r="QDZ19" s="8"/>
      <c r="QEA19" s="8"/>
      <c r="QEB19" s="8"/>
      <c r="QEC19" s="8"/>
      <c r="QED19" s="8"/>
      <c r="QEE19" s="8"/>
      <c r="QEF19" s="8"/>
      <c r="QEG19" s="8"/>
      <c r="QEH19" s="8"/>
      <c r="QEI19" s="8"/>
      <c r="QEJ19" s="8"/>
      <c r="QEK19" s="8"/>
      <c r="QEL19" s="8"/>
      <c r="QEM19" s="8"/>
      <c r="QEN19" s="8"/>
      <c r="QEO19" s="8"/>
      <c r="QEP19" s="8"/>
      <c r="QEQ19" s="8"/>
      <c r="QER19" s="8"/>
      <c r="QES19" s="8"/>
      <c r="QET19" s="8"/>
      <c r="QEU19" s="8"/>
      <c r="QEV19" s="8"/>
      <c r="QEW19" s="8"/>
      <c r="QEX19" s="8"/>
      <c r="QEY19" s="8"/>
      <c r="QEZ19" s="8"/>
      <c r="QFA19" s="8"/>
      <c r="QFB19" s="8"/>
      <c r="QFC19" s="8"/>
      <c r="QFD19" s="8"/>
      <c r="QFE19" s="8"/>
      <c r="QFF19" s="8"/>
      <c r="QFG19" s="8"/>
      <c r="QFH19" s="8"/>
      <c r="QFI19" s="8"/>
      <c r="QFJ19" s="8"/>
      <c r="QFK19" s="8"/>
      <c r="QFL19" s="8"/>
      <c r="QFM19" s="8"/>
      <c r="QFN19" s="8"/>
      <c r="QFO19" s="8"/>
      <c r="QFP19" s="8"/>
      <c r="QFQ19" s="8"/>
      <c r="QFR19" s="8"/>
      <c r="QFS19" s="8"/>
      <c r="QFT19" s="8"/>
      <c r="QFU19" s="8"/>
      <c r="QFV19" s="8"/>
      <c r="QFW19" s="8"/>
      <c r="QFX19" s="8"/>
      <c r="QFY19" s="8"/>
      <c r="QFZ19" s="8"/>
      <c r="QGA19" s="8"/>
      <c r="QGB19" s="8"/>
      <c r="QGC19" s="8"/>
      <c r="QGD19" s="8"/>
      <c r="QGE19" s="8"/>
      <c r="QGF19" s="8"/>
      <c r="QGG19" s="8"/>
      <c r="QGH19" s="8"/>
      <c r="QGI19" s="8"/>
      <c r="QGJ19" s="8"/>
      <c r="QGK19" s="8"/>
      <c r="QGL19" s="8"/>
      <c r="QGM19" s="8"/>
      <c r="QGN19" s="8"/>
      <c r="QGO19" s="8"/>
      <c r="QGP19" s="8"/>
      <c r="QGQ19" s="8"/>
      <c r="QGR19" s="8"/>
      <c r="QGS19" s="8"/>
      <c r="QGT19" s="8"/>
      <c r="QGU19" s="8"/>
      <c r="QGV19" s="8"/>
      <c r="QGW19" s="8"/>
      <c r="QGX19" s="8"/>
      <c r="QGY19" s="8"/>
      <c r="QGZ19" s="8"/>
      <c r="QHA19" s="8"/>
      <c r="QHB19" s="8"/>
      <c r="QHC19" s="8"/>
      <c r="QHD19" s="8"/>
      <c r="QHE19" s="8"/>
      <c r="QHF19" s="8"/>
      <c r="QHG19" s="8"/>
      <c r="QHH19" s="8"/>
      <c r="QHI19" s="8"/>
      <c r="QHJ19" s="8"/>
      <c r="QHK19" s="8"/>
      <c r="QHL19" s="8"/>
      <c r="QHM19" s="8"/>
      <c r="QHN19" s="8"/>
      <c r="QHO19" s="8"/>
      <c r="QHP19" s="8"/>
      <c r="QHQ19" s="8"/>
      <c r="QHR19" s="8"/>
      <c r="QHS19" s="8"/>
      <c r="QHT19" s="8"/>
      <c r="QHU19" s="8"/>
      <c r="QHV19" s="8"/>
      <c r="QHW19" s="8"/>
      <c r="QHX19" s="8"/>
      <c r="QHY19" s="8"/>
      <c r="QHZ19" s="8"/>
      <c r="QIA19" s="8"/>
      <c r="QIB19" s="8"/>
      <c r="QIC19" s="8"/>
      <c r="QID19" s="8"/>
      <c r="QIE19" s="8"/>
      <c r="QIF19" s="8"/>
      <c r="QIG19" s="8"/>
      <c r="QIH19" s="8"/>
      <c r="QII19" s="8"/>
      <c r="QIJ19" s="8"/>
      <c r="QIK19" s="8"/>
      <c r="QIL19" s="8"/>
      <c r="QIM19" s="8"/>
      <c r="QIN19" s="8"/>
      <c r="QIO19" s="8"/>
      <c r="QIP19" s="8"/>
      <c r="QIQ19" s="8"/>
      <c r="QIR19" s="8"/>
      <c r="QIS19" s="8"/>
      <c r="QIT19" s="8"/>
      <c r="QIU19" s="8"/>
      <c r="QIV19" s="8"/>
      <c r="QIW19" s="8"/>
      <c r="QIX19" s="8"/>
      <c r="QIY19" s="8"/>
      <c r="QIZ19" s="8"/>
      <c r="QJA19" s="8"/>
      <c r="QJB19" s="8"/>
      <c r="QJC19" s="8"/>
      <c r="QJD19" s="8"/>
      <c r="QJE19" s="8"/>
      <c r="QJF19" s="8"/>
      <c r="QJG19" s="8"/>
      <c r="QJH19" s="8"/>
      <c r="QJI19" s="8"/>
      <c r="QJJ19" s="8"/>
      <c r="QJK19" s="8"/>
      <c r="QJL19" s="8"/>
      <c r="QJM19" s="8"/>
      <c r="QJN19" s="8"/>
      <c r="QJO19" s="8"/>
      <c r="QJP19" s="8"/>
      <c r="QJQ19" s="8"/>
      <c r="QJR19" s="8"/>
      <c r="QJS19" s="8"/>
      <c r="QJT19" s="8"/>
      <c r="QJU19" s="8"/>
      <c r="QJV19" s="8"/>
      <c r="QJW19" s="8"/>
      <c r="QJX19" s="8"/>
      <c r="QJY19" s="8"/>
      <c r="QJZ19" s="8"/>
      <c r="QKA19" s="8"/>
      <c r="QKB19" s="8"/>
      <c r="QKC19" s="8"/>
      <c r="QKD19" s="8"/>
      <c r="QKE19" s="8"/>
      <c r="QKF19" s="8"/>
      <c r="QKG19" s="8"/>
      <c r="QKH19" s="8"/>
      <c r="QKI19" s="8"/>
      <c r="QKJ19" s="8"/>
      <c r="QKK19" s="8"/>
      <c r="QKL19" s="8"/>
      <c r="QKM19" s="8"/>
      <c r="QKN19" s="8"/>
      <c r="QKO19" s="8"/>
      <c r="QKP19" s="8"/>
      <c r="QKQ19" s="8"/>
      <c r="QKR19" s="8"/>
      <c r="QKS19" s="8"/>
      <c r="QKT19" s="8"/>
      <c r="QKU19" s="8"/>
      <c r="QKV19" s="8"/>
      <c r="QKW19" s="8"/>
      <c r="QKX19" s="8"/>
      <c r="QKY19" s="8"/>
      <c r="QKZ19" s="8"/>
      <c r="QLA19" s="8"/>
      <c r="QLB19" s="8"/>
      <c r="QLC19" s="8"/>
      <c r="QLD19" s="8"/>
      <c r="QLE19" s="8"/>
      <c r="QLF19" s="8"/>
      <c r="QLG19" s="8"/>
      <c r="QLH19" s="8"/>
      <c r="QLI19" s="8"/>
      <c r="QLJ19" s="8"/>
      <c r="QLK19" s="8"/>
      <c r="QLL19" s="8"/>
      <c r="QLM19" s="8"/>
      <c r="QLN19" s="8"/>
      <c r="QLO19" s="8"/>
      <c r="QLP19" s="8"/>
      <c r="QLQ19" s="8"/>
      <c r="QLR19" s="8"/>
      <c r="QLS19" s="8"/>
      <c r="QLT19" s="8"/>
      <c r="QLU19" s="8"/>
      <c r="QLV19" s="8"/>
      <c r="QLW19" s="8"/>
      <c r="QLX19" s="8"/>
      <c r="QLY19" s="8"/>
      <c r="QLZ19" s="8"/>
      <c r="QMA19" s="8"/>
      <c r="QMB19" s="8"/>
      <c r="QMC19" s="8"/>
      <c r="QMD19" s="8"/>
      <c r="QME19" s="8"/>
      <c r="QMF19" s="8"/>
      <c r="QMG19" s="8"/>
      <c r="QMH19" s="8"/>
      <c r="QMI19" s="8"/>
      <c r="QMJ19" s="8"/>
      <c r="QMK19" s="8"/>
      <c r="QML19" s="8"/>
      <c r="QMM19" s="8"/>
      <c r="QMN19" s="8"/>
      <c r="QMO19" s="8"/>
      <c r="QMP19" s="8"/>
      <c r="QMQ19" s="8"/>
      <c r="QMR19" s="8"/>
      <c r="QMS19" s="8"/>
      <c r="QMT19" s="8"/>
      <c r="QMU19" s="8"/>
      <c r="QMV19" s="8"/>
      <c r="QMW19" s="8"/>
      <c r="QMX19" s="8"/>
      <c r="QMY19" s="8"/>
      <c r="QMZ19" s="8"/>
      <c r="QNA19" s="8"/>
      <c r="QNB19" s="8"/>
      <c r="QNC19" s="8"/>
      <c r="QND19" s="8"/>
      <c r="QNE19" s="8"/>
      <c r="QNF19" s="8"/>
      <c r="QNG19" s="8"/>
      <c r="QNH19" s="8"/>
      <c r="QNI19" s="8"/>
      <c r="QNJ19" s="8"/>
      <c r="QNK19" s="8"/>
      <c r="QNL19" s="8"/>
      <c r="QNM19" s="8"/>
      <c r="QNN19" s="8"/>
      <c r="QNO19" s="8"/>
      <c r="QNP19" s="8"/>
      <c r="QNQ19" s="8"/>
      <c r="QNR19" s="8"/>
      <c r="QNS19" s="8"/>
      <c r="QNT19" s="8"/>
      <c r="QNU19" s="8"/>
      <c r="QNV19" s="8"/>
      <c r="QNW19" s="8"/>
      <c r="QNX19" s="8"/>
      <c r="QNY19" s="8"/>
      <c r="QNZ19" s="8"/>
      <c r="QOA19" s="8"/>
      <c r="QOB19" s="8"/>
      <c r="QOC19" s="8"/>
      <c r="QOD19" s="8"/>
      <c r="QOE19" s="8"/>
      <c r="QOF19" s="8"/>
      <c r="QOG19" s="8"/>
      <c r="QOH19" s="8"/>
      <c r="QOI19" s="8"/>
      <c r="QOJ19" s="8"/>
      <c r="QOK19" s="8"/>
      <c r="QOL19" s="8"/>
      <c r="QOM19" s="8"/>
      <c r="QON19" s="8"/>
      <c r="QOO19" s="8"/>
      <c r="QOP19" s="8"/>
      <c r="QOQ19" s="8"/>
      <c r="QOR19" s="8"/>
      <c r="QOS19" s="8"/>
      <c r="QOT19" s="8"/>
      <c r="QOU19" s="8"/>
      <c r="QOV19" s="8"/>
      <c r="QOW19" s="8"/>
      <c r="QOX19" s="8"/>
      <c r="QOY19" s="8"/>
      <c r="QOZ19" s="8"/>
      <c r="QPA19" s="8"/>
      <c r="QPB19" s="8"/>
      <c r="QPC19" s="8"/>
      <c r="QPD19" s="8"/>
      <c r="QPE19" s="8"/>
      <c r="QPF19" s="8"/>
      <c r="QPG19" s="8"/>
      <c r="QPH19" s="8"/>
      <c r="QPI19" s="8"/>
      <c r="QPJ19" s="8"/>
      <c r="QPK19" s="8"/>
      <c r="QPL19" s="8"/>
      <c r="QPM19" s="8"/>
      <c r="QPN19" s="8"/>
      <c r="QPO19" s="8"/>
      <c r="QPP19" s="8"/>
      <c r="QPQ19" s="8"/>
      <c r="QPR19" s="8"/>
      <c r="QPS19" s="8"/>
      <c r="QPT19" s="8"/>
      <c r="QPU19" s="8"/>
      <c r="QPV19" s="8"/>
      <c r="QPW19" s="8"/>
      <c r="QPX19" s="8"/>
      <c r="QPY19" s="8"/>
      <c r="QPZ19" s="8"/>
      <c r="QQA19" s="8"/>
      <c r="QQB19" s="8"/>
      <c r="QQC19" s="8"/>
      <c r="QQD19" s="8"/>
      <c r="QQE19" s="8"/>
      <c r="QQF19" s="8"/>
      <c r="QQG19" s="8"/>
      <c r="QQH19" s="8"/>
      <c r="QQI19" s="8"/>
      <c r="QQJ19" s="8"/>
      <c r="QQK19" s="8"/>
      <c r="QQL19" s="8"/>
      <c r="QQM19" s="8"/>
      <c r="QQN19" s="8"/>
      <c r="QQO19" s="8"/>
      <c r="QQP19" s="8"/>
      <c r="QQQ19" s="8"/>
      <c r="QQR19" s="8"/>
      <c r="QQS19" s="8"/>
      <c r="QQT19" s="8"/>
      <c r="QQU19" s="8"/>
      <c r="QQV19" s="8"/>
      <c r="QQW19" s="8"/>
      <c r="QQX19" s="8"/>
      <c r="QQY19" s="8"/>
      <c r="QQZ19" s="8"/>
      <c r="QRA19" s="8"/>
      <c r="QRB19" s="8"/>
      <c r="QRC19" s="8"/>
      <c r="QRD19" s="8"/>
      <c r="QRE19" s="8"/>
      <c r="QRF19" s="8"/>
      <c r="QRG19" s="8"/>
      <c r="QRH19" s="8"/>
      <c r="QRI19" s="8"/>
      <c r="QRJ19" s="8"/>
      <c r="QRK19" s="8"/>
      <c r="QRL19" s="8"/>
      <c r="QRM19" s="8"/>
      <c r="QRN19" s="8"/>
      <c r="QRO19" s="8"/>
      <c r="QRP19" s="8"/>
      <c r="QRQ19" s="8"/>
      <c r="QRR19" s="8"/>
      <c r="QRS19" s="8"/>
      <c r="QRT19" s="8"/>
      <c r="QRU19" s="8"/>
      <c r="QRV19" s="8"/>
      <c r="QRW19" s="8"/>
      <c r="QRX19" s="8"/>
      <c r="QRY19" s="8"/>
      <c r="QRZ19" s="8"/>
      <c r="QSA19" s="8"/>
      <c r="QSB19" s="8"/>
      <c r="QSC19" s="8"/>
      <c r="QSD19" s="8"/>
      <c r="QSE19" s="8"/>
      <c r="QSF19" s="8"/>
      <c r="QSG19" s="8"/>
      <c r="QSH19" s="8"/>
      <c r="QSI19" s="8"/>
      <c r="QSJ19" s="8"/>
      <c r="QSK19" s="8"/>
      <c r="QSL19" s="8"/>
      <c r="QSM19" s="8"/>
      <c r="QSN19" s="8"/>
      <c r="QSO19" s="8"/>
      <c r="QSP19" s="8"/>
      <c r="QSQ19" s="8"/>
      <c r="QSR19" s="8"/>
      <c r="QSS19" s="8"/>
      <c r="QST19" s="8"/>
      <c r="QSU19" s="8"/>
      <c r="QSV19" s="8"/>
      <c r="QSW19" s="8"/>
      <c r="QSX19" s="8"/>
      <c r="QSY19" s="8"/>
      <c r="QSZ19" s="8"/>
      <c r="QTA19" s="8"/>
      <c r="QTB19" s="8"/>
      <c r="QTC19" s="8"/>
      <c r="QTD19" s="8"/>
      <c r="QTE19" s="8"/>
      <c r="QTF19" s="8"/>
      <c r="QTG19" s="8"/>
      <c r="QTH19" s="8"/>
      <c r="QTI19" s="8"/>
      <c r="QTJ19" s="8"/>
      <c r="QTK19" s="8"/>
      <c r="QTL19" s="8"/>
      <c r="QTM19" s="8"/>
      <c r="QTN19" s="8"/>
      <c r="QTO19" s="8"/>
      <c r="QTP19" s="8"/>
      <c r="QTQ19" s="8"/>
      <c r="QTR19" s="8"/>
      <c r="QTS19" s="8"/>
      <c r="QTT19" s="8"/>
      <c r="QTU19" s="8"/>
      <c r="QTV19" s="8"/>
      <c r="QTW19" s="8"/>
      <c r="QTX19" s="8"/>
      <c r="QTY19" s="8"/>
      <c r="QTZ19" s="8"/>
      <c r="QUA19" s="8"/>
      <c r="QUB19" s="8"/>
      <c r="QUC19" s="8"/>
      <c r="QUD19" s="8"/>
      <c r="QUE19" s="8"/>
      <c r="QUF19" s="8"/>
      <c r="QUG19" s="8"/>
      <c r="QUH19" s="8"/>
      <c r="QUI19" s="8"/>
      <c r="QUJ19" s="8"/>
      <c r="QUK19" s="8"/>
      <c r="QUL19" s="8"/>
      <c r="QUM19" s="8"/>
      <c r="QUN19" s="8"/>
      <c r="QUO19" s="8"/>
      <c r="QUP19" s="8"/>
      <c r="QUQ19" s="8"/>
      <c r="QUR19" s="8"/>
      <c r="QUS19" s="8"/>
      <c r="QUT19" s="8"/>
      <c r="QUU19" s="8"/>
      <c r="QUV19" s="8"/>
      <c r="QUW19" s="8"/>
      <c r="QUX19" s="8"/>
      <c r="QUY19" s="8"/>
      <c r="QUZ19" s="8"/>
      <c r="QVA19" s="8"/>
      <c r="QVB19" s="8"/>
      <c r="QVC19" s="8"/>
      <c r="QVD19" s="8"/>
      <c r="QVE19" s="8"/>
      <c r="QVF19" s="8"/>
      <c r="QVG19" s="8"/>
      <c r="QVH19" s="8"/>
      <c r="QVI19" s="8"/>
      <c r="QVJ19" s="8"/>
      <c r="QVK19" s="8"/>
      <c r="QVL19" s="8"/>
      <c r="QVM19" s="8"/>
      <c r="QVN19" s="8"/>
      <c r="QVO19" s="8"/>
      <c r="QVP19" s="8"/>
      <c r="QVQ19" s="8"/>
      <c r="QVR19" s="8"/>
      <c r="QVS19" s="8"/>
      <c r="QVT19" s="8"/>
      <c r="QVU19" s="8"/>
      <c r="QVV19" s="8"/>
      <c r="QVW19" s="8"/>
      <c r="QVX19" s="8"/>
      <c r="QVY19" s="8"/>
      <c r="QVZ19" s="8"/>
      <c r="QWA19" s="8"/>
      <c r="QWB19" s="8"/>
      <c r="QWC19" s="8"/>
      <c r="QWD19" s="8"/>
      <c r="QWE19" s="8"/>
      <c r="QWF19" s="8"/>
      <c r="QWG19" s="8"/>
      <c r="QWH19" s="8"/>
      <c r="QWI19" s="8"/>
      <c r="QWJ19" s="8"/>
      <c r="QWK19" s="8"/>
      <c r="QWL19" s="8"/>
      <c r="QWM19" s="8"/>
      <c r="QWN19" s="8"/>
      <c r="QWO19" s="8"/>
      <c r="QWP19" s="8"/>
      <c r="QWQ19" s="8"/>
      <c r="QWR19" s="8"/>
      <c r="QWS19" s="8"/>
      <c r="QWT19" s="8"/>
      <c r="QWU19" s="8"/>
      <c r="QWV19" s="8"/>
      <c r="QWW19" s="8"/>
      <c r="QWX19" s="8"/>
      <c r="QWY19" s="8"/>
      <c r="QWZ19" s="8"/>
      <c r="QXA19" s="8"/>
      <c r="QXB19" s="8"/>
      <c r="QXC19" s="8"/>
      <c r="QXD19" s="8"/>
      <c r="QXE19" s="8"/>
      <c r="QXF19" s="8"/>
      <c r="QXG19" s="8"/>
      <c r="QXH19" s="8"/>
      <c r="QXI19" s="8"/>
      <c r="QXJ19" s="8"/>
      <c r="QXK19" s="8"/>
      <c r="QXL19" s="8"/>
      <c r="QXM19" s="8"/>
      <c r="QXN19" s="8"/>
      <c r="QXO19" s="8"/>
      <c r="QXP19" s="8"/>
      <c r="QXQ19" s="8"/>
      <c r="QXR19" s="8"/>
      <c r="QXS19" s="8"/>
      <c r="QXT19" s="8"/>
      <c r="QXU19" s="8"/>
      <c r="QXV19" s="8"/>
      <c r="QXW19" s="8"/>
      <c r="QXX19" s="8"/>
      <c r="QXY19" s="8"/>
      <c r="QXZ19" s="8"/>
      <c r="QYA19" s="8"/>
      <c r="QYB19" s="8"/>
      <c r="QYC19" s="8"/>
      <c r="QYD19" s="8"/>
      <c r="QYE19" s="8"/>
      <c r="QYF19" s="8"/>
      <c r="QYG19" s="8"/>
      <c r="QYH19" s="8"/>
      <c r="QYI19" s="8"/>
      <c r="QYJ19" s="8"/>
      <c r="QYK19" s="8"/>
      <c r="QYL19" s="8"/>
      <c r="QYM19" s="8"/>
      <c r="QYN19" s="8"/>
      <c r="QYO19" s="8"/>
      <c r="QYP19" s="8"/>
      <c r="QYQ19" s="8"/>
      <c r="QYR19" s="8"/>
      <c r="QYS19" s="8"/>
      <c r="QYT19" s="8"/>
      <c r="QYU19" s="8"/>
      <c r="QYV19" s="8"/>
      <c r="QYW19" s="8"/>
      <c r="QYX19" s="8"/>
      <c r="QYY19" s="8"/>
      <c r="QYZ19" s="8"/>
      <c r="QZA19" s="8"/>
      <c r="QZB19" s="8"/>
      <c r="QZC19" s="8"/>
      <c r="QZD19" s="8"/>
      <c r="QZE19" s="8"/>
      <c r="QZF19" s="8"/>
      <c r="QZG19" s="8"/>
      <c r="QZH19" s="8"/>
      <c r="QZI19" s="8"/>
      <c r="QZJ19" s="8"/>
      <c r="QZK19" s="8"/>
      <c r="QZL19" s="8"/>
      <c r="QZM19" s="8"/>
      <c r="QZN19" s="8"/>
      <c r="QZO19" s="8"/>
      <c r="QZP19" s="8"/>
      <c r="QZQ19" s="8"/>
      <c r="QZR19" s="8"/>
      <c r="QZS19" s="8"/>
      <c r="QZT19" s="8"/>
      <c r="QZU19" s="8"/>
      <c r="QZV19" s="8"/>
      <c r="QZW19" s="8"/>
      <c r="QZX19" s="8"/>
      <c r="QZY19" s="8"/>
      <c r="QZZ19" s="8"/>
      <c r="RAA19" s="8"/>
      <c r="RAB19" s="8"/>
      <c r="RAC19" s="8"/>
      <c r="RAD19" s="8"/>
      <c r="RAE19" s="8"/>
      <c r="RAF19" s="8"/>
      <c r="RAG19" s="8"/>
      <c r="RAH19" s="8"/>
      <c r="RAI19" s="8"/>
      <c r="RAJ19" s="8"/>
      <c r="RAK19" s="8"/>
      <c r="RAL19" s="8"/>
      <c r="RAM19" s="8"/>
      <c r="RAN19" s="8"/>
      <c r="RAO19" s="8"/>
      <c r="RAP19" s="8"/>
      <c r="RAQ19" s="8"/>
      <c r="RAR19" s="8"/>
      <c r="RAS19" s="8"/>
      <c r="RAT19" s="8"/>
      <c r="RAU19" s="8"/>
      <c r="RAV19" s="8"/>
      <c r="RAW19" s="8"/>
      <c r="RAX19" s="8"/>
      <c r="RAY19" s="8"/>
      <c r="RAZ19" s="8"/>
      <c r="RBA19" s="8"/>
      <c r="RBB19" s="8"/>
      <c r="RBC19" s="8"/>
      <c r="RBD19" s="8"/>
      <c r="RBE19" s="8"/>
      <c r="RBF19" s="8"/>
      <c r="RBG19" s="8"/>
      <c r="RBH19" s="8"/>
      <c r="RBI19" s="8"/>
      <c r="RBJ19" s="8"/>
      <c r="RBK19" s="8"/>
      <c r="RBL19" s="8"/>
      <c r="RBM19" s="8"/>
      <c r="RBN19" s="8"/>
      <c r="RBO19" s="8"/>
      <c r="RBP19" s="8"/>
      <c r="RBQ19" s="8"/>
      <c r="RBR19" s="8"/>
      <c r="RBS19" s="8"/>
      <c r="RBT19" s="8"/>
      <c r="RBU19" s="8"/>
      <c r="RBV19" s="8"/>
      <c r="RBW19" s="8"/>
      <c r="RBX19" s="8"/>
      <c r="RBY19" s="8"/>
      <c r="RBZ19" s="8"/>
      <c r="RCA19" s="8"/>
      <c r="RCB19" s="8"/>
      <c r="RCC19" s="8"/>
      <c r="RCD19" s="8"/>
      <c r="RCE19" s="8"/>
      <c r="RCF19" s="8"/>
      <c r="RCG19" s="8"/>
      <c r="RCH19" s="8"/>
      <c r="RCI19" s="8"/>
      <c r="RCJ19" s="8"/>
      <c r="RCK19" s="8"/>
      <c r="RCL19" s="8"/>
      <c r="RCM19" s="8"/>
      <c r="RCN19" s="8"/>
      <c r="RCO19" s="8"/>
      <c r="RCP19" s="8"/>
      <c r="RCQ19" s="8"/>
      <c r="RCR19" s="8"/>
      <c r="RCS19" s="8"/>
      <c r="RCT19" s="8"/>
      <c r="RCU19" s="8"/>
      <c r="RCV19" s="8"/>
      <c r="RCW19" s="8"/>
      <c r="RCX19" s="8"/>
      <c r="RCY19" s="8"/>
      <c r="RCZ19" s="8"/>
      <c r="RDA19" s="8"/>
      <c r="RDB19" s="8"/>
      <c r="RDC19" s="8"/>
      <c r="RDD19" s="8"/>
      <c r="RDE19" s="8"/>
      <c r="RDF19" s="8"/>
      <c r="RDG19" s="8"/>
      <c r="RDH19" s="8"/>
      <c r="RDI19" s="8"/>
      <c r="RDJ19" s="8"/>
      <c r="RDK19" s="8"/>
      <c r="RDL19" s="8"/>
      <c r="RDM19" s="8"/>
      <c r="RDN19" s="8"/>
      <c r="RDO19" s="8"/>
      <c r="RDP19" s="8"/>
      <c r="RDQ19" s="8"/>
      <c r="RDR19" s="8"/>
      <c r="RDS19" s="8"/>
      <c r="RDT19" s="8"/>
      <c r="RDU19" s="8"/>
      <c r="RDV19" s="8"/>
      <c r="RDW19" s="8"/>
      <c r="RDX19" s="8"/>
      <c r="RDY19" s="8"/>
      <c r="RDZ19" s="8"/>
      <c r="REA19" s="8"/>
      <c r="REB19" s="8"/>
      <c r="REC19" s="8"/>
      <c r="RED19" s="8"/>
      <c r="REE19" s="8"/>
      <c r="REF19" s="8"/>
      <c r="REG19" s="8"/>
      <c r="REH19" s="8"/>
      <c r="REI19" s="8"/>
      <c r="REJ19" s="8"/>
      <c r="REK19" s="8"/>
      <c r="REL19" s="8"/>
      <c r="REM19" s="8"/>
      <c r="REN19" s="8"/>
      <c r="REO19" s="8"/>
      <c r="REP19" s="8"/>
      <c r="REQ19" s="8"/>
      <c r="RER19" s="8"/>
      <c r="RES19" s="8"/>
      <c r="RET19" s="8"/>
      <c r="REU19" s="8"/>
      <c r="REV19" s="8"/>
      <c r="REW19" s="8"/>
      <c r="REX19" s="8"/>
      <c r="REY19" s="8"/>
      <c r="REZ19" s="8"/>
      <c r="RFA19" s="8"/>
      <c r="RFB19" s="8"/>
      <c r="RFC19" s="8"/>
      <c r="RFD19" s="8"/>
      <c r="RFE19" s="8"/>
      <c r="RFF19" s="8"/>
      <c r="RFG19" s="8"/>
      <c r="RFH19" s="8"/>
      <c r="RFI19" s="8"/>
      <c r="RFJ19" s="8"/>
      <c r="RFK19" s="8"/>
      <c r="RFL19" s="8"/>
      <c r="RFM19" s="8"/>
      <c r="RFN19" s="8"/>
      <c r="RFO19" s="8"/>
      <c r="RFP19" s="8"/>
      <c r="RFQ19" s="8"/>
      <c r="RFR19" s="8"/>
      <c r="RFS19" s="8"/>
      <c r="RFT19" s="8"/>
      <c r="RFU19" s="8"/>
      <c r="RFV19" s="8"/>
      <c r="RFW19" s="8"/>
      <c r="RFX19" s="8"/>
      <c r="RFY19" s="8"/>
      <c r="RFZ19" s="8"/>
      <c r="RGA19" s="8"/>
      <c r="RGB19" s="8"/>
      <c r="RGC19" s="8"/>
      <c r="RGD19" s="8"/>
      <c r="RGE19" s="8"/>
      <c r="RGF19" s="8"/>
      <c r="RGG19" s="8"/>
      <c r="RGH19" s="8"/>
      <c r="RGI19" s="8"/>
      <c r="RGJ19" s="8"/>
      <c r="RGK19" s="8"/>
      <c r="RGL19" s="8"/>
      <c r="RGM19" s="8"/>
      <c r="RGN19" s="8"/>
      <c r="RGO19" s="8"/>
      <c r="RGP19" s="8"/>
      <c r="RGQ19" s="8"/>
      <c r="RGR19" s="8"/>
      <c r="RGS19" s="8"/>
      <c r="RGT19" s="8"/>
      <c r="RGU19" s="8"/>
      <c r="RGV19" s="8"/>
      <c r="RGW19" s="8"/>
      <c r="RGX19" s="8"/>
      <c r="RGY19" s="8"/>
      <c r="RGZ19" s="8"/>
      <c r="RHA19" s="8"/>
      <c r="RHB19" s="8"/>
      <c r="RHC19" s="8"/>
      <c r="RHD19" s="8"/>
      <c r="RHE19" s="8"/>
      <c r="RHF19" s="8"/>
      <c r="RHG19" s="8"/>
      <c r="RHH19" s="8"/>
      <c r="RHI19" s="8"/>
      <c r="RHJ19" s="8"/>
      <c r="RHK19" s="8"/>
      <c r="RHL19" s="8"/>
      <c r="RHM19" s="8"/>
      <c r="RHN19" s="8"/>
      <c r="RHO19" s="8"/>
      <c r="RHP19" s="8"/>
      <c r="RHQ19" s="8"/>
      <c r="RHR19" s="8"/>
      <c r="RHS19" s="8"/>
      <c r="RHT19" s="8"/>
      <c r="RHU19" s="8"/>
      <c r="RHV19" s="8"/>
      <c r="RHW19" s="8"/>
      <c r="RHX19" s="8"/>
      <c r="RHY19" s="8"/>
      <c r="RHZ19" s="8"/>
      <c r="RIA19" s="8"/>
      <c r="RIB19" s="8"/>
      <c r="RIC19" s="8"/>
      <c r="RID19" s="8"/>
      <c r="RIE19" s="8"/>
      <c r="RIF19" s="8"/>
      <c r="RIG19" s="8"/>
      <c r="RIH19" s="8"/>
      <c r="RII19" s="8"/>
      <c r="RIJ19" s="8"/>
      <c r="RIK19" s="8"/>
      <c r="RIL19" s="8"/>
      <c r="RIM19" s="8"/>
      <c r="RIN19" s="8"/>
      <c r="RIO19" s="8"/>
      <c r="RIP19" s="8"/>
      <c r="RIQ19" s="8"/>
      <c r="RIR19" s="8"/>
      <c r="RIS19" s="8"/>
      <c r="RIT19" s="8"/>
      <c r="RIU19" s="8"/>
      <c r="RIV19" s="8"/>
      <c r="RIW19" s="8"/>
      <c r="RIX19" s="8"/>
      <c r="RIY19" s="8"/>
      <c r="RIZ19" s="8"/>
      <c r="RJA19" s="8"/>
      <c r="RJB19" s="8"/>
      <c r="RJC19" s="8"/>
      <c r="RJD19" s="8"/>
      <c r="RJE19" s="8"/>
      <c r="RJF19" s="8"/>
      <c r="RJG19" s="8"/>
      <c r="RJH19" s="8"/>
      <c r="RJI19" s="8"/>
      <c r="RJJ19" s="8"/>
      <c r="RJK19" s="8"/>
      <c r="RJL19" s="8"/>
      <c r="RJM19" s="8"/>
      <c r="RJN19" s="8"/>
      <c r="RJO19" s="8"/>
      <c r="RJP19" s="8"/>
      <c r="RJQ19" s="8"/>
      <c r="RJR19" s="8"/>
      <c r="RJS19" s="8"/>
      <c r="RJT19" s="8"/>
      <c r="RJU19" s="8"/>
      <c r="RJV19" s="8"/>
      <c r="RJW19" s="8"/>
      <c r="RJX19" s="8"/>
      <c r="RJY19" s="8"/>
      <c r="RJZ19" s="8"/>
      <c r="RKA19" s="8"/>
      <c r="RKB19" s="8"/>
      <c r="RKC19" s="8"/>
      <c r="RKD19" s="8"/>
      <c r="RKE19" s="8"/>
      <c r="RKF19" s="8"/>
      <c r="RKG19" s="8"/>
      <c r="RKH19" s="8"/>
      <c r="RKI19" s="8"/>
      <c r="RKJ19" s="8"/>
      <c r="RKK19" s="8"/>
      <c r="RKL19" s="8"/>
      <c r="RKM19" s="8"/>
      <c r="RKN19" s="8"/>
      <c r="RKO19" s="8"/>
      <c r="RKP19" s="8"/>
      <c r="RKQ19" s="8"/>
      <c r="RKR19" s="8"/>
      <c r="RKS19" s="8"/>
      <c r="RKT19" s="8"/>
      <c r="RKU19" s="8"/>
      <c r="RKV19" s="8"/>
      <c r="RKW19" s="8"/>
      <c r="RKX19" s="8"/>
      <c r="RKY19" s="8"/>
      <c r="RKZ19" s="8"/>
      <c r="RLA19" s="8"/>
      <c r="RLB19" s="8"/>
      <c r="RLC19" s="8"/>
      <c r="RLD19" s="8"/>
      <c r="RLE19" s="8"/>
      <c r="RLF19" s="8"/>
      <c r="RLG19" s="8"/>
      <c r="RLH19" s="8"/>
      <c r="RLI19" s="8"/>
      <c r="RLJ19" s="8"/>
      <c r="RLK19" s="8"/>
      <c r="RLL19" s="8"/>
      <c r="RLM19" s="8"/>
      <c r="RLN19" s="8"/>
      <c r="RLO19" s="8"/>
      <c r="RLP19" s="8"/>
      <c r="RLQ19" s="8"/>
      <c r="RLR19" s="8"/>
      <c r="RLS19" s="8"/>
      <c r="RLT19" s="8"/>
      <c r="RLU19" s="8"/>
      <c r="RLV19" s="8"/>
      <c r="RLW19" s="8"/>
      <c r="RLX19" s="8"/>
      <c r="RLY19" s="8"/>
      <c r="RLZ19" s="8"/>
      <c r="RMA19" s="8"/>
      <c r="RMB19" s="8"/>
      <c r="RMC19" s="8"/>
      <c r="RMD19" s="8"/>
      <c r="RME19" s="8"/>
      <c r="RMF19" s="8"/>
      <c r="RMG19" s="8"/>
      <c r="RMH19" s="8"/>
      <c r="RMI19" s="8"/>
      <c r="RMJ19" s="8"/>
      <c r="RMK19" s="8"/>
      <c r="RML19" s="8"/>
      <c r="RMM19" s="8"/>
      <c r="RMN19" s="8"/>
      <c r="RMO19" s="8"/>
      <c r="RMP19" s="8"/>
      <c r="RMQ19" s="8"/>
      <c r="RMR19" s="8"/>
      <c r="RMS19" s="8"/>
      <c r="RMT19" s="8"/>
      <c r="RMU19" s="8"/>
      <c r="RMV19" s="8"/>
      <c r="RMW19" s="8"/>
      <c r="RMX19" s="8"/>
      <c r="RMY19" s="8"/>
      <c r="RMZ19" s="8"/>
      <c r="RNA19" s="8"/>
      <c r="RNB19" s="8"/>
      <c r="RNC19" s="8"/>
      <c r="RND19" s="8"/>
      <c r="RNE19" s="8"/>
      <c r="RNF19" s="8"/>
      <c r="RNG19" s="8"/>
      <c r="RNH19" s="8"/>
      <c r="RNI19" s="8"/>
      <c r="RNJ19" s="8"/>
      <c r="RNK19" s="8"/>
      <c r="RNL19" s="8"/>
      <c r="RNM19" s="8"/>
      <c r="RNN19" s="8"/>
      <c r="RNO19" s="8"/>
      <c r="RNP19" s="8"/>
      <c r="RNQ19" s="8"/>
      <c r="RNR19" s="8"/>
      <c r="RNS19" s="8"/>
      <c r="RNT19" s="8"/>
      <c r="RNU19" s="8"/>
      <c r="RNV19" s="8"/>
      <c r="RNW19" s="8"/>
      <c r="RNX19" s="8"/>
      <c r="RNY19" s="8"/>
      <c r="RNZ19" s="8"/>
      <c r="ROA19" s="8"/>
      <c r="ROB19" s="8"/>
      <c r="ROC19" s="8"/>
      <c r="ROD19" s="8"/>
      <c r="ROE19" s="8"/>
      <c r="ROF19" s="8"/>
      <c r="ROG19" s="8"/>
      <c r="ROH19" s="8"/>
      <c r="ROI19" s="8"/>
      <c r="ROJ19" s="8"/>
      <c r="ROK19" s="8"/>
      <c r="ROL19" s="8"/>
      <c r="ROM19" s="8"/>
      <c r="RON19" s="8"/>
      <c r="ROO19" s="8"/>
      <c r="ROP19" s="8"/>
      <c r="ROQ19" s="8"/>
      <c r="ROR19" s="8"/>
      <c r="ROS19" s="8"/>
      <c r="ROT19" s="8"/>
      <c r="ROU19" s="8"/>
      <c r="ROV19" s="8"/>
      <c r="ROW19" s="8"/>
      <c r="ROX19" s="8"/>
      <c r="ROY19" s="8"/>
      <c r="ROZ19" s="8"/>
      <c r="RPA19" s="8"/>
      <c r="RPB19" s="8"/>
      <c r="RPC19" s="8"/>
      <c r="RPD19" s="8"/>
      <c r="RPE19" s="8"/>
      <c r="RPF19" s="8"/>
      <c r="RPG19" s="8"/>
      <c r="RPH19" s="8"/>
      <c r="RPI19" s="8"/>
      <c r="RPJ19" s="8"/>
      <c r="RPK19" s="8"/>
      <c r="RPL19" s="8"/>
      <c r="RPM19" s="8"/>
      <c r="RPN19" s="8"/>
      <c r="RPO19" s="8"/>
      <c r="RPP19" s="8"/>
      <c r="RPQ19" s="8"/>
      <c r="RPR19" s="8"/>
      <c r="RPS19" s="8"/>
      <c r="RPT19" s="8"/>
      <c r="RPU19" s="8"/>
      <c r="RPV19" s="8"/>
      <c r="RPW19" s="8"/>
      <c r="RPX19" s="8"/>
      <c r="RPY19" s="8"/>
      <c r="RPZ19" s="8"/>
      <c r="RQA19" s="8"/>
      <c r="RQB19" s="8"/>
      <c r="RQC19" s="8"/>
      <c r="RQD19" s="8"/>
      <c r="RQE19" s="8"/>
      <c r="RQF19" s="8"/>
      <c r="RQG19" s="8"/>
      <c r="RQH19" s="8"/>
      <c r="RQI19" s="8"/>
      <c r="RQJ19" s="8"/>
      <c r="RQK19" s="8"/>
      <c r="RQL19" s="8"/>
      <c r="RQM19" s="8"/>
      <c r="RQN19" s="8"/>
      <c r="RQO19" s="8"/>
      <c r="RQP19" s="8"/>
      <c r="RQQ19" s="8"/>
      <c r="RQR19" s="8"/>
      <c r="RQS19" s="8"/>
      <c r="RQT19" s="8"/>
      <c r="RQU19" s="8"/>
      <c r="RQV19" s="8"/>
      <c r="RQW19" s="8"/>
      <c r="RQX19" s="8"/>
      <c r="RQY19" s="8"/>
      <c r="RQZ19" s="8"/>
      <c r="RRA19" s="8"/>
      <c r="RRB19" s="8"/>
      <c r="RRC19" s="8"/>
      <c r="RRD19" s="8"/>
      <c r="RRE19" s="8"/>
      <c r="RRF19" s="8"/>
      <c r="RRG19" s="8"/>
      <c r="RRH19" s="8"/>
      <c r="RRI19" s="8"/>
      <c r="RRJ19" s="8"/>
      <c r="RRK19" s="8"/>
      <c r="RRL19" s="8"/>
      <c r="RRM19" s="8"/>
      <c r="RRN19" s="8"/>
      <c r="RRO19" s="8"/>
      <c r="RRP19" s="8"/>
      <c r="RRQ19" s="8"/>
      <c r="RRR19" s="8"/>
      <c r="RRS19" s="8"/>
      <c r="RRT19" s="8"/>
      <c r="RRU19" s="8"/>
      <c r="RRV19" s="8"/>
      <c r="RRW19" s="8"/>
      <c r="RRX19" s="8"/>
      <c r="RRY19" s="8"/>
      <c r="RRZ19" s="8"/>
      <c r="RSA19" s="8"/>
      <c r="RSB19" s="8"/>
      <c r="RSC19" s="8"/>
      <c r="RSD19" s="8"/>
      <c r="RSE19" s="8"/>
      <c r="RSF19" s="8"/>
      <c r="RSG19" s="8"/>
      <c r="RSH19" s="8"/>
      <c r="RSI19" s="8"/>
      <c r="RSJ19" s="8"/>
      <c r="RSK19" s="8"/>
      <c r="RSL19" s="8"/>
      <c r="RSM19" s="8"/>
      <c r="RSN19" s="8"/>
      <c r="RSO19" s="8"/>
      <c r="RSP19" s="8"/>
      <c r="RSQ19" s="8"/>
      <c r="RSR19" s="8"/>
      <c r="RSS19" s="8"/>
      <c r="RST19" s="8"/>
      <c r="RSU19" s="8"/>
      <c r="RSV19" s="8"/>
      <c r="RSW19" s="8"/>
      <c r="RSX19" s="8"/>
      <c r="RSY19" s="8"/>
      <c r="RSZ19" s="8"/>
      <c r="RTA19" s="8"/>
      <c r="RTB19" s="8"/>
      <c r="RTC19" s="8"/>
      <c r="RTD19" s="8"/>
      <c r="RTE19" s="8"/>
      <c r="RTF19" s="8"/>
      <c r="RTG19" s="8"/>
      <c r="RTH19" s="8"/>
      <c r="RTI19" s="8"/>
      <c r="RTJ19" s="8"/>
      <c r="RTK19" s="8"/>
      <c r="RTL19" s="8"/>
      <c r="RTM19" s="8"/>
      <c r="RTN19" s="8"/>
      <c r="RTO19" s="8"/>
      <c r="RTP19" s="8"/>
      <c r="RTQ19" s="8"/>
      <c r="RTR19" s="8"/>
      <c r="RTS19" s="8"/>
      <c r="RTT19" s="8"/>
      <c r="RTU19" s="8"/>
      <c r="RTV19" s="8"/>
      <c r="RTW19" s="8"/>
      <c r="RTX19" s="8"/>
      <c r="RTY19" s="8"/>
      <c r="RTZ19" s="8"/>
      <c r="RUA19" s="8"/>
      <c r="RUB19" s="8"/>
      <c r="RUC19" s="8"/>
      <c r="RUD19" s="8"/>
      <c r="RUE19" s="8"/>
      <c r="RUF19" s="8"/>
      <c r="RUG19" s="8"/>
      <c r="RUH19" s="8"/>
      <c r="RUI19" s="8"/>
      <c r="RUJ19" s="8"/>
      <c r="RUK19" s="8"/>
      <c r="RUL19" s="8"/>
      <c r="RUM19" s="8"/>
      <c r="RUN19" s="8"/>
      <c r="RUO19" s="8"/>
      <c r="RUP19" s="8"/>
      <c r="RUQ19" s="8"/>
      <c r="RUR19" s="8"/>
      <c r="RUS19" s="8"/>
      <c r="RUT19" s="8"/>
      <c r="RUU19" s="8"/>
      <c r="RUV19" s="8"/>
      <c r="RUW19" s="8"/>
      <c r="RUX19" s="8"/>
      <c r="RUY19" s="8"/>
      <c r="RUZ19" s="8"/>
      <c r="RVA19" s="8"/>
      <c r="RVB19" s="8"/>
      <c r="RVC19" s="8"/>
      <c r="RVD19" s="8"/>
      <c r="RVE19" s="8"/>
      <c r="RVF19" s="8"/>
      <c r="RVG19" s="8"/>
      <c r="RVH19" s="8"/>
      <c r="RVI19" s="8"/>
      <c r="RVJ19" s="8"/>
      <c r="RVK19" s="8"/>
      <c r="RVL19" s="8"/>
      <c r="RVM19" s="8"/>
      <c r="RVN19" s="8"/>
      <c r="RVO19" s="8"/>
      <c r="RVP19" s="8"/>
      <c r="RVQ19" s="8"/>
      <c r="RVR19" s="8"/>
      <c r="RVS19" s="8"/>
      <c r="RVT19" s="8"/>
      <c r="RVU19" s="8"/>
      <c r="RVV19" s="8"/>
      <c r="RVW19" s="8"/>
      <c r="RVX19" s="8"/>
      <c r="RVY19" s="8"/>
      <c r="RVZ19" s="8"/>
      <c r="RWA19" s="8"/>
      <c r="RWB19" s="8"/>
      <c r="RWC19" s="8"/>
      <c r="RWD19" s="8"/>
      <c r="RWE19" s="8"/>
      <c r="RWF19" s="8"/>
      <c r="RWG19" s="8"/>
      <c r="RWH19" s="8"/>
      <c r="RWI19" s="8"/>
      <c r="RWJ19" s="8"/>
      <c r="RWK19" s="8"/>
      <c r="RWL19" s="8"/>
      <c r="RWM19" s="8"/>
      <c r="RWN19" s="8"/>
      <c r="RWO19" s="8"/>
      <c r="RWP19" s="8"/>
      <c r="RWQ19" s="8"/>
      <c r="RWR19" s="8"/>
      <c r="RWS19" s="8"/>
      <c r="RWT19" s="8"/>
      <c r="RWU19" s="8"/>
      <c r="RWV19" s="8"/>
      <c r="RWW19" s="8"/>
      <c r="RWX19" s="8"/>
      <c r="RWY19" s="8"/>
      <c r="RWZ19" s="8"/>
      <c r="RXA19" s="8"/>
      <c r="RXB19" s="8"/>
      <c r="RXC19" s="8"/>
      <c r="RXD19" s="8"/>
      <c r="RXE19" s="8"/>
      <c r="RXF19" s="8"/>
      <c r="RXG19" s="8"/>
      <c r="RXH19" s="8"/>
      <c r="RXI19" s="8"/>
      <c r="RXJ19" s="8"/>
      <c r="RXK19" s="8"/>
      <c r="RXL19" s="8"/>
      <c r="RXM19" s="8"/>
      <c r="RXN19" s="8"/>
      <c r="RXO19" s="8"/>
      <c r="RXP19" s="8"/>
      <c r="RXQ19" s="8"/>
      <c r="RXR19" s="8"/>
      <c r="RXS19" s="8"/>
      <c r="RXT19" s="8"/>
      <c r="RXU19" s="8"/>
      <c r="RXV19" s="8"/>
      <c r="RXW19" s="8"/>
      <c r="RXX19" s="8"/>
      <c r="RXY19" s="8"/>
      <c r="RXZ19" s="8"/>
      <c r="RYA19" s="8"/>
      <c r="RYB19" s="8"/>
      <c r="RYC19" s="8"/>
      <c r="RYD19" s="8"/>
      <c r="RYE19" s="8"/>
      <c r="RYF19" s="8"/>
      <c r="RYG19" s="8"/>
      <c r="RYH19" s="8"/>
      <c r="RYI19" s="8"/>
      <c r="RYJ19" s="8"/>
      <c r="RYK19" s="8"/>
      <c r="RYL19" s="8"/>
      <c r="RYM19" s="8"/>
      <c r="RYN19" s="8"/>
      <c r="RYO19" s="8"/>
      <c r="RYP19" s="8"/>
      <c r="RYQ19" s="8"/>
      <c r="RYR19" s="8"/>
      <c r="RYS19" s="8"/>
      <c r="RYT19" s="8"/>
      <c r="RYU19" s="8"/>
      <c r="RYV19" s="8"/>
      <c r="RYW19" s="8"/>
      <c r="RYX19" s="8"/>
      <c r="RYY19" s="8"/>
      <c r="RYZ19" s="8"/>
      <c r="RZA19" s="8"/>
      <c r="RZB19" s="8"/>
      <c r="RZC19" s="8"/>
      <c r="RZD19" s="8"/>
      <c r="RZE19" s="8"/>
      <c r="RZF19" s="8"/>
      <c r="RZG19" s="8"/>
      <c r="RZH19" s="8"/>
      <c r="RZI19" s="8"/>
      <c r="RZJ19" s="8"/>
      <c r="RZK19" s="8"/>
      <c r="RZL19" s="8"/>
      <c r="RZM19" s="8"/>
      <c r="RZN19" s="8"/>
      <c r="RZO19" s="8"/>
      <c r="RZP19" s="8"/>
      <c r="RZQ19" s="8"/>
      <c r="RZR19" s="8"/>
      <c r="RZS19" s="8"/>
      <c r="RZT19" s="8"/>
      <c r="RZU19" s="8"/>
      <c r="RZV19" s="8"/>
      <c r="RZW19" s="8"/>
      <c r="RZX19" s="8"/>
      <c r="RZY19" s="8"/>
      <c r="RZZ19" s="8"/>
      <c r="SAA19" s="8"/>
      <c r="SAB19" s="8"/>
      <c r="SAC19" s="8"/>
      <c r="SAD19" s="8"/>
      <c r="SAE19" s="8"/>
      <c r="SAF19" s="8"/>
      <c r="SAG19" s="8"/>
      <c r="SAH19" s="8"/>
      <c r="SAI19" s="8"/>
      <c r="SAJ19" s="8"/>
      <c r="SAK19" s="8"/>
      <c r="SAL19" s="8"/>
      <c r="SAM19" s="8"/>
      <c r="SAN19" s="8"/>
      <c r="SAO19" s="8"/>
      <c r="SAP19" s="8"/>
      <c r="SAQ19" s="8"/>
      <c r="SAR19" s="8"/>
      <c r="SAS19" s="8"/>
      <c r="SAT19" s="8"/>
      <c r="SAU19" s="8"/>
      <c r="SAV19" s="8"/>
      <c r="SAW19" s="8"/>
      <c r="SAX19" s="8"/>
      <c r="SAY19" s="8"/>
      <c r="SAZ19" s="8"/>
      <c r="SBA19" s="8"/>
      <c r="SBB19" s="8"/>
      <c r="SBC19" s="8"/>
      <c r="SBD19" s="8"/>
      <c r="SBE19" s="8"/>
      <c r="SBF19" s="8"/>
      <c r="SBG19" s="8"/>
      <c r="SBH19" s="8"/>
      <c r="SBI19" s="8"/>
      <c r="SBJ19" s="8"/>
      <c r="SBK19" s="8"/>
      <c r="SBL19" s="8"/>
      <c r="SBM19" s="8"/>
      <c r="SBN19" s="8"/>
      <c r="SBO19" s="8"/>
      <c r="SBP19" s="8"/>
      <c r="SBQ19" s="8"/>
      <c r="SBR19" s="8"/>
      <c r="SBS19" s="8"/>
      <c r="SBT19" s="8"/>
      <c r="SBU19" s="8"/>
      <c r="SBV19" s="8"/>
      <c r="SBW19" s="8"/>
      <c r="SBX19" s="8"/>
      <c r="SBY19" s="8"/>
      <c r="SBZ19" s="8"/>
      <c r="SCA19" s="8"/>
      <c r="SCB19" s="8"/>
      <c r="SCC19" s="8"/>
      <c r="SCD19" s="8"/>
      <c r="SCE19" s="8"/>
      <c r="SCF19" s="8"/>
      <c r="SCG19" s="8"/>
      <c r="SCH19" s="8"/>
      <c r="SCI19" s="8"/>
      <c r="SCJ19" s="8"/>
      <c r="SCK19" s="8"/>
      <c r="SCL19" s="8"/>
      <c r="SCM19" s="8"/>
      <c r="SCN19" s="8"/>
      <c r="SCO19" s="8"/>
      <c r="SCP19" s="8"/>
      <c r="SCQ19" s="8"/>
      <c r="SCR19" s="8"/>
      <c r="SCS19" s="8"/>
      <c r="SCT19" s="8"/>
      <c r="SCU19" s="8"/>
      <c r="SCV19" s="8"/>
      <c r="SCW19" s="8"/>
      <c r="SCX19" s="8"/>
      <c r="SCY19" s="8"/>
      <c r="SCZ19" s="8"/>
      <c r="SDA19" s="8"/>
      <c r="SDB19" s="8"/>
      <c r="SDC19" s="8"/>
      <c r="SDD19" s="8"/>
      <c r="SDE19" s="8"/>
      <c r="SDF19" s="8"/>
      <c r="SDG19" s="8"/>
      <c r="SDH19" s="8"/>
      <c r="SDI19" s="8"/>
      <c r="SDJ19" s="8"/>
      <c r="SDK19" s="8"/>
      <c r="SDL19" s="8"/>
      <c r="SDM19" s="8"/>
      <c r="SDN19" s="8"/>
      <c r="SDO19" s="8"/>
      <c r="SDP19" s="8"/>
      <c r="SDQ19" s="8"/>
      <c r="SDR19" s="8"/>
      <c r="SDS19" s="8"/>
      <c r="SDT19" s="8"/>
      <c r="SDU19" s="8"/>
      <c r="SDV19" s="8"/>
      <c r="SDW19" s="8"/>
      <c r="SDX19" s="8"/>
      <c r="SDY19" s="8"/>
      <c r="SDZ19" s="8"/>
      <c r="SEA19" s="8"/>
      <c r="SEB19" s="8"/>
      <c r="SEC19" s="8"/>
      <c r="SED19" s="8"/>
      <c r="SEE19" s="8"/>
      <c r="SEF19" s="8"/>
      <c r="SEG19" s="8"/>
      <c r="SEH19" s="8"/>
      <c r="SEI19" s="8"/>
      <c r="SEJ19" s="8"/>
      <c r="SEK19" s="8"/>
      <c r="SEL19" s="8"/>
      <c r="SEM19" s="8"/>
      <c r="SEN19" s="8"/>
      <c r="SEO19" s="8"/>
      <c r="SEP19" s="8"/>
      <c r="SEQ19" s="8"/>
      <c r="SER19" s="8"/>
      <c r="SES19" s="8"/>
      <c r="SET19" s="8"/>
      <c r="SEU19" s="8"/>
      <c r="SEV19" s="8"/>
      <c r="SEW19" s="8"/>
      <c r="SEX19" s="8"/>
      <c r="SEY19" s="8"/>
      <c r="SEZ19" s="8"/>
      <c r="SFA19" s="8"/>
      <c r="SFB19" s="8"/>
      <c r="SFC19" s="8"/>
      <c r="SFD19" s="8"/>
      <c r="SFE19" s="8"/>
      <c r="SFF19" s="8"/>
      <c r="SFG19" s="8"/>
      <c r="SFH19" s="8"/>
      <c r="SFI19" s="8"/>
      <c r="SFJ19" s="8"/>
      <c r="SFK19" s="8"/>
      <c r="SFL19" s="8"/>
      <c r="SFM19" s="8"/>
      <c r="SFN19" s="8"/>
      <c r="SFO19" s="8"/>
      <c r="SFP19" s="8"/>
      <c r="SFQ19" s="8"/>
      <c r="SFR19" s="8"/>
      <c r="SFS19" s="8"/>
      <c r="SFT19" s="8"/>
      <c r="SFU19" s="8"/>
      <c r="SFV19" s="8"/>
      <c r="SFW19" s="8"/>
      <c r="SFX19" s="8"/>
      <c r="SFY19" s="8"/>
      <c r="SFZ19" s="8"/>
      <c r="SGA19" s="8"/>
      <c r="SGB19" s="8"/>
      <c r="SGC19" s="8"/>
      <c r="SGD19" s="8"/>
      <c r="SGE19" s="8"/>
      <c r="SGF19" s="8"/>
      <c r="SGG19" s="8"/>
      <c r="SGH19" s="8"/>
      <c r="SGI19" s="8"/>
      <c r="SGJ19" s="8"/>
      <c r="SGK19" s="8"/>
      <c r="SGL19" s="8"/>
      <c r="SGM19" s="8"/>
      <c r="SGN19" s="8"/>
      <c r="SGO19" s="8"/>
      <c r="SGP19" s="8"/>
      <c r="SGQ19" s="8"/>
      <c r="SGR19" s="8"/>
      <c r="SGS19" s="8"/>
      <c r="SGT19" s="8"/>
      <c r="SGU19" s="8"/>
      <c r="SGV19" s="8"/>
      <c r="SGW19" s="8"/>
      <c r="SGX19" s="8"/>
      <c r="SGY19" s="8"/>
      <c r="SGZ19" s="8"/>
      <c r="SHA19" s="8"/>
      <c r="SHB19" s="8"/>
      <c r="SHC19" s="8"/>
      <c r="SHD19" s="8"/>
      <c r="SHE19" s="8"/>
      <c r="SHF19" s="8"/>
      <c r="SHG19" s="8"/>
      <c r="SHH19" s="8"/>
      <c r="SHI19" s="8"/>
      <c r="SHJ19" s="8"/>
      <c r="SHK19" s="8"/>
      <c r="SHL19" s="8"/>
      <c r="SHM19" s="8"/>
      <c r="SHN19" s="8"/>
      <c r="SHO19" s="8"/>
      <c r="SHP19" s="8"/>
      <c r="SHQ19" s="8"/>
      <c r="SHR19" s="8"/>
      <c r="SHS19" s="8"/>
      <c r="SHT19" s="8"/>
      <c r="SHU19" s="8"/>
      <c r="SHV19" s="8"/>
      <c r="SHW19" s="8"/>
      <c r="SHX19" s="8"/>
      <c r="SHY19" s="8"/>
      <c r="SHZ19" s="8"/>
      <c r="SIA19" s="8"/>
      <c r="SIB19" s="8"/>
      <c r="SIC19" s="8"/>
      <c r="SID19" s="8"/>
      <c r="SIE19" s="8"/>
      <c r="SIF19" s="8"/>
      <c r="SIG19" s="8"/>
      <c r="SIH19" s="8"/>
      <c r="SII19" s="8"/>
      <c r="SIJ19" s="8"/>
      <c r="SIK19" s="8"/>
      <c r="SIL19" s="8"/>
      <c r="SIM19" s="8"/>
      <c r="SIN19" s="8"/>
      <c r="SIO19" s="8"/>
      <c r="SIP19" s="8"/>
      <c r="SIQ19" s="8"/>
      <c r="SIR19" s="8"/>
      <c r="SIS19" s="8"/>
      <c r="SIT19" s="8"/>
      <c r="SIU19" s="8"/>
      <c r="SIV19" s="8"/>
      <c r="SIW19" s="8"/>
      <c r="SIX19" s="8"/>
      <c r="SIY19" s="8"/>
      <c r="SIZ19" s="8"/>
      <c r="SJA19" s="8"/>
      <c r="SJB19" s="8"/>
      <c r="SJC19" s="8"/>
      <c r="SJD19" s="8"/>
      <c r="SJE19" s="8"/>
      <c r="SJF19" s="8"/>
      <c r="SJG19" s="8"/>
      <c r="SJH19" s="8"/>
      <c r="SJI19" s="8"/>
      <c r="SJJ19" s="8"/>
      <c r="SJK19" s="8"/>
      <c r="SJL19" s="8"/>
      <c r="SJM19" s="8"/>
      <c r="SJN19" s="8"/>
      <c r="SJO19" s="8"/>
      <c r="SJP19" s="8"/>
      <c r="SJQ19" s="8"/>
      <c r="SJR19" s="8"/>
      <c r="SJS19" s="8"/>
      <c r="SJT19" s="8"/>
      <c r="SJU19" s="8"/>
      <c r="SJV19" s="8"/>
      <c r="SJW19" s="8"/>
      <c r="SJX19" s="8"/>
      <c r="SJY19" s="8"/>
      <c r="SJZ19" s="8"/>
      <c r="SKA19" s="8"/>
      <c r="SKB19" s="8"/>
      <c r="SKC19" s="8"/>
      <c r="SKD19" s="8"/>
      <c r="SKE19" s="8"/>
      <c r="SKF19" s="8"/>
      <c r="SKG19" s="8"/>
      <c r="SKH19" s="8"/>
      <c r="SKI19" s="8"/>
      <c r="SKJ19" s="8"/>
      <c r="SKK19" s="8"/>
      <c r="SKL19" s="8"/>
      <c r="SKM19" s="8"/>
      <c r="SKN19" s="8"/>
      <c r="SKO19" s="8"/>
      <c r="SKP19" s="8"/>
      <c r="SKQ19" s="8"/>
      <c r="SKR19" s="8"/>
      <c r="SKS19" s="8"/>
      <c r="SKT19" s="8"/>
      <c r="SKU19" s="8"/>
      <c r="SKV19" s="8"/>
      <c r="SKW19" s="8"/>
      <c r="SKX19" s="8"/>
      <c r="SKY19" s="8"/>
      <c r="SKZ19" s="8"/>
      <c r="SLA19" s="8"/>
      <c r="SLB19" s="8"/>
      <c r="SLC19" s="8"/>
      <c r="SLD19" s="8"/>
      <c r="SLE19" s="8"/>
      <c r="SLF19" s="8"/>
      <c r="SLG19" s="8"/>
      <c r="SLH19" s="8"/>
      <c r="SLI19" s="8"/>
      <c r="SLJ19" s="8"/>
      <c r="SLK19" s="8"/>
      <c r="SLL19" s="8"/>
      <c r="SLM19" s="8"/>
      <c r="SLN19" s="8"/>
      <c r="SLO19" s="8"/>
      <c r="SLP19" s="8"/>
      <c r="SLQ19" s="8"/>
      <c r="SLR19" s="8"/>
      <c r="SLS19" s="8"/>
      <c r="SLT19" s="8"/>
      <c r="SLU19" s="8"/>
      <c r="SLV19" s="8"/>
      <c r="SLW19" s="8"/>
      <c r="SLX19" s="8"/>
      <c r="SLY19" s="8"/>
      <c r="SLZ19" s="8"/>
      <c r="SMA19" s="8"/>
      <c r="SMB19" s="8"/>
      <c r="SMC19" s="8"/>
      <c r="SMD19" s="8"/>
      <c r="SME19" s="8"/>
      <c r="SMF19" s="8"/>
      <c r="SMG19" s="8"/>
      <c r="SMH19" s="8"/>
      <c r="SMI19" s="8"/>
      <c r="SMJ19" s="8"/>
      <c r="SMK19" s="8"/>
      <c r="SML19" s="8"/>
      <c r="SMM19" s="8"/>
      <c r="SMN19" s="8"/>
      <c r="SMO19" s="8"/>
      <c r="SMP19" s="8"/>
      <c r="SMQ19" s="8"/>
      <c r="SMR19" s="8"/>
      <c r="SMS19" s="8"/>
      <c r="SMT19" s="8"/>
      <c r="SMU19" s="8"/>
      <c r="SMV19" s="8"/>
      <c r="SMW19" s="8"/>
      <c r="SMX19" s="8"/>
      <c r="SMY19" s="8"/>
      <c r="SMZ19" s="8"/>
      <c r="SNA19" s="8"/>
      <c r="SNB19" s="8"/>
      <c r="SNC19" s="8"/>
      <c r="SND19" s="8"/>
      <c r="SNE19" s="8"/>
      <c r="SNF19" s="8"/>
      <c r="SNG19" s="8"/>
      <c r="SNH19" s="8"/>
      <c r="SNI19" s="8"/>
      <c r="SNJ19" s="8"/>
      <c r="SNK19" s="8"/>
      <c r="SNL19" s="8"/>
      <c r="SNM19" s="8"/>
      <c r="SNN19" s="8"/>
      <c r="SNO19" s="8"/>
      <c r="SNP19" s="8"/>
      <c r="SNQ19" s="8"/>
      <c r="SNR19" s="8"/>
      <c r="SNS19" s="8"/>
      <c r="SNT19" s="8"/>
      <c r="SNU19" s="8"/>
      <c r="SNV19" s="8"/>
      <c r="SNW19" s="8"/>
      <c r="SNX19" s="8"/>
      <c r="SNY19" s="8"/>
      <c r="SNZ19" s="8"/>
      <c r="SOA19" s="8"/>
      <c r="SOB19" s="8"/>
      <c r="SOC19" s="8"/>
      <c r="SOD19" s="8"/>
      <c r="SOE19" s="8"/>
      <c r="SOF19" s="8"/>
      <c r="SOG19" s="8"/>
      <c r="SOH19" s="8"/>
      <c r="SOI19" s="8"/>
      <c r="SOJ19" s="8"/>
      <c r="SOK19" s="8"/>
      <c r="SOL19" s="8"/>
      <c r="SOM19" s="8"/>
      <c r="SON19" s="8"/>
      <c r="SOO19" s="8"/>
      <c r="SOP19" s="8"/>
      <c r="SOQ19" s="8"/>
      <c r="SOR19" s="8"/>
      <c r="SOS19" s="8"/>
      <c r="SOT19" s="8"/>
      <c r="SOU19" s="8"/>
      <c r="SOV19" s="8"/>
      <c r="SOW19" s="8"/>
      <c r="SOX19" s="8"/>
      <c r="SOY19" s="8"/>
      <c r="SOZ19" s="8"/>
      <c r="SPA19" s="8"/>
      <c r="SPB19" s="8"/>
      <c r="SPC19" s="8"/>
      <c r="SPD19" s="8"/>
      <c r="SPE19" s="8"/>
      <c r="SPF19" s="8"/>
      <c r="SPG19" s="8"/>
      <c r="SPH19" s="8"/>
      <c r="SPI19" s="8"/>
      <c r="SPJ19" s="8"/>
      <c r="SPK19" s="8"/>
      <c r="SPL19" s="8"/>
      <c r="SPM19" s="8"/>
      <c r="SPN19" s="8"/>
      <c r="SPO19" s="8"/>
      <c r="SPP19" s="8"/>
      <c r="SPQ19" s="8"/>
      <c r="SPR19" s="8"/>
      <c r="SPS19" s="8"/>
      <c r="SPT19" s="8"/>
      <c r="SPU19" s="8"/>
      <c r="SPV19" s="8"/>
      <c r="SPW19" s="8"/>
      <c r="SPX19" s="8"/>
      <c r="SPY19" s="8"/>
      <c r="SPZ19" s="8"/>
      <c r="SQA19" s="8"/>
      <c r="SQB19" s="8"/>
      <c r="SQC19" s="8"/>
      <c r="SQD19" s="8"/>
      <c r="SQE19" s="8"/>
      <c r="SQF19" s="8"/>
      <c r="SQG19" s="8"/>
      <c r="SQH19" s="8"/>
      <c r="SQI19" s="8"/>
      <c r="SQJ19" s="8"/>
      <c r="SQK19" s="8"/>
      <c r="SQL19" s="8"/>
      <c r="SQM19" s="8"/>
      <c r="SQN19" s="8"/>
      <c r="SQO19" s="8"/>
      <c r="SQP19" s="8"/>
      <c r="SQQ19" s="8"/>
      <c r="SQR19" s="8"/>
      <c r="SQS19" s="8"/>
      <c r="SQT19" s="8"/>
      <c r="SQU19" s="8"/>
      <c r="SQV19" s="8"/>
      <c r="SQW19" s="8"/>
      <c r="SQX19" s="8"/>
      <c r="SQY19" s="8"/>
      <c r="SQZ19" s="8"/>
      <c r="SRA19" s="8"/>
      <c r="SRB19" s="8"/>
      <c r="SRC19" s="8"/>
      <c r="SRD19" s="8"/>
      <c r="SRE19" s="8"/>
      <c r="SRF19" s="8"/>
      <c r="SRG19" s="8"/>
      <c r="SRH19" s="8"/>
      <c r="SRI19" s="8"/>
      <c r="SRJ19" s="8"/>
      <c r="SRK19" s="8"/>
      <c r="SRL19" s="8"/>
      <c r="SRM19" s="8"/>
      <c r="SRN19" s="8"/>
      <c r="SRO19" s="8"/>
      <c r="SRP19" s="8"/>
      <c r="SRQ19" s="8"/>
      <c r="SRR19" s="8"/>
      <c r="SRS19" s="8"/>
      <c r="SRT19" s="8"/>
      <c r="SRU19" s="8"/>
      <c r="SRV19" s="8"/>
      <c r="SRW19" s="8"/>
      <c r="SRX19" s="8"/>
      <c r="SRY19" s="8"/>
      <c r="SRZ19" s="8"/>
      <c r="SSA19" s="8"/>
      <c r="SSB19" s="8"/>
      <c r="SSC19" s="8"/>
      <c r="SSD19" s="8"/>
      <c r="SSE19" s="8"/>
      <c r="SSF19" s="8"/>
      <c r="SSG19" s="8"/>
      <c r="SSH19" s="8"/>
      <c r="SSI19" s="8"/>
      <c r="SSJ19" s="8"/>
      <c r="SSK19" s="8"/>
      <c r="SSL19" s="8"/>
      <c r="SSM19" s="8"/>
      <c r="SSN19" s="8"/>
      <c r="SSO19" s="8"/>
      <c r="SSP19" s="8"/>
      <c r="SSQ19" s="8"/>
      <c r="SSR19" s="8"/>
      <c r="SSS19" s="8"/>
      <c r="SST19" s="8"/>
      <c r="SSU19" s="8"/>
      <c r="SSV19" s="8"/>
      <c r="SSW19" s="8"/>
      <c r="SSX19" s="8"/>
      <c r="SSY19" s="8"/>
      <c r="SSZ19" s="8"/>
      <c r="STA19" s="8"/>
      <c r="STB19" s="8"/>
      <c r="STC19" s="8"/>
      <c r="STD19" s="8"/>
      <c r="STE19" s="8"/>
      <c r="STF19" s="8"/>
      <c r="STG19" s="8"/>
      <c r="STH19" s="8"/>
      <c r="STI19" s="8"/>
      <c r="STJ19" s="8"/>
      <c r="STK19" s="8"/>
      <c r="STL19" s="8"/>
      <c r="STM19" s="8"/>
      <c r="STN19" s="8"/>
      <c r="STO19" s="8"/>
      <c r="STP19" s="8"/>
      <c r="STQ19" s="8"/>
      <c r="STR19" s="8"/>
      <c r="STS19" s="8"/>
      <c r="STT19" s="8"/>
      <c r="STU19" s="8"/>
      <c r="STV19" s="8"/>
      <c r="STW19" s="8"/>
      <c r="STX19" s="8"/>
      <c r="STY19" s="8"/>
      <c r="STZ19" s="8"/>
      <c r="SUA19" s="8"/>
      <c r="SUB19" s="8"/>
      <c r="SUC19" s="8"/>
      <c r="SUD19" s="8"/>
      <c r="SUE19" s="8"/>
      <c r="SUF19" s="8"/>
      <c r="SUG19" s="8"/>
      <c r="SUH19" s="8"/>
      <c r="SUI19" s="8"/>
      <c r="SUJ19" s="8"/>
      <c r="SUK19" s="8"/>
      <c r="SUL19" s="8"/>
      <c r="SUM19" s="8"/>
      <c r="SUN19" s="8"/>
      <c r="SUO19" s="8"/>
      <c r="SUP19" s="8"/>
      <c r="SUQ19" s="8"/>
      <c r="SUR19" s="8"/>
      <c r="SUS19" s="8"/>
      <c r="SUT19" s="8"/>
      <c r="SUU19" s="8"/>
      <c r="SUV19" s="8"/>
      <c r="SUW19" s="8"/>
      <c r="SUX19" s="8"/>
      <c r="SUY19" s="8"/>
      <c r="SUZ19" s="8"/>
      <c r="SVA19" s="8"/>
      <c r="SVB19" s="8"/>
      <c r="SVC19" s="8"/>
      <c r="SVD19" s="8"/>
      <c r="SVE19" s="8"/>
      <c r="SVF19" s="8"/>
      <c r="SVG19" s="8"/>
      <c r="SVH19" s="8"/>
      <c r="SVI19" s="8"/>
      <c r="SVJ19" s="8"/>
      <c r="SVK19" s="8"/>
      <c r="SVL19" s="8"/>
      <c r="SVM19" s="8"/>
      <c r="SVN19" s="8"/>
      <c r="SVO19" s="8"/>
      <c r="SVP19" s="8"/>
      <c r="SVQ19" s="8"/>
      <c r="SVR19" s="8"/>
      <c r="SVS19" s="8"/>
      <c r="SVT19" s="8"/>
      <c r="SVU19" s="8"/>
      <c r="SVV19" s="8"/>
      <c r="SVW19" s="8"/>
      <c r="SVX19" s="8"/>
      <c r="SVY19" s="8"/>
      <c r="SVZ19" s="8"/>
      <c r="SWA19" s="8"/>
      <c r="SWB19" s="8"/>
      <c r="SWC19" s="8"/>
      <c r="SWD19" s="8"/>
      <c r="SWE19" s="8"/>
      <c r="SWF19" s="8"/>
      <c r="SWG19" s="8"/>
      <c r="SWH19" s="8"/>
      <c r="SWI19" s="8"/>
      <c r="SWJ19" s="8"/>
      <c r="SWK19" s="8"/>
      <c r="SWL19" s="8"/>
      <c r="SWM19" s="8"/>
      <c r="SWN19" s="8"/>
      <c r="SWO19" s="8"/>
      <c r="SWP19" s="8"/>
      <c r="SWQ19" s="8"/>
      <c r="SWR19" s="8"/>
      <c r="SWS19" s="8"/>
      <c r="SWT19" s="8"/>
      <c r="SWU19" s="8"/>
      <c r="SWV19" s="8"/>
      <c r="SWW19" s="8"/>
      <c r="SWX19" s="8"/>
      <c r="SWY19" s="8"/>
      <c r="SWZ19" s="8"/>
      <c r="SXA19" s="8"/>
      <c r="SXB19" s="8"/>
      <c r="SXC19" s="8"/>
      <c r="SXD19" s="8"/>
      <c r="SXE19" s="8"/>
      <c r="SXF19" s="8"/>
      <c r="SXG19" s="8"/>
      <c r="SXH19" s="8"/>
      <c r="SXI19" s="8"/>
      <c r="SXJ19" s="8"/>
      <c r="SXK19" s="8"/>
      <c r="SXL19" s="8"/>
      <c r="SXM19" s="8"/>
      <c r="SXN19" s="8"/>
      <c r="SXO19" s="8"/>
      <c r="SXP19" s="8"/>
      <c r="SXQ19" s="8"/>
      <c r="SXR19" s="8"/>
      <c r="SXS19" s="8"/>
      <c r="SXT19" s="8"/>
      <c r="SXU19" s="8"/>
      <c r="SXV19" s="8"/>
      <c r="SXW19" s="8"/>
      <c r="SXX19" s="8"/>
      <c r="SXY19" s="8"/>
      <c r="SXZ19" s="8"/>
      <c r="SYA19" s="8"/>
      <c r="SYB19" s="8"/>
      <c r="SYC19" s="8"/>
      <c r="SYD19" s="8"/>
      <c r="SYE19" s="8"/>
      <c r="SYF19" s="8"/>
      <c r="SYG19" s="8"/>
      <c r="SYH19" s="8"/>
      <c r="SYI19" s="8"/>
      <c r="SYJ19" s="8"/>
      <c r="SYK19" s="8"/>
      <c r="SYL19" s="8"/>
      <c r="SYM19" s="8"/>
      <c r="SYN19" s="8"/>
      <c r="SYO19" s="8"/>
      <c r="SYP19" s="8"/>
      <c r="SYQ19" s="8"/>
      <c r="SYR19" s="8"/>
      <c r="SYS19" s="8"/>
      <c r="SYT19" s="8"/>
      <c r="SYU19" s="8"/>
      <c r="SYV19" s="8"/>
      <c r="SYW19" s="8"/>
      <c r="SYX19" s="8"/>
      <c r="SYY19" s="8"/>
      <c r="SYZ19" s="8"/>
      <c r="SZA19" s="8"/>
      <c r="SZB19" s="8"/>
      <c r="SZC19" s="8"/>
      <c r="SZD19" s="8"/>
      <c r="SZE19" s="8"/>
      <c r="SZF19" s="8"/>
      <c r="SZG19" s="8"/>
      <c r="SZH19" s="8"/>
      <c r="SZI19" s="8"/>
      <c r="SZJ19" s="8"/>
      <c r="SZK19" s="8"/>
      <c r="SZL19" s="8"/>
      <c r="SZM19" s="8"/>
      <c r="SZN19" s="8"/>
      <c r="SZO19" s="8"/>
      <c r="SZP19" s="8"/>
      <c r="SZQ19" s="8"/>
      <c r="SZR19" s="8"/>
      <c r="SZS19" s="8"/>
      <c r="SZT19" s="8"/>
      <c r="SZU19" s="8"/>
      <c r="SZV19" s="8"/>
      <c r="SZW19" s="8"/>
      <c r="SZX19" s="8"/>
      <c r="SZY19" s="8"/>
      <c r="SZZ19" s="8"/>
      <c r="TAA19" s="8"/>
      <c r="TAB19" s="8"/>
      <c r="TAC19" s="8"/>
      <c r="TAD19" s="8"/>
      <c r="TAE19" s="8"/>
      <c r="TAF19" s="8"/>
      <c r="TAG19" s="8"/>
      <c r="TAH19" s="8"/>
      <c r="TAI19" s="8"/>
      <c r="TAJ19" s="8"/>
      <c r="TAK19" s="8"/>
      <c r="TAL19" s="8"/>
      <c r="TAM19" s="8"/>
      <c r="TAN19" s="8"/>
      <c r="TAO19" s="8"/>
      <c r="TAP19" s="8"/>
      <c r="TAQ19" s="8"/>
      <c r="TAR19" s="8"/>
      <c r="TAS19" s="8"/>
      <c r="TAT19" s="8"/>
      <c r="TAU19" s="8"/>
      <c r="TAV19" s="8"/>
      <c r="TAW19" s="8"/>
      <c r="TAX19" s="8"/>
      <c r="TAY19" s="8"/>
      <c r="TAZ19" s="8"/>
      <c r="TBA19" s="8"/>
      <c r="TBB19" s="8"/>
      <c r="TBC19" s="8"/>
      <c r="TBD19" s="8"/>
      <c r="TBE19" s="8"/>
      <c r="TBF19" s="8"/>
      <c r="TBG19" s="8"/>
      <c r="TBH19" s="8"/>
      <c r="TBI19" s="8"/>
      <c r="TBJ19" s="8"/>
      <c r="TBK19" s="8"/>
      <c r="TBL19" s="8"/>
      <c r="TBM19" s="8"/>
      <c r="TBN19" s="8"/>
      <c r="TBO19" s="8"/>
      <c r="TBP19" s="8"/>
      <c r="TBQ19" s="8"/>
      <c r="TBR19" s="8"/>
      <c r="TBS19" s="8"/>
      <c r="TBT19" s="8"/>
      <c r="TBU19" s="8"/>
      <c r="TBV19" s="8"/>
      <c r="TBW19" s="8"/>
      <c r="TBX19" s="8"/>
      <c r="TBY19" s="8"/>
      <c r="TBZ19" s="8"/>
      <c r="TCA19" s="8"/>
      <c r="TCB19" s="8"/>
      <c r="TCC19" s="8"/>
      <c r="TCD19" s="8"/>
      <c r="TCE19" s="8"/>
      <c r="TCF19" s="8"/>
      <c r="TCG19" s="8"/>
      <c r="TCH19" s="8"/>
      <c r="TCI19" s="8"/>
      <c r="TCJ19" s="8"/>
      <c r="TCK19" s="8"/>
      <c r="TCL19" s="8"/>
      <c r="TCM19" s="8"/>
      <c r="TCN19" s="8"/>
      <c r="TCO19" s="8"/>
      <c r="TCP19" s="8"/>
      <c r="TCQ19" s="8"/>
      <c r="TCR19" s="8"/>
      <c r="TCS19" s="8"/>
      <c r="TCT19" s="8"/>
      <c r="TCU19" s="8"/>
      <c r="TCV19" s="8"/>
      <c r="TCW19" s="8"/>
      <c r="TCX19" s="8"/>
      <c r="TCY19" s="8"/>
      <c r="TCZ19" s="8"/>
      <c r="TDA19" s="8"/>
      <c r="TDB19" s="8"/>
      <c r="TDC19" s="8"/>
      <c r="TDD19" s="8"/>
      <c r="TDE19" s="8"/>
      <c r="TDF19" s="8"/>
      <c r="TDG19" s="8"/>
      <c r="TDH19" s="8"/>
      <c r="TDI19" s="8"/>
      <c r="TDJ19" s="8"/>
      <c r="TDK19" s="8"/>
      <c r="TDL19" s="8"/>
      <c r="TDM19" s="8"/>
      <c r="TDN19" s="8"/>
      <c r="TDO19" s="8"/>
      <c r="TDP19" s="8"/>
      <c r="TDQ19" s="8"/>
      <c r="TDR19" s="8"/>
      <c r="TDS19" s="8"/>
      <c r="TDT19" s="8"/>
      <c r="TDU19" s="8"/>
      <c r="TDV19" s="8"/>
      <c r="TDW19" s="8"/>
      <c r="TDX19" s="8"/>
      <c r="TDY19" s="8"/>
      <c r="TDZ19" s="8"/>
      <c r="TEA19" s="8"/>
      <c r="TEB19" s="8"/>
      <c r="TEC19" s="8"/>
      <c r="TED19" s="8"/>
      <c r="TEE19" s="8"/>
      <c r="TEF19" s="8"/>
      <c r="TEG19" s="8"/>
      <c r="TEH19" s="8"/>
      <c r="TEI19" s="8"/>
      <c r="TEJ19" s="8"/>
      <c r="TEK19" s="8"/>
      <c r="TEL19" s="8"/>
      <c r="TEM19" s="8"/>
      <c r="TEN19" s="8"/>
      <c r="TEO19" s="8"/>
      <c r="TEP19" s="8"/>
      <c r="TEQ19" s="8"/>
      <c r="TER19" s="8"/>
      <c r="TES19" s="8"/>
      <c r="TET19" s="8"/>
      <c r="TEU19" s="8"/>
      <c r="TEV19" s="8"/>
      <c r="TEW19" s="8"/>
      <c r="TEX19" s="8"/>
      <c r="TEY19" s="8"/>
      <c r="TEZ19" s="8"/>
      <c r="TFA19" s="8"/>
      <c r="TFB19" s="8"/>
      <c r="TFC19" s="8"/>
      <c r="TFD19" s="8"/>
      <c r="TFE19" s="8"/>
      <c r="TFF19" s="8"/>
      <c r="TFG19" s="8"/>
      <c r="TFH19" s="8"/>
      <c r="TFI19" s="8"/>
      <c r="TFJ19" s="8"/>
      <c r="TFK19" s="8"/>
      <c r="TFL19" s="8"/>
      <c r="TFM19" s="8"/>
      <c r="TFN19" s="8"/>
      <c r="TFO19" s="8"/>
      <c r="TFP19" s="8"/>
      <c r="TFQ19" s="8"/>
      <c r="TFR19" s="8"/>
      <c r="TFS19" s="8"/>
      <c r="TFT19" s="8"/>
      <c r="TFU19" s="8"/>
      <c r="TFV19" s="8"/>
      <c r="TFW19" s="8"/>
      <c r="TFX19" s="8"/>
      <c r="TFY19" s="8"/>
      <c r="TFZ19" s="8"/>
      <c r="TGA19" s="8"/>
      <c r="TGB19" s="8"/>
      <c r="TGC19" s="8"/>
      <c r="TGD19" s="8"/>
      <c r="TGE19" s="8"/>
      <c r="TGF19" s="8"/>
      <c r="TGG19" s="8"/>
      <c r="TGH19" s="8"/>
      <c r="TGI19" s="8"/>
      <c r="TGJ19" s="8"/>
      <c r="TGK19" s="8"/>
      <c r="TGL19" s="8"/>
      <c r="TGM19" s="8"/>
      <c r="TGN19" s="8"/>
      <c r="TGO19" s="8"/>
      <c r="TGP19" s="8"/>
      <c r="TGQ19" s="8"/>
      <c r="TGR19" s="8"/>
      <c r="TGS19" s="8"/>
      <c r="TGT19" s="8"/>
      <c r="TGU19" s="8"/>
      <c r="TGV19" s="8"/>
      <c r="TGW19" s="8"/>
      <c r="TGX19" s="8"/>
      <c r="TGY19" s="8"/>
      <c r="TGZ19" s="8"/>
      <c r="THA19" s="8"/>
      <c r="THB19" s="8"/>
      <c r="THC19" s="8"/>
      <c r="THD19" s="8"/>
      <c r="THE19" s="8"/>
      <c r="THF19" s="8"/>
      <c r="THG19" s="8"/>
      <c r="THH19" s="8"/>
      <c r="THI19" s="8"/>
      <c r="THJ19" s="8"/>
      <c r="THK19" s="8"/>
      <c r="THL19" s="8"/>
      <c r="THM19" s="8"/>
      <c r="THN19" s="8"/>
      <c r="THO19" s="8"/>
      <c r="THP19" s="8"/>
      <c r="THQ19" s="8"/>
      <c r="THR19" s="8"/>
      <c r="THS19" s="8"/>
      <c r="THT19" s="8"/>
      <c r="THU19" s="8"/>
      <c r="THV19" s="8"/>
      <c r="THW19" s="8"/>
      <c r="THX19" s="8"/>
      <c r="THY19" s="8"/>
      <c r="THZ19" s="8"/>
      <c r="TIA19" s="8"/>
      <c r="TIB19" s="8"/>
      <c r="TIC19" s="8"/>
      <c r="TID19" s="8"/>
      <c r="TIE19" s="8"/>
      <c r="TIF19" s="8"/>
      <c r="TIG19" s="8"/>
      <c r="TIH19" s="8"/>
      <c r="TII19" s="8"/>
      <c r="TIJ19" s="8"/>
      <c r="TIK19" s="8"/>
      <c r="TIL19" s="8"/>
      <c r="TIM19" s="8"/>
      <c r="TIN19" s="8"/>
      <c r="TIO19" s="8"/>
      <c r="TIP19" s="8"/>
      <c r="TIQ19" s="8"/>
      <c r="TIR19" s="8"/>
      <c r="TIS19" s="8"/>
      <c r="TIT19" s="8"/>
      <c r="TIU19" s="8"/>
      <c r="TIV19" s="8"/>
      <c r="TIW19" s="8"/>
      <c r="TIX19" s="8"/>
      <c r="TIY19" s="8"/>
      <c r="TIZ19" s="8"/>
      <c r="TJA19" s="8"/>
      <c r="TJB19" s="8"/>
      <c r="TJC19" s="8"/>
      <c r="TJD19" s="8"/>
      <c r="TJE19" s="8"/>
      <c r="TJF19" s="8"/>
      <c r="TJG19" s="8"/>
      <c r="TJH19" s="8"/>
      <c r="TJI19" s="8"/>
      <c r="TJJ19" s="8"/>
      <c r="TJK19" s="8"/>
      <c r="TJL19" s="8"/>
      <c r="TJM19" s="8"/>
      <c r="TJN19" s="8"/>
      <c r="TJO19" s="8"/>
      <c r="TJP19" s="8"/>
      <c r="TJQ19" s="8"/>
      <c r="TJR19" s="8"/>
      <c r="TJS19" s="8"/>
      <c r="TJT19" s="8"/>
      <c r="TJU19" s="8"/>
      <c r="TJV19" s="8"/>
      <c r="TJW19" s="8"/>
      <c r="TJX19" s="8"/>
      <c r="TJY19" s="8"/>
      <c r="TJZ19" s="8"/>
      <c r="TKA19" s="8"/>
      <c r="TKB19" s="8"/>
      <c r="TKC19" s="8"/>
      <c r="TKD19" s="8"/>
      <c r="TKE19" s="8"/>
      <c r="TKF19" s="8"/>
      <c r="TKG19" s="8"/>
      <c r="TKH19" s="8"/>
      <c r="TKI19" s="8"/>
      <c r="TKJ19" s="8"/>
      <c r="TKK19" s="8"/>
      <c r="TKL19" s="8"/>
      <c r="TKM19" s="8"/>
      <c r="TKN19" s="8"/>
      <c r="TKO19" s="8"/>
      <c r="TKP19" s="8"/>
      <c r="TKQ19" s="8"/>
      <c r="TKR19" s="8"/>
      <c r="TKS19" s="8"/>
      <c r="TKT19" s="8"/>
      <c r="TKU19" s="8"/>
      <c r="TKV19" s="8"/>
      <c r="TKW19" s="8"/>
      <c r="TKX19" s="8"/>
      <c r="TKY19" s="8"/>
      <c r="TKZ19" s="8"/>
      <c r="TLA19" s="8"/>
      <c r="TLB19" s="8"/>
      <c r="TLC19" s="8"/>
      <c r="TLD19" s="8"/>
      <c r="TLE19" s="8"/>
      <c r="TLF19" s="8"/>
      <c r="TLG19" s="8"/>
      <c r="TLH19" s="8"/>
      <c r="TLI19" s="8"/>
      <c r="TLJ19" s="8"/>
      <c r="TLK19" s="8"/>
      <c r="TLL19" s="8"/>
      <c r="TLM19" s="8"/>
      <c r="TLN19" s="8"/>
      <c r="TLO19" s="8"/>
      <c r="TLP19" s="8"/>
      <c r="TLQ19" s="8"/>
      <c r="TLR19" s="8"/>
      <c r="TLS19" s="8"/>
      <c r="TLT19" s="8"/>
      <c r="TLU19" s="8"/>
      <c r="TLV19" s="8"/>
      <c r="TLW19" s="8"/>
      <c r="TLX19" s="8"/>
      <c r="TLY19" s="8"/>
      <c r="TLZ19" s="8"/>
      <c r="TMA19" s="8"/>
      <c r="TMB19" s="8"/>
      <c r="TMC19" s="8"/>
      <c r="TMD19" s="8"/>
      <c r="TME19" s="8"/>
      <c r="TMF19" s="8"/>
      <c r="TMG19" s="8"/>
      <c r="TMH19" s="8"/>
      <c r="TMI19" s="8"/>
      <c r="TMJ19" s="8"/>
      <c r="TMK19" s="8"/>
      <c r="TML19" s="8"/>
      <c r="TMM19" s="8"/>
      <c r="TMN19" s="8"/>
      <c r="TMO19" s="8"/>
      <c r="TMP19" s="8"/>
      <c r="TMQ19" s="8"/>
      <c r="TMR19" s="8"/>
      <c r="TMS19" s="8"/>
      <c r="TMT19" s="8"/>
      <c r="TMU19" s="8"/>
      <c r="TMV19" s="8"/>
      <c r="TMW19" s="8"/>
      <c r="TMX19" s="8"/>
      <c r="TMY19" s="8"/>
      <c r="TMZ19" s="8"/>
      <c r="TNA19" s="8"/>
      <c r="TNB19" s="8"/>
      <c r="TNC19" s="8"/>
      <c r="TND19" s="8"/>
      <c r="TNE19" s="8"/>
      <c r="TNF19" s="8"/>
      <c r="TNG19" s="8"/>
      <c r="TNH19" s="8"/>
      <c r="TNI19" s="8"/>
      <c r="TNJ19" s="8"/>
      <c r="TNK19" s="8"/>
      <c r="TNL19" s="8"/>
      <c r="TNM19" s="8"/>
      <c r="TNN19" s="8"/>
      <c r="TNO19" s="8"/>
      <c r="TNP19" s="8"/>
      <c r="TNQ19" s="8"/>
      <c r="TNR19" s="8"/>
      <c r="TNS19" s="8"/>
      <c r="TNT19" s="8"/>
      <c r="TNU19" s="8"/>
      <c r="TNV19" s="8"/>
      <c r="TNW19" s="8"/>
      <c r="TNX19" s="8"/>
      <c r="TNY19" s="8"/>
      <c r="TNZ19" s="8"/>
      <c r="TOA19" s="8"/>
      <c r="TOB19" s="8"/>
      <c r="TOC19" s="8"/>
      <c r="TOD19" s="8"/>
      <c r="TOE19" s="8"/>
      <c r="TOF19" s="8"/>
      <c r="TOG19" s="8"/>
      <c r="TOH19" s="8"/>
      <c r="TOI19" s="8"/>
      <c r="TOJ19" s="8"/>
      <c r="TOK19" s="8"/>
      <c r="TOL19" s="8"/>
      <c r="TOM19" s="8"/>
      <c r="TON19" s="8"/>
      <c r="TOO19" s="8"/>
      <c r="TOP19" s="8"/>
      <c r="TOQ19" s="8"/>
      <c r="TOR19" s="8"/>
      <c r="TOS19" s="8"/>
      <c r="TOT19" s="8"/>
      <c r="TOU19" s="8"/>
      <c r="TOV19" s="8"/>
      <c r="TOW19" s="8"/>
      <c r="TOX19" s="8"/>
      <c r="TOY19" s="8"/>
      <c r="TOZ19" s="8"/>
      <c r="TPA19" s="8"/>
      <c r="TPB19" s="8"/>
      <c r="TPC19" s="8"/>
      <c r="TPD19" s="8"/>
      <c r="TPE19" s="8"/>
      <c r="TPF19" s="8"/>
      <c r="TPG19" s="8"/>
      <c r="TPH19" s="8"/>
      <c r="TPI19" s="8"/>
      <c r="TPJ19" s="8"/>
      <c r="TPK19" s="8"/>
      <c r="TPL19" s="8"/>
      <c r="TPM19" s="8"/>
      <c r="TPN19" s="8"/>
      <c r="TPO19" s="8"/>
      <c r="TPP19" s="8"/>
      <c r="TPQ19" s="8"/>
      <c r="TPR19" s="8"/>
      <c r="TPS19" s="8"/>
      <c r="TPT19" s="8"/>
      <c r="TPU19" s="8"/>
      <c r="TPV19" s="8"/>
      <c r="TPW19" s="8"/>
      <c r="TPX19" s="8"/>
      <c r="TPY19" s="8"/>
      <c r="TPZ19" s="8"/>
      <c r="TQA19" s="8"/>
      <c r="TQB19" s="8"/>
      <c r="TQC19" s="8"/>
      <c r="TQD19" s="8"/>
      <c r="TQE19" s="8"/>
      <c r="TQF19" s="8"/>
      <c r="TQG19" s="8"/>
      <c r="TQH19" s="8"/>
      <c r="TQI19" s="8"/>
      <c r="TQJ19" s="8"/>
      <c r="TQK19" s="8"/>
      <c r="TQL19" s="8"/>
      <c r="TQM19" s="8"/>
      <c r="TQN19" s="8"/>
      <c r="TQO19" s="8"/>
      <c r="TQP19" s="8"/>
      <c r="TQQ19" s="8"/>
      <c r="TQR19" s="8"/>
      <c r="TQS19" s="8"/>
      <c r="TQT19" s="8"/>
      <c r="TQU19" s="8"/>
      <c r="TQV19" s="8"/>
      <c r="TQW19" s="8"/>
      <c r="TQX19" s="8"/>
      <c r="TQY19" s="8"/>
      <c r="TQZ19" s="8"/>
      <c r="TRA19" s="8"/>
      <c r="TRB19" s="8"/>
      <c r="TRC19" s="8"/>
      <c r="TRD19" s="8"/>
      <c r="TRE19" s="8"/>
      <c r="TRF19" s="8"/>
      <c r="TRG19" s="8"/>
      <c r="TRH19" s="8"/>
      <c r="TRI19" s="8"/>
      <c r="TRJ19" s="8"/>
      <c r="TRK19" s="8"/>
      <c r="TRL19" s="8"/>
      <c r="TRM19" s="8"/>
      <c r="TRN19" s="8"/>
      <c r="TRO19" s="8"/>
      <c r="TRP19" s="8"/>
      <c r="TRQ19" s="8"/>
      <c r="TRR19" s="8"/>
      <c r="TRS19" s="8"/>
      <c r="TRT19" s="8"/>
      <c r="TRU19" s="8"/>
      <c r="TRV19" s="8"/>
      <c r="TRW19" s="8"/>
      <c r="TRX19" s="8"/>
      <c r="TRY19" s="8"/>
      <c r="TRZ19" s="8"/>
      <c r="TSA19" s="8"/>
      <c r="TSB19" s="8"/>
      <c r="TSC19" s="8"/>
      <c r="TSD19" s="8"/>
      <c r="TSE19" s="8"/>
      <c r="TSF19" s="8"/>
      <c r="TSG19" s="8"/>
      <c r="TSH19" s="8"/>
      <c r="TSI19" s="8"/>
      <c r="TSJ19" s="8"/>
      <c r="TSK19" s="8"/>
      <c r="TSL19" s="8"/>
      <c r="TSM19" s="8"/>
      <c r="TSN19" s="8"/>
      <c r="TSO19" s="8"/>
      <c r="TSP19" s="8"/>
      <c r="TSQ19" s="8"/>
      <c r="TSR19" s="8"/>
      <c r="TSS19" s="8"/>
      <c r="TST19" s="8"/>
      <c r="TSU19" s="8"/>
      <c r="TSV19" s="8"/>
      <c r="TSW19" s="8"/>
      <c r="TSX19" s="8"/>
      <c r="TSY19" s="8"/>
      <c r="TSZ19" s="8"/>
      <c r="TTA19" s="8"/>
      <c r="TTB19" s="8"/>
      <c r="TTC19" s="8"/>
      <c r="TTD19" s="8"/>
      <c r="TTE19" s="8"/>
      <c r="TTF19" s="8"/>
      <c r="TTG19" s="8"/>
      <c r="TTH19" s="8"/>
      <c r="TTI19" s="8"/>
      <c r="TTJ19" s="8"/>
      <c r="TTK19" s="8"/>
      <c r="TTL19" s="8"/>
      <c r="TTM19" s="8"/>
      <c r="TTN19" s="8"/>
      <c r="TTO19" s="8"/>
      <c r="TTP19" s="8"/>
      <c r="TTQ19" s="8"/>
      <c r="TTR19" s="8"/>
      <c r="TTS19" s="8"/>
      <c r="TTT19" s="8"/>
      <c r="TTU19" s="8"/>
      <c r="TTV19" s="8"/>
      <c r="TTW19" s="8"/>
      <c r="TTX19" s="8"/>
      <c r="TTY19" s="8"/>
      <c r="TTZ19" s="8"/>
      <c r="TUA19" s="8"/>
      <c r="TUB19" s="8"/>
      <c r="TUC19" s="8"/>
      <c r="TUD19" s="8"/>
      <c r="TUE19" s="8"/>
      <c r="TUF19" s="8"/>
      <c r="TUG19" s="8"/>
      <c r="TUH19" s="8"/>
      <c r="TUI19" s="8"/>
      <c r="TUJ19" s="8"/>
      <c r="TUK19" s="8"/>
      <c r="TUL19" s="8"/>
      <c r="TUM19" s="8"/>
      <c r="TUN19" s="8"/>
      <c r="TUO19" s="8"/>
      <c r="TUP19" s="8"/>
      <c r="TUQ19" s="8"/>
      <c r="TUR19" s="8"/>
      <c r="TUS19" s="8"/>
      <c r="TUT19" s="8"/>
      <c r="TUU19" s="8"/>
      <c r="TUV19" s="8"/>
      <c r="TUW19" s="8"/>
      <c r="TUX19" s="8"/>
      <c r="TUY19" s="8"/>
      <c r="TUZ19" s="8"/>
      <c r="TVA19" s="8"/>
      <c r="TVB19" s="8"/>
      <c r="TVC19" s="8"/>
      <c r="TVD19" s="8"/>
      <c r="TVE19" s="8"/>
      <c r="TVF19" s="8"/>
      <c r="TVG19" s="8"/>
      <c r="TVH19" s="8"/>
      <c r="TVI19" s="8"/>
      <c r="TVJ19" s="8"/>
      <c r="TVK19" s="8"/>
      <c r="TVL19" s="8"/>
      <c r="TVM19" s="8"/>
      <c r="TVN19" s="8"/>
      <c r="TVO19" s="8"/>
      <c r="TVP19" s="8"/>
      <c r="TVQ19" s="8"/>
      <c r="TVR19" s="8"/>
      <c r="TVS19" s="8"/>
      <c r="TVT19" s="8"/>
      <c r="TVU19" s="8"/>
      <c r="TVV19" s="8"/>
      <c r="TVW19" s="8"/>
      <c r="TVX19" s="8"/>
      <c r="TVY19" s="8"/>
      <c r="TVZ19" s="8"/>
      <c r="TWA19" s="8"/>
      <c r="TWB19" s="8"/>
      <c r="TWC19" s="8"/>
      <c r="TWD19" s="8"/>
      <c r="TWE19" s="8"/>
      <c r="TWF19" s="8"/>
      <c r="TWG19" s="8"/>
      <c r="TWH19" s="8"/>
      <c r="TWI19" s="8"/>
      <c r="TWJ19" s="8"/>
      <c r="TWK19" s="8"/>
      <c r="TWL19" s="8"/>
      <c r="TWM19" s="8"/>
      <c r="TWN19" s="8"/>
      <c r="TWO19" s="8"/>
      <c r="TWP19" s="8"/>
      <c r="TWQ19" s="8"/>
      <c r="TWR19" s="8"/>
      <c r="TWS19" s="8"/>
      <c r="TWT19" s="8"/>
      <c r="TWU19" s="8"/>
      <c r="TWV19" s="8"/>
      <c r="TWW19" s="8"/>
      <c r="TWX19" s="8"/>
      <c r="TWY19" s="8"/>
      <c r="TWZ19" s="8"/>
      <c r="TXA19" s="8"/>
      <c r="TXB19" s="8"/>
      <c r="TXC19" s="8"/>
      <c r="TXD19" s="8"/>
      <c r="TXE19" s="8"/>
      <c r="TXF19" s="8"/>
      <c r="TXG19" s="8"/>
      <c r="TXH19" s="8"/>
      <c r="TXI19" s="8"/>
      <c r="TXJ19" s="8"/>
      <c r="TXK19" s="8"/>
      <c r="TXL19" s="8"/>
      <c r="TXM19" s="8"/>
      <c r="TXN19" s="8"/>
      <c r="TXO19" s="8"/>
      <c r="TXP19" s="8"/>
      <c r="TXQ19" s="8"/>
      <c r="TXR19" s="8"/>
      <c r="TXS19" s="8"/>
      <c r="TXT19" s="8"/>
      <c r="TXU19" s="8"/>
      <c r="TXV19" s="8"/>
      <c r="TXW19" s="8"/>
      <c r="TXX19" s="8"/>
      <c r="TXY19" s="8"/>
      <c r="TXZ19" s="8"/>
      <c r="TYA19" s="8"/>
      <c r="TYB19" s="8"/>
      <c r="TYC19" s="8"/>
      <c r="TYD19" s="8"/>
      <c r="TYE19" s="8"/>
      <c r="TYF19" s="8"/>
      <c r="TYG19" s="8"/>
      <c r="TYH19" s="8"/>
      <c r="TYI19" s="8"/>
      <c r="TYJ19" s="8"/>
      <c r="TYK19" s="8"/>
      <c r="TYL19" s="8"/>
      <c r="TYM19" s="8"/>
      <c r="TYN19" s="8"/>
      <c r="TYO19" s="8"/>
      <c r="TYP19" s="8"/>
      <c r="TYQ19" s="8"/>
      <c r="TYR19" s="8"/>
      <c r="TYS19" s="8"/>
      <c r="TYT19" s="8"/>
      <c r="TYU19" s="8"/>
      <c r="TYV19" s="8"/>
      <c r="TYW19" s="8"/>
      <c r="TYX19" s="8"/>
      <c r="TYY19" s="8"/>
      <c r="TYZ19" s="8"/>
      <c r="TZA19" s="8"/>
      <c r="TZB19" s="8"/>
      <c r="TZC19" s="8"/>
      <c r="TZD19" s="8"/>
      <c r="TZE19" s="8"/>
      <c r="TZF19" s="8"/>
      <c r="TZG19" s="8"/>
      <c r="TZH19" s="8"/>
      <c r="TZI19" s="8"/>
      <c r="TZJ19" s="8"/>
      <c r="TZK19" s="8"/>
      <c r="TZL19" s="8"/>
      <c r="TZM19" s="8"/>
      <c r="TZN19" s="8"/>
      <c r="TZO19" s="8"/>
      <c r="TZP19" s="8"/>
      <c r="TZQ19" s="8"/>
      <c r="TZR19" s="8"/>
      <c r="TZS19" s="8"/>
      <c r="TZT19" s="8"/>
      <c r="TZU19" s="8"/>
      <c r="TZV19" s="8"/>
      <c r="TZW19" s="8"/>
      <c r="TZX19" s="8"/>
      <c r="TZY19" s="8"/>
      <c r="TZZ19" s="8"/>
      <c r="UAA19" s="8"/>
      <c r="UAB19" s="8"/>
      <c r="UAC19" s="8"/>
      <c r="UAD19" s="8"/>
      <c r="UAE19" s="8"/>
      <c r="UAF19" s="8"/>
      <c r="UAG19" s="8"/>
      <c r="UAH19" s="8"/>
      <c r="UAI19" s="8"/>
      <c r="UAJ19" s="8"/>
      <c r="UAK19" s="8"/>
      <c r="UAL19" s="8"/>
      <c r="UAM19" s="8"/>
      <c r="UAN19" s="8"/>
      <c r="UAO19" s="8"/>
      <c r="UAP19" s="8"/>
      <c r="UAQ19" s="8"/>
      <c r="UAR19" s="8"/>
      <c r="UAS19" s="8"/>
      <c r="UAT19" s="8"/>
      <c r="UAU19" s="8"/>
      <c r="UAV19" s="8"/>
      <c r="UAW19" s="8"/>
      <c r="UAX19" s="8"/>
      <c r="UAY19" s="8"/>
      <c r="UAZ19" s="8"/>
      <c r="UBA19" s="8"/>
      <c r="UBB19" s="8"/>
      <c r="UBC19" s="8"/>
      <c r="UBD19" s="8"/>
      <c r="UBE19" s="8"/>
      <c r="UBF19" s="8"/>
      <c r="UBG19" s="8"/>
      <c r="UBH19" s="8"/>
      <c r="UBI19" s="8"/>
      <c r="UBJ19" s="8"/>
      <c r="UBK19" s="8"/>
      <c r="UBL19" s="8"/>
      <c r="UBM19" s="8"/>
      <c r="UBN19" s="8"/>
      <c r="UBO19" s="8"/>
      <c r="UBP19" s="8"/>
      <c r="UBQ19" s="8"/>
      <c r="UBR19" s="8"/>
      <c r="UBS19" s="8"/>
      <c r="UBT19" s="8"/>
      <c r="UBU19" s="8"/>
      <c r="UBV19" s="8"/>
      <c r="UBW19" s="8"/>
      <c r="UBX19" s="8"/>
      <c r="UBY19" s="8"/>
      <c r="UBZ19" s="8"/>
      <c r="UCA19" s="8"/>
      <c r="UCB19" s="8"/>
      <c r="UCC19" s="8"/>
      <c r="UCD19" s="8"/>
      <c r="UCE19" s="8"/>
      <c r="UCF19" s="8"/>
      <c r="UCG19" s="8"/>
      <c r="UCH19" s="8"/>
      <c r="UCI19" s="8"/>
      <c r="UCJ19" s="8"/>
      <c r="UCK19" s="8"/>
      <c r="UCL19" s="8"/>
      <c r="UCM19" s="8"/>
      <c r="UCN19" s="8"/>
      <c r="UCO19" s="8"/>
      <c r="UCP19" s="8"/>
      <c r="UCQ19" s="8"/>
      <c r="UCR19" s="8"/>
      <c r="UCS19" s="8"/>
      <c r="UCT19" s="8"/>
      <c r="UCU19" s="8"/>
      <c r="UCV19" s="8"/>
      <c r="UCW19" s="8"/>
      <c r="UCX19" s="8"/>
      <c r="UCY19" s="8"/>
      <c r="UCZ19" s="8"/>
      <c r="UDA19" s="8"/>
      <c r="UDB19" s="8"/>
      <c r="UDC19" s="8"/>
      <c r="UDD19" s="8"/>
      <c r="UDE19" s="8"/>
      <c r="UDF19" s="8"/>
      <c r="UDG19" s="8"/>
      <c r="UDH19" s="8"/>
      <c r="UDI19" s="8"/>
      <c r="UDJ19" s="8"/>
      <c r="UDK19" s="8"/>
      <c r="UDL19" s="8"/>
      <c r="UDM19" s="8"/>
      <c r="UDN19" s="8"/>
      <c r="UDO19" s="8"/>
      <c r="UDP19" s="8"/>
      <c r="UDQ19" s="8"/>
      <c r="UDR19" s="8"/>
      <c r="UDS19" s="8"/>
      <c r="UDT19" s="8"/>
      <c r="UDU19" s="8"/>
      <c r="UDV19" s="8"/>
      <c r="UDW19" s="8"/>
      <c r="UDX19" s="8"/>
      <c r="UDY19" s="8"/>
      <c r="UDZ19" s="8"/>
      <c r="UEA19" s="8"/>
      <c r="UEB19" s="8"/>
      <c r="UEC19" s="8"/>
      <c r="UED19" s="8"/>
      <c r="UEE19" s="8"/>
      <c r="UEF19" s="8"/>
      <c r="UEG19" s="8"/>
      <c r="UEH19" s="8"/>
      <c r="UEI19" s="8"/>
      <c r="UEJ19" s="8"/>
      <c r="UEK19" s="8"/>
      <c r="UEL19" s="8"/>
      <c r="UEM19" s="8"/>
      <c r="UEN19" s="8"/>
      <c r="UEO19" s="8"/>
      <c r="UEP19" s="8"/>
      <c r="UEQ19" s="8"/>
      <c r="UER19" s="8"/>
      <c r="UES19" s="8"/>
      <c r="UET19" s="8"/>
      <c r="UEU19" s="8"/>
      <c r="UEV19" s="8"/>
      <c r="UEW19" s="8"/>
      <c r="UEX19" s="8"/>
      <c r="UEY19" s="8"/>
      <c r="UEZ19" s="8"/>
      <c r="UFA19" s="8"/>
      <c r="UFB19" s="8"/>
      <c r="UFC19" s="8"/>
      <c r="UFD19" s="8"/>
      <c r="UFE19" s="8"/>
      <c r="UFF19" s="8"/>
      <c r="UFG19" s="8"/>
      <c r="UFH19" s="8"/>
      <c r="UFI19" s="8"/>
      <c r="UFJ19" s="8"/>
      <c r="UFK19" s="8"/>
      <c r="UFL19" s="8"/>
      <c r="UFM19" s="8"/>
      <c r="UFN19" s="8"/>
      <c r="UFO19" s="8"/>
      <c r="UFP19" s="8"/>
      <c r="UFQ19" s="8"/>
      <c r="UFR19" s="8"/>
      <c r="UFS19" s="8"/>
      <c r="UFT19" s="8"/>
      <c r="UFU19" s="8"/>
      <c r="UFV19" s="8"/>
      <c r="UFW19" s="8"/>
      <c r="UFX19" s="8"/>
      <c r="UFY19" s="8"/>
      <c r="UFZ19" s="8"/>
      <c r="UGA19" s="8"/>
      <c r="UGB19" s="8"/>
      <c r="UGC19" s="8"/>
      <c r="UGD19" s="8"/>
      <c r="UGE19" s="8"/>
      <c r="UGF19" s="8"/>
      <c r="UGG19" s="8"/>
      <c r="UGH19" s="8"/>
      <c r="UGI19" s="8"/>
      <c r="UGJ19" s="8"/>
      <c r="UGK19" s="8"/>
      <c r="UGL19" s="8"/>
      <c r="UGM19" s="8"/>
      <c r="UGN19" s="8"/>
      <c r="UGO19" s="8"/>
      <c r="UGP19" s="8"/>
      <c r="UGQ19" s="8"/>
      <c r="UGR19" s="8"/>
      <c r="UGS19" s="8"/>
      <c r="UGT19" s="8"/>
      <c r="UGU19" s="8"/>
      <c r="UGV19" s="8"/>
      <c r="UGW19" s="8"/>
      <c r="UGX19" s="8"/>
      <c r="UGY19" s="8"/>
      <c r="UGZ19" s="8"/>
      <c r="UHA19" s="8"/>
      <c r="UHB19" s="8"/>
      <c r="UHC19" s="8"/>
      <c r="UHD19" s="8"/>
      <c r="UHE19" s="8"/>
      <c r="UHF19" s="8"/>
      <c r="UHG19" s="8"/>
      <c r="UHH19" s="8"/>
      <c r="UHI19" s="8"/>
      <c r="UHJ19" s="8"/>
      <c r="UHK19" s="8"/>
      <c r="UHL19" s="8"/>
      <c r="UHM19" s="8"/>
      <c r="UHN19" s="8"/>
      <c r="UHO19" s="8"/>
      <c r="UHP19" s="8"/>
      <c r="UHQ19" s="8"/>
      <c r="UHR19" s="8"/>
      <c r="UHS19" s="8"/>
      <c r="UHT19" s="8"/>
      <c r="UHU19" s="8"/>
      <c r="UHV19" s="8"/>
      <c r="UHW19" s="8"/>
      <c r="UHX19" s="8"/>
      <c r="UHY19" s="8"/>
      <c r="UHZ19" s="8"/>
      <c r="UIA19" s="8"/>
      <c r="UIB19" s="8"/>
      <c r="UIC19" s="8"/>
      <c r="UID19" s="8"/>
      <c r="UIE19" s="8"/>
      <c r="UIF19" s="8"/>
      <c r="UIG19" s="8"/>
      <c r="UIH19" s="8"/>
      <c r="UII19" s="8"/>
      <c r="UIJ19" s="8"/>
      <c r="UIK19" s="8"/>
      <c r="UIL19" s="8"/>
      <c r="UIM19" s="8"/>
      <c r="UIN19" s="8"/>
      <c r="UIO19" s="8"/>
      <c r="UIP19" s="8"/>
      <c r="UIQ19" s="8"/>
      <c r="UIR19" s="8"/>
      <c r="UIS19" s="8"/>
      <c r="UIT19" s="8"/>
      <c r="UIU19" s="8"/>
      <c r="UIV19" s="8"/>
      <c r="UIW19" s="8"/>
      <c r="UIX19" s="8"/>
      <c r="UIY19" s="8"/>
      <c r="UIZ19" s="8"/>
      <c r="UJA19" s="8"/>
      <c r="UJB19" s="8"/>
      <c r="UJC19" s="8"/>
      <c r="UJD19" s="8"/>
      <c r="UJE19" s="8"/>
      <c r="UJF19" s="8"/>
      <c r="UJG19" s="8"/>
      <c r="UJH19" s="8"/>
      <c r="UJI19" s="8"/>
      <c r="UJJ19" s="8"/>
      <c r="UJK19" s="8"/>
      <c r="UJL19" s="8"/>
      <c r="UJM19" s="8"/>
      <c r="UJN19" s="8"/>
      <c r="UJO19" s="8"/>
      <c r="UJP19" s="8"/>
      <c r="UJQ19" s="8"/>
      <c r="UJR19" s="8"/>
      <c r="UJS19" s="8"/>
      <c r="UJT19" s="8"/>
      <c r="UJU19" s="8"/>
      <c r="UJV19" s="8"/>
      <c r="UJW19" s="8"/>
      <c r="UJX19" s="8"/>
      <c r="UJY19" s="8"/>
      <c r="UJZ19" s="8"/>
      <c r="UKA19" s="8"/>
      <c r="UKB19" s="8"/>
      <c r="UKC19" s="8"/>
      <c r="UKD19" s="8"/>
      <c r="UKE19" s="8"/>
      <c r="UKF19" s="8"/>
      <c r="UKG19" s="8"/>
      <c r="UKH19" s="8"/>
      <c r="UKI19" s="8"/>
      <c r="UKJ19" s="8"/>
      <c r="UKK19" s="8"/>
      <c r="UKL19" s="8"/>
      <c r="UKM19" s="8"/>
      <c r="UKN19" s="8"/>
      <c r="UKO19" s="8"/>
      <c r="UKP19" s="8"/>
      <c r="UKQ19" s="8"/>
      <c r="UKR19" s="8"/>
      <c r="UKS19" s="8"/>
      <c r="UKT19" s="8"/>
      <c r="UKU19" s="8"/>
      <c r="UKV19" s="8"/>
      <c r="UKW19" s="8"/>
      <c r="UKX19" s="8"/>
      <c r="UKY19" s="8"/>
      <c r="UKZ19" s="8"/>
      <c r="ULA19" s="8"/>
      <c r="ULB19" s="8"/>
      <c r="ULC19" s="8"/>
      <c r="ULD19" s="8"/>
      <c r="ULE19" s="8"/>
      <c r="ULF19" s="8"/>
      <c r="ULG19" s="8"/>
      <c r="ULH19" s="8"/>
      <c r="ULI19" s="8"/>
      <c r="ULJ19" s="8"/>
      <c r="ULK19" s="8"/>
      <c r="ULL19" s="8"/>
      <c r="ULM19" s="8"/>
      <c r="ULN19" s="8"/>
      <c r="ULO19" s="8"/>
      <c r="ULP19" s="8"/>
      <c r="ULQ19" s="8"/>
      <c r="ULR19" s="8"/>
      <c r="ULS19" s="8"/>
      <c r="ULT19" s="8"/>
      <c r="ULU19" s="8"/>
      <c r="ULV19" s="8"/>
      <c r="ULW19" s="8"/>
      <c r="ULX19" s="8"/>
      <c r="ULY19" s="8"/>
      <c r="ULZ19" s="8"/>
      <c r="UMA19" s="8"/>
      <c r="UMB19" s="8"/>
      <c r="UMC19" s="8"/>
      <c r="UMD19" s="8"/>
      <c r="UME19" s="8"/>
      <c r="UMF19" s="8"/>
      <c r="UMG19" s="8"/>
      <c r="UMH19" s="8"/>
      <c r="UMI19" s="8"/>
      <c r="UMJ19" s="8"/>
      <c r="UMK19" s="8"/>
      <c r="UML19" s="8"/>
      <c r="UMM19" s="8"/>
      <c r="UMN19" s="8"/>
      <c r="UMO19" s="8"/>
      <c r="UMP19" s="8"/>
      <c r="UMQ19" s="8"/>
      <c r="UMR19" s="8"/>
      <c r="UMS19" s="8"/>
      <c r="UMT19" s="8"/>
      <c r="UMU19" s="8"/>
      <c r="UMV19" s="8"/>
      <c r="UMW19" s="8"/>
      <c r="UMX19" s="8"/>
      <c r="UMY19" s="8"/>
      <c r="UMZ19" s="8"/>
      <c r="UNA19" s="8"/>
      <c r="UNB19" s="8"/>
      <c r="UNC19" s="8"/>
      <c r="UND19" s="8"/>
      <c r="UNE19" s="8"/>
      <c r="UNF19" s="8"/>
      <c r="UNG19" s="8"/>
      <c r="UNH19" s="8"/>
      <c r="UNI19" s="8"/>
      <c r="UNJ19" s="8"/>
      <c r="UNK19" s="8"/>
      <c r="UNL19" s="8"/>
      <c r="UNM19" s="8"/>
      <c r="UNN19" s="8"/>
      <c r="UNO19" s="8"/>
      <c r="UNP19" s="8"/>
      <c r="UNQ19" s="8"/>
      <c r="UNR19" s="8"/>
      <c r="UNS19" s="8"/>
      <c r="UNT19" s="8"/>
      <c r="UNU19" s="8"/>
      <c r="UNV19" s="8"/>
      <c r="UNW19" s="8"/>
      <c r="UNX19" s="8"/>
      <c r="UNY19" s="8"/>
      <c r="UNZ19" s="8"/>
      <c r="UOA19" s="8"/>
      <c r="UOB19" s="8"/>
      <c r="UOC19" s="8"/>
      <c r="UOD19" s="8"/>
      <c r="UOE19" s="8"/>
      <c r="UOF19" s="8"/>
      <c r="UOG19" s="8"/>
      <c r="UOH19" s="8"/>
      <c r="UOI19" s="8"/>
      <c r="UOJ19" s="8"/>
      <c r="UOK19" s="8"/>
      <c r="UOL19" s="8"/>
      <c r="UOM19" s="8"/>
      <c r="UON19" s="8"/>
      <c r="UOO19" s="8"/>
      <c r="UOP19" s="8"/>
      <c r="UOQ19" s="8"/>
      <c r="UOR19" s="8"/>
      <c r="UOS19" s="8"/>
      <c r="UOT19" s="8"/>
      <c r="UOU19" s="8"/>
      <c r="UOV19" s="8"/>
      <c r="UOW19" s="8"/>
      <c r="UOX19" s="8"/>
      <c r="UOY19" s="8"/>
      <c r="UOZ19" s="8"/>
      <c r="UPA19" s="8"/>
      <c r="UPB19" s="8"/>
      <c r="UPC19" s="8"/>
      <c r="UPD19" s="8"/>
      <c r="UPE19" s="8"/>
      <c r="UPF19" s="8"/>
      <c r="UPG19" s="8"/>
      <c r="UPH19" s="8"/>
      <c r="UPI19" s="8"/>
      <c r="UPJ19" s="8"/>
      <c r="UPK19" s="8"/>
      <c r="UPL19" s="8"/>
      <c r="UPM19" s="8"/>
      <c r="UPN19" s="8"/>
      <c r="UPO19" s="8"/>
      <c r="UPP19" s="8"/>
      <c r="UPQ19" s="8"/>
      <c r="UPR19" s="8"/>
      <c r="UPS19" s="8"/>
      <c r="UPT19" s="8"/>
      <c r="UPU19" s="8"/>
      <c r="UPV19" s="8"/>
      <c r="UPW19" s="8"/>
      <c r="UPX19" s="8"/>
      <c r="UPY19" s="8"/>
      <c r="UPZ19" s="8"/>
      <c r="UQA19" s="8"/>
      <c r="UQB19" s="8"/>
      <c r="UQC19" s="8"/>
      <c r="UQD19" s="8"/>
      <c r="UQE19" s="8"/>
      <c r="UQF19" s="8"/>
      <c r="UQG19" s="8"/>
      <c r="UQH19" s="8"/>
      <c r="UQI19" s="8"/>
      <c r="UQJ19" s="8"/>
      <c r="UQK19" s="8"/>
      <c r="UQL19" s="8"/>
      <c r="UQM19" s="8"/>
      <c r="UQN19" s="8"/>
      <c r="UQO19" s="8"/>
      <c r="UQP19" s="8"/>
      <c r="UQQ19" s="8"/>
      <c r="UQR19" s="8"/>
      <c r="UQS19" s="8"/>
      <c r="UQT19" s="8"/>
      <c r="UQU19" s="8"/>
      <c r="UQV19" s="8"/>
      <c r="UQW19" s="8"/>
      <c r="UQX19" s="8"/>
      <c r="UQY19" s="8"/>
      <c r="UQZ19" s="8"/>
      <c r="URA19" s="8"/>
      <c r="URB19" s="8"/>
      <c r="URC19" s="8"/>
      <c r="URD19" s="8"/>
      <c r="URE19" s="8"/>
      <c r="URF19" s="8"/>
      <c r="URG19" s="8"/>
      <c r="URH19" s="8"/>
      <c r="URI19" s="8"/>
      <c r="URJ19" s="8"/>
      <c r="URK19" s="8"/>
      <c r="URL19" s="8"/>
      <c r="URM19" s="8"/>
      <c r="URN19" s="8"/>
      <c r="URO19" s="8"/>
      <c r="URP19" s="8"/>
      <c r="URQ19" s="8"/>
      <c r="URR19" s="8"/>
      <c r="URS19" s="8"/>
      <c r="URT19" s="8"/>
      <c r="URU19" s="8"/>
      <c r="URV19" s="8"/>
      <c r="URW19" s="8"/>
      <c r="URX19" s="8"/>
      <c r="URY19" s="8"/>
      <c r="URZ19" s="8"/>
      <c r="USA19" s="8"/>
      <c r="USB19" s="8"/>
      <c r="USC19" s="8"/>
      <c r="USD19" s="8"/>
      <c r="USE19" s="8"/>
      <c r="USF19" s="8"/>
      <c r="USG19" s="8"/>
      <c r="USH19" s="8"/>
      <c r="USI19" s="8"/>
      <c r="USJ19" s="8"/>
      <c r="USK19" s="8"/>
      <c r="USL19" s="8"/>
      <c r="USM19" s="8"/>
      <c r="USN19" s="8"/>
      <c r="USO19" s="8"/>
      <c r="USP19" s="8"/>
      <c r="USQ19" s="8"/>
      <c r="USR19" s="8"/>
      <c r="USS19" s="8"/>
      <c r="UST19" s="8"/>
      <c r="USU19" s="8"/>
      <c r="USV19" s="8"/>
      <c r="USW19" s="8"/>
      <c r="USX19" s="8"/>
      <c r="USY19" s="8"/>
      <c r="USZ19" s="8"/>
      <c r="UTA19" s="8"/>
      <c r="UTB19" s="8"/>
      <c r="UTC19" s="8"/>
      <c r="UTD19" s="8"/>
      <c r="UTE19" s="8"/>
      <c r="UTF19" s="8"/>
      <c r="UTG19" s="8"/>
      <c r="UTH19" s="8"/>
      <c r="UTI19" s="8"/>
      <c r="UTJ19" s="8"/>
      <c r="UTK19" s="8"/>
      <c r="UTL19" s="8"/>
      <c r="UTM19" s="8"/>
      <c r="UTN19" s="8"/>
      <c r="UTO19" s="8"/>
      <c r="UTP19" s="8"/>
      <c r="UTQ19" s="8"/>
      <c r="UTR19" s="8"/>
      <c r="UTS19" s="8"/>
      <c r="UTT19" s="8"/>
      <c r="UTU19" s="8"/>
      <c r="UTV19" s="8"/>
      <c r="UTW19" s="8"/>
      <c r="UTX19" s="8"/>
      <c r="UTY19" s="8"/>
      <c r="UTZ19" s="8"/>
      <c r="UUA19" s="8"/>
      <c r="UUB19" s="8"/>
      <c r="UUC19" s="8"/>
      <c r="UUD19" s="8"/>
      <c r="UUE19" s="8"/>
      <c r="UUF19" s="8"/>
      <c r="UUG19" s="8"/>
      <c r="UUH19" s="8"/>
      <c r="UUI19" s="8"/>
      <c r="UUJ19" s="8"/>
      <c r="UUK19" s="8"/>
      <c r="UUL19" s="8"/>
      <c r="UUM19" s="8"/>
      <c r="UUN19" s="8"/>
      <c r="UUO19" s="8"/>
      <c r="UUP19" s="8"/>
      <c r="UUQ19" s="8"/>
      <c r="UUR19" s="8"/>
      <c r="UUS19" s="8"/>
      <c r="UUT19" s="8"/>
      <c r="UUU19" s="8"/>
      <c r="UUV19" s="8"/>
      <c r="UUW19" s="8"/>
      <c r="UUX19" s="8"/>
      <c r="UUY19" s="8"/>
      <c r="UUZ19" s="8"/>
      <c r="UVA19" s="8"/>
      <c r="UVB19" s="8"/>
      <c r="UVC19" s="8"/>
      <c r="UVD19" s="8"/>
      <c r="UVE19" s="8"/>
      <c r="UVF19" s="8"/>
      <c r="UVG19" s="8"/>
      <c r="UVH19" s="8"/>
      <c r="UVI19" s="8"/>
      <c r="UVJ19" s="8"/>
      <c r="UVK19" s="8"/>
      <c r="UVL19" s="8"/>
      <c r="UVM19" s="8"/>
      <c r="UVN19" s="8"/>
      <c r="UVO19" s="8"/>
      <c r="UVP19" s="8"/>
      <c r="UVQ19" s="8"/>
      <c r="UVR19" s="8"/>
      <c r="UVS19" s="8"/>
      <c r="UVT19" s="8"/>
      <c r="UVU19" s="8"/>
      <c r="UVV19" s="8"/>
      <c r="UVW19" s="8"/>
      <c r="UVX19" s="8"/>
      <c r="UVY19" s="8"/>
      <c r="UVZ19" s="8"/>
      <c r="UWA19" s="8"/>
      <c r="UWB19" s="8"/>
      <c r="UWC19" s="8"/>
      <c r="UWD19" s="8"/>
      <c r="UWE19" s="8"/>
      <c r="UWF19" s="8"/>
      <c r="UWG19" s="8"/>
      <c r="UWH19" s="8"/>
      <c r="UWI19" s="8"/>
      <c r="UWJ19" s="8"/>
      <c r="UWK19" s="8"/>
      <c r="UWL19" s="8"/>
      <c r="UWM19" s="8"/>
      <c r="UWN19" s="8"/>
      <c r="UWO19" s="8"/>
      <c r="UWP19" s="8"/>
      <c r="UWQ19" s="8"/>
      <c r="UWR19" s="8"/>
      <c r="UWS19" s="8"/>
      <c r="UWT19" s="8"/>
      <c r="UWU19" s="8"/>
      <c r="UWV19" s="8"/>
      <c r="UWW19" s="8"/>
      <c r="UWX19" s="8"/>
      <c r="UWY19" s="8"/>
      <c r="UWZ19" s="8"/>
      <c r="UXA19" s="8"/>
      <c r="UXB19" s="8"/>
      <c r="UXC19" s="8"/>
      <c r="UXD19" s="8"/>
      <c r="UXE19" s="8"/>
      <c r="UXF19" s="8"/>
      <c r="UXG19" s="8"/>
      <c r="UXH19" s="8"/>
      <c r="UXI19" s="8"/>
      <c r="UXJ19" s="8"/>
      <c r="UXK19" s="8"/>
      <c r="UXL19" s="8"/>
      <c r="UXM19" s="8"/>
      <c r="UXN19" s="8"/>
      <c r="UXO19" s="8"/>
      <c r="UXP19" s="8"/>
      <c r="UXQ19" s="8"/>
      <c r="UXR19" s="8"/>
      <c r="UXS19" s="8"/>
      <c r="UXT19" s="8"/>
      <c r="UXU19" s="8"/>
      <c r="UXV19" s="8"/>
      <c r="UXW19" s="8"/>
      <c r="UXX19" s="8"/>
      <c r="UXY19" s="8"/>
      <c r="UXZ19" s="8"/>
      <c r="UYA19" s="8"/>
      <c r="UYB19" s="8"/>
      <c r="UYC19" s="8"/>
      <c r="UYD19" s="8"/>
      <c r="UYE19" s="8"/>
      <c r="UYF19" s="8"/>
      <c r="UYG19" s="8"/>
      <c r="UYH19" s="8"/>
      <c r="UYI19" s="8"/>
      <c r="UYJ19" s="8"/>
      <c r="UYK19" s="8"/>
      <c r="UYL19" s="8"/>
      <c r="UYM19" s="8"/>
      <c r="UYN19" s="8"/>
      <c r="UYO19" s="8"/>
      <c r="UYP19" s="8"/>
      <c r="UYQ19" s="8"/>
      <c r="UYR19" s="8"/>
      <c r="UYS19" s="8"/>
      <c r="UYT19" s="8"/>
      <c r="UYU19" s="8"/>
      <c r="UYV19" s="8"/>
      <c r="UYW19" s="8"/>
      <c r="UYX19" s="8"/>
      <c r="UYY19" s="8"/>
      <c r="UYZ19" s="8"/>
      <c r="UZA19" s="8"/>
      <c r="UZB19" s="8"/>
      <c r="UZC19" s="8"/>
      <c r="UZD19" s="8"/>
      <c r="UZE19" s="8"/>
      <c r="UZF19" s="8"/>
      <c r="UZG19" s="8"/>
      <c r="UZH19" s="8"/>
      <c r="UZI19" s="8"/>
      <c r="UZJ19" s="8"/>
      <c r="UZK19" s="8"/>
      <c r="UZL19" s="8"/>
      <c r="UZM19" s="8"/>
      <c r="UZN19" s="8"/>
      <c r="UZO19" s="8"/>
      <c r="UZP19" s="8"/>
      <c r="UZQ19" s="8"/>
      <c r="UZR19" s="8"/>
      <c r="UZS19" s="8"/>
      <c r="UZT19" s="8"/>
      <c r="UZU19" s="8"/>
      <c r="UZV19" s="8"/>
      <c r="UZW19" s="8"/>
      <c r="UZX19" s="8"/>
      <c r="UZY19" s="8"/>
      <c r="UZZ19" s="8"/>
      <c r="VAA19" s="8"/>
      <c r="VAB19" s="8"/>
      <c r="VAC19" s="8"/>
      <c r="VAD19" s="8"/>
      <c r="VAE19" s="8"/>
      <c r="VAF19" s="8"/>
      <c r="VAG19" s="8"/>
      <c r="VAH19" s="8"/>
      <c r="VAI19" s="8"/>
      <c r="VAJ19" s="8"/>
      <c r="VAK19" s="8"/>
      <c r="VAL19" s="8"/>
      <c r="VAM19" s="8"/>
      <c r="VAN19" s="8"/>
      <c r="VAO19" s="8"/>
      <c r="VAP19" s="8"/>
      <c r="VAQ19" s="8"/>
      <c r="VAR19" s="8"/>
      <c r="VAS19" s="8"/>
      <c r="VAT19" s="8"/>
      <c r="VAU19" s="8"/>
      <c r="VAV19" s="8"/>
      <c r="VAW19" s="8"/>
      <c r="VAX19" s="8"/>
      <c r="VAY19" s="8"/>
      <c r="VAZ19" s="8"/>
      <c r="VBA19" s="8"/>
      <c r="VBB19" s="8"/>
      <c r="VBC19" s="8"/>
      <c r="VBD19" s="8"/>
      <c r="VBE19" s="8"/>
      <c r="VBF19" s="8"/>
      <c r="VBG19" s="8"/>
      <c r="VBH19" s="8"/>
      <c r="VBI19" s="8"/>
      <c r="VBJ19" s="8"/>
      <c r="VBK19" s="8"/>
      <c r="VBL19" s="8"/>
      <c r="VBM19" s="8"/>
      <c r="VBN19" s="8"/>
      <c r="VBO19" s="8"/>
      <c r="VBP19" s="8"/>
      <c r="VBQ19" s="8"/>
      <c r="VBR19" s="8"/>
      <c r="VBS19" s="8"/>
      <c r="VBT19" s="8"/>
      <c r="VBU19" s="8"/>
      <c r="VBV19" s="8"/>
      <c r="VBW19" s="8"/>
      <c r="VBX19" s="8"/>
      <c r="VBY19" s="8"/>
      <c r="VBZ19" s="8"/>
      <c r="VCA19" s="8"/>
      <c r="VCB19" s="8"/>
      <c r="VCC19" s="8"/>
      <c r="VCD19" s="8"/>
      <c r="VCE19" s="8"/>
      <c r="VCF19" s="8"/>
      <c r="VCG19" s="8"/>
      <c r="VCH19" s="8"/>
      <c r="VCI19" s="8"/>
      <c r="VCJ19" s="8"/>
      <c r="VCK19" s="8"/>
      <c r="VCL19" s="8"/>
      <c r="VCM19" s="8"/>
      <c r="VCN19" s="8"/>
      <c r="VCO19" s="8"/>
      <c r="VCP19" s="8"/>
      <c r="VCQ19" s="8"/>
      <c r="VCR19" s="8"/>
      <c r="VCS19" s="8"/>
      <c r="VCT19" s="8"/>
      <c r="VCU19" s="8"/>
      <c r="VCV19" s="8"/>
      <c r="VCW19" s="8"/>
      <c r="VCX19" s="8"/>
      <c r="VCY19" s="8"/>
      <c r="VCZ19" s="8"/>
      <c r="VDA19" s="8"/>
      <c r="VDB19" s="8"/>
      <c r="VDC19" s="8"/>
      <c r="VDD19" s="8"/>
      <c r="VDE19" s="8"/>
      <c r="VDF19" s="8"/>
      <c r="VDG19" s="8"/>
      <c r="VDH19" s="8"/>
      <c r="VDI19" s="8"/>
      <c r="VDJ19" s="8"/>
      <c r="VDK19" s="8"/>
      <c r="VDL19" s="8"/>
      <c r="VDM19" s="8"/>
      <c r="VDN19" s="8"/>
      <c r="VDO19" s="8"/>
      <c r="VDP19" s="8"/>
      <c r="VDQ19" s="8"/>
      <c r="VDR19" s="8"/>
      <c r="VDS19" s="8"/>
      <c r="VDT19" s="8"/>
      <c r="VDU19" s="8"/>
      <c r="VDV19" s="8"/>
      <c r="VDW19" s="8"/>
      <c r="VDX19" s="8"/>
      <c r="VDY19" s="8"/>
      <c r="VDZ19" s="8"/>
      <c r="VEA19" s="8"/>
      <c r="VEB19" s="8"/>
      <c r="VEC19" s="8"/>
      <c r="VED19" s="8"/>
      <c r="VEE19" s="8"/>
      <c r="VEF19" s="8"/>
      <c r="VEG19" s="8"/>
      <c r="VEH19" s="8"/>
      <c r="VEI19" s="8"/>
      <c r="VEJ19" s="8"/>
      <c r="VEK19" s="8"/>
      <c r="VEL19" s="8"/>
      <c r="VEM19" s="8"/>
      <c r="VEN19" s="8"/>
      <c r="VEO19" s="8"/>
      <c r="VEP19" s="8"/>
      <c r="VEQ19" s="8"/>
      <c r="VER19" s="8"/>
      <c r="VES19" s="8"/>
      <c r="VET19" s="8"/>
      <c r="VEU19" s="8"/>
      <c r="VEV19" s="8"/>
      <c r="VEW19" s="8"/>
      <c r="VEX19" s="8"/>
      <c r="VEY19" s="8"/>
      <c r="VEZ19" s="8"/>
      <c r="VFA19" s="8"/>
      <c r="VFB19" s="8"/>
      <c r="VFC19" s="8"/>
      <c r="VFD19" s="8"/>
      <c r="VFE19" s="8"/>
      <c r="VFF19" s="8"/>
      <c r="VFG19" s="8"/>
      <c r="VFH19" s="8"/>
      <c r="VFI19" s="8"/>
      <c r="VFJ19" s="8"/>
      <c r="VFK19" s="8"/>
      <c r="VFL19" s="8"/>
      <c r="VFM19" s="8"/>
      <c r="VFN19" s="8"/>
      <c r="VFO19" s="8"/>
      <c r="VFP19" s="8"/>
      <c r="VFQ19" s="8"/>
      <c r="VFR19" s="8"/>
      <c r="VFS19" s="8"/>
      <c r="VFT19" s="8"/>
      <c r="VFU19" s="8"/>
      <c r="VFV19" s="8"/>
      <c r="VFW19" s="8"/>
      <c r="VFX19" s="8"/>
      <c r="VFY19" s="8"/>
      <c r="VFZ19" s="8"/>
      <c r="VGA19" s="8"/>
      <c r="VGB19" s="8"/>
      <c r="VGC19" s="8"/>
      <c r="VGD19" s="8"/>
      <c r="VGE19" s="8"/>
      <c r="VGF19" s="8"/>
      <c r="VGG19" s="8"/>
      <c r="VGH19" s="8"/>
      <c r="VGI19" s="8"/>
      <c r="VGJ19" s="8"/>
      <c r="VGK19" s="8"/>
      <c r="VGL19" s="8"/>
      <c r="VGM19" s="8"/>
      <c r="VGN19" s="8"/>
      <c r="VGO19" s="8"/>
      <c r="VGP19" s="8"/>
      <c r="VGQ19" s="8"/>
      <c r="VGR19" s="8"/>
      <c r="VGS19" s="8"/>
      <c r="VGT19" s="8"/>
      <c r="VGU19" s="8"/>
      <c r="VGV19" s="8"/>
      <c r="VGW19" s="8"/>
      <c r="VGX19" s="8"/>
      <c r="VGY19" s="8"/>
      <c r="VGZ19" s="8"/>
      <c r="VHA19" s="8"/>
      <c r="VHB19" s="8"/>
      <c r="VHC19" s="8"/>
      <c r="VHD19" s="8"/>
      <c r="VHE19" s="8"/>
      <c r="VHF19" s="8"/>
      <c r="VHG19" s="8"/>
      <c r="VHH19" s="8"/>
      <c r="VHI19" s="8"/>
      <c r="VHJ19" s="8"/>
      <c r="VHK19" s="8"/>
      <c r="VHL19" s="8"/>
      <c r="VHM19" s="8"/>
      <c r="VHN19" s="8"/>
      <c r="VHO19" s="8"/>
      <c r="VHP19" s="8"/>
      <c r="VHQ19" s="8"/>
      <c r="VHR19" s="8"/>
      <c r="VHS19" s="8"/>
      <c r="VHT19" s="8"/>
      <c r="VHU19" s="8"/>
      <c r="VHV19" s="8"/>
      <c r="VHW19" s="8"/>
      <c r="VHX19" s="8"/>
      <c r="VHY19" s="8"/>
      <c r="VHZ19" s="8"/>
      <c r="VIA19" s="8"/>
      <c r="VIB19" s="8"/>
      <c r="VIC19" s="8"/>
      <c r="VID19" s="8"/>
      <c r="VIE19" s="8"/>
      <c r="VIF19" s="8"/>
      <c r="VIG19" s="8"/>
      <c r="VIH19" s="8"/>
      <c r="VII19" s="8"/>
      <c r="VIJ19" s="8"/>
      <c r="VIK19" s="8"/>
      <c r="VIL19" s="8"/>
      <c r="VIM19" s="8"/>
      <c r="VIN19" s="8"/>
      <c r="VIO19" s="8"/>
      <c r="VIP19" s="8"/>
      <c r="VIQ19" s="8"/>
      <c r="VIR19" s="8"/>
      <c r="VIS19" s="8"/>
      <c r="VIT19" s="8"/>
      <c r="VIU19" s="8"/>
      <c r="VIV19" s="8"/>
      <c r="VIW19" s="8"/>
      <c r="VIX19" s="8"/>
      <c r="VIY19" s="8"/>
      <c r="VIZ19" s="8"/>
      <c r="VJA19" s="8"/>
      <c r="VJB19" s="8"/>
      <c r="VJC19" s="8"/>
      <c r="VJD19" s="8"/>
      <c r="VJE19" s="8"/>
      <c r="VJF19" s="8"/>
      <c r="VJG19" s="8"/>
      <c r="VJH19" s="8"/>
      <c r="VJI19" s="8"/>
      <c r="VJJ19" s="8"/>
      <c r="VJK19" s="8"/>
      <c r="VJL19" s="8"/>
      <c r="VJM19" s="8"/>
      <c r="VJN19" s="8"/>
      <c r="VJO19" s="8"/>
      <c r="VJP19" s="8"/>
      <c r="VJQ19" s="8"/>
      <c r="VJR19" s="8"/>
      <c r="VJS19" s="8"/>
      <c r="VJT19" s="8"/>
      <c r="VJU19" s="8"/>
      <c r="VJV19" s="8"/>
      <c r="VJW19" s="8"/>
      <c r="VJX19" s="8"/>
      <c r="VJY19" s="8"/>
      <c r="VJZ19" s="8"/>
      <c r="VKA19" s="8"/>
      <c r="VKB19" s="8"/>
      <c r="VKC19" s="8"/>
      <c r="VKD19" s="8"/>
      <c r="VKE19" s="8"/>
      <c r="VKF19" s="8"/>
      <c r="VKG19" s="8"/>
      <c r="VKH19" s="8"/>
      <c r="VKI19" s="8"/>
      <c r="VKJ19" s="8"/>
      <c r="VKK19" s="8"/>
      <c r="VKL19" s="8"/>
      <c r="VKM19" s="8"/>
      <c r="VKN19" s="8"/>
      <c r="VKO19" s="8"/>
      <c r="VKP19" s="8"/>
      <c r="VKQ19" s="8"/>
      <c r="VKR19" s="8"/>
      <c r="VKS19" s="8"/>
      <c r="VKT19" s="8"/>
      <c r="VKU19" s="8"/>
      <c r="VKV19" s="8"/>
      <c r="VKW19" s="8"/>
      <c r="VKX19" s="8"/>
      <c r="VKY19" s="8"/>
      <c r="VKZ19" s="8"/>
      <c r="VLA19" s="8"/>
      <c r="VLB19" s="8"/>
      <c r="VLC19" s="8"/>
      <c r="VLD19" s="8"/>
      <c r="VLE19" s="8"/>
      <c r="VLF19" s="8"/>
      <c r="VLG19" s="8"/>
      <c r="VLH19" s="8"/>
      <c r="VLI19" s="8"/>
      <c r="VLJ19" s="8"/>
      <c r="VLK19" s="8"/>
      <c r="VLL19" s="8"/>
      <c r="VLM19" s="8"/>
      <c r="VLN19" s="8"/>
      <c r="VLO19" s="8"/>
      <c r="VLP19" s="8"/>
      <c r="VLQ19" s="8"/>
      <c r="VLR19" s="8"/>
      <c r="VLS19" s="8"/>
      <c r="VLT19" s="8"/>
      <c r="VLU19" s="8"/>
      <c r="VLV19" s="8"/>
      <c r="VLW19" s="8"/>
      <c r="VLX19" s="8"/>
      <c r="VLY19" s="8"/>
      <c r="VLZ19" s="8"/>
      <c r="VMA19" s="8"/>
      <c r="VMB19" s="8"/>
      <c r="VMC19" s="8"/>
      <c r="VMD19" s="8"/>
      <c r="VME19" s="8"/>
      <c r="VMF19" s="8"/>
      <c r="VMG19" s="8"/>
      <c r="VMH19" s="8"/>
      <c r="VMI19" s="8"/>
      <c r="VMJ19" s="8"/>
      <c r="VMK19" s="8"/>
      <c r="VML19" s="8"/>
      <c r="VMM19" s="8"/>
      <c r="VMN19" s="8"/>
      <c r="VMO19" s="8"/>
      <c r="VMP19" s="8"/>
      <c r="VMQ19" s="8"/>
      <c r="VMR19" s="8"/>
      <c r="VMS19" s="8"/>
      <c r="VMT19" s="8"/>
      <c r="VMU19" s="8"/>
      <c r="VMV19" s="8"/>
      <c r="VMW19" s="8"/>
      <c r="VMX19" s="8"/>
      <c r="VMY19" s="8"/>
      <c r="VMZ19" s="8"/>
      <c r="VNA19" s="8"/>
      <c r="VNB19" s="8"/>
      <c r="VNC19" s="8"/>
      <c r="VND19" s="8"/>
      <c r="VNE19" s="8"/>
      <c r="VNF19" s="8"/>
      <c r="VNG19" s="8"/>
      <c r="VNH19" s="8"/>
      <c r="VNI19" s="8"/>
      <c r="VNJ19" s="8"/>
      <c r="VNK19" s="8"/>
      <c r="VNL19" s="8"/>
      <c r="VNM19" s="8"/>
      <c r="VNN19" s="8"/>
      <c r="VNO19" s="8"/>
      <c r="VNP19" s="8"/>
      <c r="VNQ19" s="8"/>
      <c r="VNR19" s="8"/>
      <c r="VNS19" s="8"/>
      <c r="VNT19" s="8"/>
      <c r="VNU19" s="8"/>
      <c r="VNV19" s="8"/>
      <c r="VNW19" s="8"/>
      <c r="VNX19" s="8"/>
      <c r="VNY19" s="8"/>
      <c r="VNZ19" s="8"/>
      <c r="VOA19" s="8"/>
      <c r="VOB19" s="8"/>
      <c r="VOC19" s="8"/>
      <c r="VOD19" s="8"/>
      <c r="VOE19" s="8"/>
      <c r="VOF19" s="8"/>
      <c r="VOG19" s="8"/>
      <c r="VOH19" s="8"/>
      <c r="VOI19" s="8"/>
      <c r="VOJ19" s="8"/>
      <c r="VOK19" s="8"/>
      <c r="VOL19" s="8"/>
      <c r="VOM19" s="8"/>
      <c r="VON19" s="8"/>
      <c r="VOO19" s="8"/>
      <c r="VOP19" s="8"/>
      <c r="VOQ19" s="8"/>
      <c r="VOR19" s="8"/>
      <c r="VOS19" s="8"/>
      <c r="VOT19" s="8"/>
      <c r="VOU19" s="8"/>
      <c r="VOV19" s="8"/>
      <c r="VOW19" s="8"/>
      <c r="VOX19" s="8"/>
      <c r="VOY19" s="8"/>
      <c r="VOZ19" s="8"/>
      <c r="VPA19" s="8"/>
      <c r="VPB19" s="8"/>
      <c r="VPC19" s="8"/>
      <c r="VPD19" s="8"/>
      <c r="VPE19" s="8"/>
      <c r="VPF19" s="8"/>
      <c r="VPG19" s="8"/>
      <c r="VPH19" s="8"/>
      <c r="VPI19" s="8"/>
      <c r="VPJ19" s="8"/>
      <c r="VPK19" s="8"/>
      <c r="VPL19" s="8"/>
      <c r="VPM19" s="8"/>
      <c r="VPN19" s="8"/>
      <c r="VPO19" s="8"/>
      <c r="VPP19" s="8"/>
      <c r="VPQ19" s="8"/>
      <c r="VPR19" s="8"/>
      <c r="VPS19" s="8"/>
      <c r="VPT19" s="8"/>
      <c r="VPU19" s="8"/>
      <c r="VPV19" s="8"/>
      <c r="VPW19" s="8"/>
      <c r="VPX19" s="8"/>
      <c r="VPY19" s="8"/>
      <c r="VPZ19" s="8"/>
      <c r="VQA19" s="8"/>
      <c r="VQB19" s="8"/>
      <c r="VQC19" s="8"/>
      <c r="VQD19" s="8"/>
      <c r="VQE19" s="8"/>
      <c r="VQF19" s="8"/>
      <c r="VQG19" s="8"/>
      <c r="VQH19" s="8"/>
      <c r="VQI19" s="8"/>
      <c r="VQJ19" s="8"/>
      <c r="VQK19" s="8"/>
      <c r="VQL19" s="8"/>
      <c r="VQM19" s="8"/>
      <c r="VQN19" s="8"/>
      <c r="VQO19" s="8"/>
      <c r="VQP19" s="8"/>
      <c r="VQQ19" s="8"/>
      <c r="VQR19" s="8"/>
      <c r="VQS19" s="8"/>
      <c r="VQT19" s="8"/>
      <c r="VQU19" s="8"/>
      <c r="VQV19" s="8"/>
      <c r="VQW19" s="8"/>
      <c r="VQX19" s="8"/>
      <c r="VQY19" s="8"/>
      <c r="VQZ19" s="8"/>
      <c r="VRA19" s="8"/>
      <c r="VRB19" s="8"/>
      <c r="VRC19" s="8"/>
      <c r="VRD19" s="8"/>
      <c r="VRE19" s="8"/>
      <c r="VRF19" s="8"/>
      <c r="VRG19" s="8"/>
      <c r="VRH19" s="8"/>
      <c r="VRI19" s="8"/>
      <c r="VRJ19" s="8"/>
      <c r="VRK19" s="8"/>
      <c r="VRL19" s="8"/>
      <c r="VRM19" s="8"/>
      <c r="VRN19" s="8"/>
      <c r="VRO19" s="8"/>
      <c r="VRP19" s="8"/>
      <c r="VRQ19" s="8"/>
      <c r="VRR19" s="8"/>
      <c r="VRS19" s="8"/>
      <c r="VRT19" s="8"/>
      <c r="VRU19" s="8"/>
      <c r="VRV19" s="8"/>
      <c r="VRW19" s="8"/>
      <c r="VRX19" s="8"/>
      <c r="VRY19" s="8"/>
      <c r="VRZ19" s="8"/>
      <c r="VSA19" s="8"/>
      <c r="VSB19" s="8"/>
      <c r="VSC19" s="8"/>
      <c r="VSD19" s="8"/>
      <c r="VSE19" s="8"/>
      <c r="VSF19" s="8"/>
      <c r="VSG19" s="8"/>
      <c r="VSH19" s="8"/>
      <c r="VSI19" s="8"/>
      <c r="VSJ19" s="8"/>
      <c r="VSK19" s="8"/>
      <c r="VSL19" s="8"/>
      <c r="VSM19" s="8"/>
      <c r="VSN19" s="8"/>
      <c r="VSO19" s="8"/>
      <c r="VSP19" s="8"/>
      <c r="VSQ19" s="8"/>
      <c r="VSR19" s="8"/>
      <c r="VSS19" s="8"/>
      <c r="VST19" s="8"/>
      <c r="VSU19" s="8"/>
      <c r="VSV19" s="8"/>
      <c r="VSW19" s="8"/>
      <c r="VSX19" s="8"/>
      <c r="VSY19" s="8"/>
      <c r="VSZ19" s="8"/>
      <c r="VTA19" s="8"/>
      <c r="VTB19" s="8"/>
      <c r="VTC19" s="8"/>
      <c r="VTD19" s="8"/>
      <c r="VTE19" s="8"/>
      <c r="VTF19" s="8"/>
      <c r="VTG19" s="8"/>
      <c r="VTH19" s="8"/>
      <c r="VTI19" s="8"/>
      <c r="VTJ19" s="8"/>
      <c r="VTK19" s="8"/>
      <c r="VTL19" s="8"/>
      <c r="VTM19" s="8"/>
      <c r="VTN19" s="8"/>
      <c r="VTO19" s="8"/>
      <c r="VTP19" s="8"/>
      <c r="VTQ19" s="8"/>
      <c r="VTR19" s="8"/>
      <c r="VTS19" s="8"/>
      <c r="VTT19" s="8"/>
      <c r="VTU19" s="8"/>
      <c r="VTV19" s="8"/>
      <c r="VTW19" s="8"/>
      <c r="VTX19" s="8"/>
      <c r="VTY19" s="8"/>
      <c r="VTZ19" s="8"/>
      <c r="VUA19" s="8"/>
      <c r="VUB19" s="8"/>
      <c r="VUC19" s="8"/>
      <c r="VUD19" s="8"/>
      <c r="VUE19" s="8"/>
      <c r="VUF19" s="8"/>
      <c r="VUG19" s="8"/>
      <c r="VUH19" s="8"/>
      <c r="VUI19" s="8"/>
      <c r="VUJ19" s="8"/>
      <c r="VUK19" s="8"/>
      <c r="VUL19" s="8"/>
      <c r="VUM19" s="8"/>
      <c r="VUN19" s="8"/>
      <c r="VUO19" s="8"/>
      <c r="VUP19" s="8"/>
      <c r="VUQ19" s="8"/>
      <c r="VUR19" s="8"/>
      <c r="VUS19" s="8"/>
      <c r="VUT19" s="8"/>
      <c r="VUU19" s="8"/>
      <c r="VUV19" s="8"/>
      <c r="VUW19" s="8"/>
      <c r="VUX19" s="8"/>
      <c r="VUY19" s="8"/>
      <c r="VUZ19" s="8"/>
      <c r="VVA19" s="8"/>
      <c r="VVB19" s="8"/>
      <c r="VVC19" s="8"/>
      <c r="VVD19" s="8"/>
      <c r="VVE19" s="8"/>
      <c r="VVF19" s="8"/>
      <c r="VVG19" s="8"/>
      <c r="VVH19" s="8"/>
      <c r="VVI19" s="8"/>
      <c r="VVJ19" s="8"/>
      <c r="VVK19" s="8"/>
      <c r="VVL19" s="8"/>
      <c r="VVM19" s="8"/>
      <c r="VVN19" s="8"/>
      <c r="VVO19" s="8"/>
      <c r="VVP19" s="8"/>
      <c r="VVQ19" s="8"/>
      <c r="VVR19" s="8"/>
      <c r="VVS19" s="8"/>
      <c r="VVT19" s="8"/>
      <c r="VVU19" s="8"/>
      <c r="VVV19" s="8"/>
      <c r="VVW19" s="8"/>
      <c r="VVX19" s="8"/>
      <c r="VVY19" s="8"/>
      <c r="VVZ19" s="8"/>
      <c r="VWA19" s="8"/>
      <c r="VWB19" s="8"/>
      <c r="VWC19" s="8"/>
      <c r="VWD19" s="8"/>
      <c r="VWE19" s="8"/>
      <c r="VWF19" s="8"/>
      <c r="VWG19" s="8"/>
      <c r="VWH19" s="8"/>
      <c r="VWI19" s="8"/>
      <c r="VWJ19" s="8"/>
      <c r="VWK19" s="8"/>
      <c r="VWL19" s="8"/>
      <c r="VWM19" s="8"/>
      <c r="VWN19" s="8"/>
      <c r="VWO19" s="8"/>
      <c r="VWP19" s="8"/>
      <c r="VWQ19" s="8"/>
      <c r="VWR19" s="8"/>
      <c r="VWS19" s="8"/>
      <c r="VWT19" s="8"/>
      <c r="VWU19" s="8"/>
      <c r="VWV19" s="8"/>
      <c r="VWW19" s="8"/>
      <c r="VWX19" s="8"/>
      <c r="VWY19" s="8"/>
      <c r="VWZ19" s="8"/>
      <c r="VXA19" s="8"/>
      <c r="VXB19" s="8"/>
      <c r="VXC19" s="8"/>
      <c r="VXD19" s="8"/>
      <c r="VXE19" s="8"/>
      <c r="VXF19" s="8"/>
      <c r="VXG19" s="8"/>
      <c r="VXH19" s="8"/>
      <c r="VXI19" s="8"/>
      <c r="VXJ19" s="8"/>
      <c r="VXK19" s="8"/>
      <c r="VXL19" s="8"/>
      <c r="VXM19" s="8"/>
      <c r="VXN19" s="8"/>
      <c r="VXO19" s="8"/>
      <c r="VXP19" s="8"/>
      <c r="VXQ19" s="8"/>
      <c r="VXR19" s="8"/>
      <c r="VXS19" s="8"/>
      <c r="VXT19" s="8"/>
      <c r="VXU19" s="8"/>
      <c r="VXV19" s="8"/>
      <c r="VXW19" s="8"/>
      <c r="VXX19" s="8"/>
      <c r="VXY19" s="8"/>
      <c r="VXZ19" s="8"/>
      <c r="VYA19" s="8"/>
      <c r="VYB19" s="8"/>
      <c r="VYC19" s="8"/>
      <c r="VYD19" s="8"/>
      <c r="VYE19" s="8"/>
      <c r="VYF19" s="8"/>
      <c r="VYG19" s="8"/>
      <c r="VYH19" s="8"/>
      <c r="VYI19" s="8"/>
      <c r="VYJ19" s="8"/>
      <c r="VYK19" s="8"/>
      <c r="VYL19" s="8"/>
      <c r="VYM19" s="8"/>
      <c r="VYN19" s="8"/>
      <c r="VYO19" s="8"/>
      <c r="VYP19" s="8"/>
      <c r="VYQ19" s="8"/>
      <c r="VYR19" s="8"/>
      <c r="VYS19" s="8"/>
      <c r="VYT19" s="8"/>
      <c r="VYU19" s="8"/>
      <c r="VYV19" s="8"/>
      <c r="VYW19" s="8"/>
      <c r="VYX19" s="8"/>
      <c r="VYY19" s="8"/>
      <c r="VYZ19" s="8"/>
      <c r="VZA19" s="8"/>
      <c r="VZB19" s="8"/>
      <c r="VZC19" s="8"/>
      <c r="VZD19" s="8"/>
      <c r="VZE19" s="8"/>
      <c r="VZF19" s="8"/>
      <c r="VZG19" s="8"/>
      <c r="VZH19" s="8"/>
      <c r="VZI19" s="8"/>
      <c r="VZJ19" s="8"/>
      <c r="VZK19" s="8"/>
      <c r="VZL19" s="8"/>
      <c r="VZM19" s="8"/>
      <c r="VZN19" s="8"/>
      <c r="VZO19" s="8"/>
      <c r="VZP19" s="8"/>
      <c r="VZQ19" s="8"/>
      <c r="VZR19" s="8"/>
      <c r="VZS19" s="8"/>
      <c r="VZT19" s="8"/>
      <c r="VZU19" s="8"/>
      <c r="VZV19" s="8"/>
      <c r="VZW19" s="8"/>
      <c r="VZX19" s="8"/>
      <c r="VZY19" s="8"/>
      <c r="VZZ19" s="8"/>
      <c r="WAA19" s="8"/>
      <c r="WAB19" s="8"/>
      <c r="WAC19" s="8"/>
      <c r="WAD19" s="8"/>
      <c r="WAE19" s="8"/>
      <c r="WAF19" s="8"/>
      <c r="WAG19" s="8"/>
      <c r="WAH19" s="8"/>
      <c r="WAI19" s="8"/>
      <c r="WAJ19" s="8"/>
      <c r="WAK19" s="8"/>
      <c r="WAL19" s="8"/>
      <c r="WAM19" s="8"/>
      <c r="WAN19" s="8"/>
      <c r="WAO19" s="8"/>
      <c r="WAP19" s="8"/>
      <c r="WAQ19" s="8"/>
      <c r="WAR19" s="8"/>
      <c r="WAS19" s="8"/>
      <c r="WAT19" s="8"/>
      <c r="WAU19" s="8"/>
      <c r="WAV19" s="8"/>
      <c r="WAW19" s="8"/>
      <c r="WAX19" s="8"/>
      <c r="WAY19" s="8"/>
      <c r="WAZ19" s="8"/>
      <c r="WBA19" s="8"/>
      <c r="WBB19" s="8"/>
      <c r="WBC19" s="8"/>
      <c r="WBD19" s="8"/>
      <c r="WBE19" s="8"/>
      <c r="WBF19" s="8"/>
      <c r="WBG19" s="8"/>
      <c r="WBH19" s="8"/>
      <c r="WBI19" s="8"/>
      <c r="WBJ19" s="8"/>
      <c r="WBK19" s="8"/>
      <c r="WBL19" s="8"/>
      <c r="WBM19" s="8"/>
      <c r="WBN19" s="8"/>
      <c r="WBO19" s="8"/>
      <c r="WBP19" s="8"/>
      <c r="WBQ19" s="8"/>
      <c r="WBR19" s="8"/>
      <c r="WBS19" s="8"/>
      <c r="WBT19" s="8"/>
      <c r="WBU19" s="8"/>
      <c r="WBV19" s="8"/>
      <c r="WBW19" s="8"/>
      <c r="WBX19" s="8"/>
      <c r="WBY19" s="8"/>
      <c r="WBZ19" s="8"/>
      <c r="WCA19" s="8"/>
      <c r="WCB19" s="8"/>
      <c r="WCC19" s="8"/>
      <c r="WCD19" s="8"/>
      <c r="WCE19" s="8"/>
      <c r="WCF19" s="8"/>
      <c r="WCG19" s="8"/>
      <c r="WCH19" s="8"/>
      <c r="WCI19" s="8"/>
      <c r="WCJ19" s="8"/>
      <c r="WCK19" s="8"/>
      <c r="WCL19" s="8"/>
      <c r="WCM19" s="8"/>
      <c r="WCN19" s="8"/>
      <c r="WCO19" s="8"/>
      <c r="WCP19" s="8"/>
      <c r="WCQ19" s="8"/>
      <c r="WCR19" s="8"/>
      <c r="WCS19" s="8"/>
      <c r="WCT19" s="8"/>
      <c r="WCU19" s="8"/>
      <c r="WCV19" s="8"/>
      <c r="WCW19" s="8"/>
      <c r="WCX19" s="8"/>
      <c r="WCY19" s="8"/>
      <c r="WCZ19" s="8"/>
      <c r="WDA19" s="8"/>
      <c r="WDB19" s="8"/>
      <c r="WDC19" s="8"/>
      <c r="WDD19" s="8"/>
      <c r="WDE19" s="8"/>
      <c r="WDF19" s="8"/>
      <c r="WDG19" s="8"/>
      <c r="WDH19" s="8"/>
      <c r="WDI19" s="8"/>
      <c r="WDJ19" s="8"/>
      <c r="WDK19" s="8"/>
      <c r="WDL19" s="8"/>
      <c r="WDM19" s="8"/>
      <c r="WDN19" s="8"/>
      <c r="WDO19" s="8"/>
      <c r="WDP19" s="8"/>
      <c r="WDQ19" s="8"/>
      <c r="WDR19" s="8"/>
      <c r="WDS19" s="8"/>
      <c r="WDT19" s="8"/>
      <c r="WDU19" s="8"/>
      <c r="WDV19" s="8"/>
      <c r="WDW19" s="8"/>
      <c r="WDX19" s="8"/>
      <c r="WDY19" s="8"/>
      <c r="WDZ19" s="8"/>
      <c r="WEA19" s="8"/>
      <c r="WEB19" s="8"/>
      <c r="WEC19" s="8"/>
      <c r="WED19" s="8"/>
      <c r="WEE19" s="8"/>
      <c r="WEF19" s="8"/>
      <c r="WEG19" s="8"/>
      <c r="WEH19" s="8"/>
      <c r="WEI19" s="8"/>
      <c r="WEJ19" s="8"/>
      <c r="WEK19" s="8"/>
      <c r="WEL19" s="8"/>
      <c r="WEM19" s="8"/>
      <c r="WEN19" s="8"/>
      <c r="WEO19" s="8"/>
      <c r="WEP19" s="8"/>
      <c r="WEQ19" s="8"/>
      <c r="WER19" s="8"/>
      <c r="WES19" s="8"/>
      <c r="WET19" s="8"/>
      <c r="WEU19" s="8"/>
      <c r="WEV19" s="8"/>
      <c r="WEW19" s="8"/>
      <c r="WEX19" s="8"/>
      <c r="WEY19" s="8"/>
      <c r="WEZ19" s="8"/>
      <c r="WFA19" s="8"/>
      <c r="WFB19" s="8"/>
      <c r="WFC19" s="8"/>
      <c r="WFD19" s="8"/>
      <c r="WFE19" s="8"/>
      <c r="WFF19" s="8"/>
      <c r="WFG19" s="8"/>
      <c r="WFH19" s="8"/>
      <c r="WFI19" s="8"/>
      <c r="WFJ19" s="8"/>
      <c r="WFK19" s="8"/>
      <c r="WFL19" s="8"/>
      <c r="WFM19" s="8"/>
      <c r="WFN19" s="8"/>
      <c r="WFO19" s="8"/>
      <c r="WFP19" s="8"/>
      <c r="WFQ19" s="8"/>
      <c r="WFR19" s="8"/>
      <c r="WFS19" s="8"/>
      <c r="WFT19" s="8"/>
      <c r="WFU19" s="8"/>
      <c r="WFV19" s="8"/>
      <c r="WFW19" s="8"/>
      <c r="WFX19" s="8"/>
      <c r="WFY19" s="8"/>
      <c r="WFZ19" s="8"/>
      <c r="WGA19" s="8"/>
      <c r="WGB19" s="8"/>
      <c r="WGC19" s="8"/>
      <c r="WGD19" s="8"/>
      <c r="WGE19" s="8"/>
      <c r="WGF19" s="8"/>
      <c r="WGG19" s="8"/>
      <c r="WGH19" s="8"/>
      <c r="WGI19" s="8"/>
      <c r="WGJ19" s="8"/>
      <c r="WGK19" s="8"/>
      <c r="WGL19" s="8"/>
      <c r="WGM19" s="8"/>
      <c r="WGN19" s="8"/>
      <c r="WGO19" s="8"/>
      <c r="WGP19" s="8"/>
      <c r="WGQ19" s="8"/>
      <c r="WGR19" s="8"/>
      <c r="WGS19" s="8"/>
      <c r="WGT19" s="8"/>
      <c r="WGU19" s="8"/>
      <c r="WGV19" s="8"/>
      <c r="WGW19" s="8"/>
      <c r="WGX19" s="8"/>
      <c r="WGY19" s="8"/>
      <c r="WGZ19" s="8"/>
      <c r="WHA19" s="8"/>
      <c r="WHB19" s="8"/>
      <c r="WHC19" s="8"/>
      <c r="WHD19" s="8"/>
      <c r="WHE19" s="8"/>
      <c r="WHF19" s="8"/>
      <c r="WHG19" s="8"/>
      <c r="WHH19" s="8"/>
      <c r="WHI19" s="8"/>
      <c r="WHJ19" s="8"/>
      <c r="WHK19" s="8"/>
      <c r="WHL19" s="8"/>
      <c r="WHM19" s="8"/>
      <c r="WHN19" s="8"/>
      <c r="WHO19" s="8"/>
      <c r="WHP19" s="8"/>
      <c r="WHQ19" s="8"/>
      <c r="WHR19" s="8"/>
      <c r="WHS19" s="8"/>
      <c r="WHT19" s="8"/>
      <c r="WHU19" s="8"/>
      <c r="WHV19" s="8"/>
      <c r="WHW19" s="8"/>
      <c r="WHX19" s="8"/>
      <c r="WHY19" s="8"/>
      <c r="WHZ19" s="8"/>
      <c r="WIA19" s="8"/>
      <c r="WIB19" s="8"/>
      <c r="WIC19" s="8"/>
      <c r="WID19" s="8"/>
      <c r="WIE19" s="8"/>
      <c r="WIF19" s="8"/>
      <c r="WIG19" s="8"/>
      <c r="WIH19" s="8"/>
      <c r="WII19" s="8"/>
      <c r="WIJ19" s="8"/>
      <c r="WIK19" s="8"/>
      <c r="WIL19" s="8"/>
      <c r="WIM19" s="8"/>
      <c r="WIN19" s="8"/>
      <c r="WIO19" s="8"/>
      <c r="WIP19" s="8"/>
      <c r="WIQ19" s="8"/>
      <c r="WIR19" s="8"/>
      <c r="WIS19" s="8"/>
      <c r="WIT19" s="8"/>
      <c r="WIU19" s="8"/>
      <c r="WIV19" s="8"/>
      <c r="WIW19" s="8"/>
      <c r="WIX19" s="8"/>
      <c r="WIY19" s="8"/>
      <c r="WIZ19" s="8"/>
      <c r="WJA19" s="8"/>
      <c r="WJB19" s="8"/>
      <c r="WJC19" s="8"/>
      <c r="WJD19" s="8"/>
      <c r="WJE19" s="8"/>
      <c r="WJF19" s="8"/>
      <c r="WJG19" s="8"/>
      <c r="WJH19" s="8"/>
      <c r="WJI19" s="8"/>
      <c r="WJJ19" s="8"/>
      <c r="WJK19" s="8"/>
      <c r="WJL19" s="8"/>
      <c r="WJM19" s="8"/>
      <c r="WJN19" s="8"/>
      <c r="WJO19" s="8"/>
      <c r="WJP19" s="8"/>
      <c r="WJQ19" s="8"/>
      <c r="WJR19" s="8"/>
      <c r="WJS19" s="8"/>
      <c r="WJT19" s="8"/>
      <c r="WJU19" s="8"/>
      <c r="WJV19" s="8"/>
      <c r="WJW19" s="8"/>
      <c r="WJX19" s="8"/>
      <c r="WJY19" s="8"/>
      <c r="WJZ19" s="8"/>
      <c r="WKA19" s="8"/>
      <c r="WKB19" s="8"/>
      <c r="WKC19" s="8"/>
      <c r="WKD19" s="8"/>
      <c r="WKE19" s="8"/>
      <c r="WKF19" s="8"/>
      <c r="WKG19" s="8"/>
      <c r="WKH19" s="8"/>
      <c r="WKI19" s="8"/>
      <c r="WKJ19" s="8"/>
      <c r="WKK19" s="8"/>
      <c r="WKL19" s="8"/>
      <c r="WKM19" s="8"/>
      <c r="WKN19" s="8"/>
      <c r="WKO19" s="8"/>
      <c r="WKP19" s="8"/>
      <c r="WKQ19" s="8"/>
      <c r="WKR19" s="8"/>
      <c r="WKS19" s="8"/>
      <c r="WKT19" s="8"/>
      <c r="WKU19" s="8"/>
      <c r="WKV19" s="8"/>
      <c r="WKW19" s="8"/>
      <c r="WKX19" s="8"/>
      <c r="WKY19" s="8"/>
      <c r="WKZ19" s="8"/>
      <c r="WLA19" s="8"/>
      <c r="WLB19" s="8"/>
      <c r="WLC19" s="8"/>
      <c r="WLD19" s="8"/>
      <c r="WLE19" s="8"/>
      <c r="WLF19" s="8"/>
      <c r="WLG19" s="8"/>
      <c r="WLH19" s="8"/>
      <c r="WLI19" s="8"/>
      <c r="WLJ19" s="8"/>
      <c r="WLK19" s="8"/>
      <c r="WLL19" s="8"/>
      <c r="WLM19" s="8"/>
      <c r="WLN19" s="8"/>
      <c r="WLO19" s="8"/>
      <c r="WLP19" s="8"/>
      <c r="WLQ19" s="8"/>
      <c r="WLR19" s="8"/>
      <c r="WLS19" s="8"/>
      <c r="WLT19" s="8"/>
      <c r="WLU19" s="8"/>
      <c r="WLV19" s="8"/>
      <c r="WLW19" s="8"/>
      <c r="WLX19" s="8"/>
      <c r="WLY19" s="8"/>
      <c r="WLZ19" s="8"/>
      <c r="WMA19" s="8"/>
      <c r="WMB19" s="8"/>
      <c r="WMC19" s="8"/>
      <c r="WMD19" s="8"/>
      <c r="WME19" s="8"/>
      <c r="WMF19" s="8"/>
      <c r="WMG19" s="8"/>
      <c r="WMH19" s="8"/>
      <c r="WMI19" s="8"/>
      <c r="WMJ19" s="8"/>
      <c r="WMK19" s="8"/>
      <c r="WML19" s="8"/>
      <c r="WMM19" s="8"/>
      <c r="WMN19" s="8"/>
      <c r="WMO19" s="8"/>
      <c r="WMP19" s="8"/>
      <c r="WMQ19" s="8"/>
      <c r="WMR19" s="8"/>
      <c r="WMS19" s="8"/>
      <c r="WMT19" s="8"/>
      <c r="WMU19" s="8"/>
      <c r="WMV19" s="8"/>
      <c r="WMW19" s="8"/>
      <c r="WMX19" s="8"/>
      <c r="WMY19" s="8"/>
      <c r="WMZ19" s="8"/>
      <c r="WNA19" s="8"/>
      <c r="WNB19" s="8"/>
      <c r="WNC19" s="8"/>
      <c r="WND19" s="8"/>
      <c r="WNE19" s="8"/>
      <c r="WNF19" s="8"/>
      <c r="WNG19" s="8"/>
      <c r="WNH19" s="8"/>
      <c r="WNI19" s="8"/>
      <c r="WNJ19" s="8"/>
      <c r="WNK19" s="8"/>
      <c r="WNL19" s="8"/>
      <c r="WNM19" s="8"/>
      <c r="WNN19" s="8"/>
      <c r="WNO19" s="8"/>
      <c r="WNP19" s="8"/>
      <c r="WNQ19" s="8"/>
      <c r="WNR19" s="8"/>
      <c r="WNS19" s="8"/>
      <c r="WNT19" s="8"/>
      <c r="WNU19" s="8"/>
      <c r="WNV19" s="8"/>
      <c r="WNW19" s="8"/>
      <c r="WNX19" s="8"/>
      <c r="WNY19" s="8"/>
      <c r="WNZ19" s="8"/>
      <c r="WOA19" s="8"/>
      <c r="WOB19" s="8"/>
      <c r="WOC19" s="8"/>
      <c r="WOD19" s="8"/>
      <c r="WOE19" s="8"/>
      <c r="WOF19" s="8"/>
      <c r="WOG19" s="8"/>
      <c r="WOH19" s="8"/>
      <c r="WOI19" s="8"/>
      <c r="WOJ19" s="8"/>
      <c r="WOK19" s="8"/>
      <c r="WOL19" s="8"/>
      <c r="WOM19" s="8"/>
      <c r="WON19" s="8"/>
      <c r="WOO19" s="8"/>
      <c r="WOP19" s="8"/>
      <c r="WOQ19" s="8"/>
      <c r="WOR19" s="8"/>
      <c r="WOS19" s="8"/>
      <c r="WOT19" s="8"/>
      <c r="WOU19" s="8"/>
      <c r="WOV19" s="8"/>
      <c r="WOW19" s="8"/>
      <c r="WOX19" s="8"/>
      <c r="WOY19" s="8"/>
      <c r="WOZ19" s="8"/>
      <c r="WPA19" s="8"/>
      <c r="WPB19" s="8"/>
      <c r="WPC19" s="8"/>
      <c r="WPD19" s="8"/>
      <c r="WPE19" s="8"/>
      <c r="WPF19" s="8"/>
      <c r="WPG19" s="8"/>
      <c r="WPH19" s="8"/>
      <c r="WPI19" s="8"/>
      <c r="WPJ19" s="8"/>
      <c r="WPK19" s="8"/>
      <c r="WPL19" s="8"/>
      <c r="WPM19" s="8"/>
      <c r="WPN19" s="8"/>
      <c r="WPO19" s="8"/>
      <c r="WPP19" s="8"/>
      <c r="WPQ19" s="8"/>
      <c r="WPR19" s="8"/>
      <c r="WPS19" s="8"/>
      <c r="WPT19" s="8"/>
      <c r="WPU19" s="8"/>
      <c r="WPV19" s="8"/>
      <c r="WPW19" s="8"/>
      <c r="WPX19" s="8"/>
      <c r="WPY19" s="8"/>
      <c r="WPZ19" s="8"/>
      <c r="WQA19" s="8"/>
      <c r="WQB19" s="8"/>
      <c r="WQC19" s="8"/>
      <c r="WQD19" s="8"/>
      <c r="WQE19" s="8"/>
      <c r="WQF19" s="8"/>
      <c r="WQG19" s="8"/>
      <c r="WQH19" s="8"/>
      <c r="WQI19" s="8"/>
      <c r="WQJ19" s="8"/>
      <c r="WQK19" s="8"/>
      <c r="WQL19" s="8"/>
      <c r="WQM19" s="8"/>
      <c r="WQN19" s="8"/>
      <c r="WQO19" s="8"/>
      <c r="WQP19" s="8"/>
      <c r="WQQ19" s="8"/>
      <c r="WQR19" s="8"/>
      <c r="WQS19" s="8"/>
      <c r="WQT19" s="8"/>
      <c r="WQU19" s="8"/>
      <c r="WQV19" s="8"/>
      <c r="WQW19" s="8"/>
      <c r="WQX19" s="8"/>
      <c r="WQY19" s="8"/>
      <c r="WQZ19" s="8"/>
      <c r="WRA19" s="8"/>
      <c r="WRB19" s="8"/>
      <c r="WRC19" s="8"/>
      <c r="WRD19" s="8"/>
      <c r="WRE19" s="8"/>
      <c r="WRF19" s="8"/>
      <c r="WRG19" s="8"/>
      <c r="WRH19" s="8"/>
      <c r="WRI19" s="8"/>
      <c r="WRJ19" s="8"/>
      <c r="WRK19" s="8"/>
      <c r="WRL19" s="8"/>
      <c r="WRM19" s="8"/>
      <c r="WRN19" s="8"/>
      <c r="WRO19" s="8"/>
      <c r="WRP19" s="8"/>
      <c r="WRQ19" s="8"/>
      <c r="WRR19" s="8"/>
      <c r="WRS19" s="8"/>
      <c r="WRT19" s="8"/>
      <c r="WRU19" s="8"/>
      <c r="WRV19" s="8"/>
      <c r="WRW19" s="8"/>
      <c r="WRX19" s="8"/>
      <c r="WRY19" s="8"/>
      <c r="WRZ19" s="8"/>
      <c r="WSA19" s="8"/>
      <c r="WSB19" s="8"/>
      <c r="WSC19" s="8"/>
      <c r="WSD19" s="8"/>
      <c r="WSE19" s="8"/>
      <c r="WSF19" s="8"/>
      <c r="WSG19" s="8"/>
      <c r="WSH19" s="8"/>
      <c r="WSI19" s="8"/>
      <c r="WSJ19" s="8"/>
      <c r="WSK19" s="8"/>
      <c r="WSL19" s="8"/>
      <c r="WSM19" s="8"/>
      <c r="WSN19" s="8"/>
      <c r="WSO19" s="8"/>
      <c r="WSP19" s="8"/>
      <c r="WSQ19" s="8"/>
      <c r="WSR19" s="8"/>
      <c r="WSS19" s="8"/>
      <c r="WST19" s="8"/>
      <c r="WSU19" s="8"/>
      <c r="WSV19" s="8"/>
      <c r="WSW19" s="8"/>
      <c r="WSX19" s="8"/>
      <c r="WSY19" s="8"/>
      <c r="WSZ19" s="8"/>
      <c r="WTA19" s="8"/>
      <c r="WTB19" s="8"/>
      <c r="WTC19" s="8"/>
      <c r="WTD19" s="8"/>
      <c r="WTE19" s="8"/>
      <c r="WTF19" s="8"/>
      <c r="WTG19" s="8"/>
      <c r="WTH19" s="8"/>
      <c r="WTI19" s="8"/>
      <c r="WTJ19" s="8"/>
      <c r="WTK19" s="8"/>
      <c r="WTL19" s="8"/>
      <c r="WTM19" s="8"/>
      <c r="WTN19" s="8"/>
      <c r="WTO19" s="8"/>
      <c r="WTP19" s="8"/>
      <c r="WTQ19" s="8"/>
      <c r="WTR19" s="8"/>
      <c r="WTS19" s="8"/>
      <c r="WTT19" s="8"/>
      <c r="WTU19" s="8"/>
      <c r="WTV19" s="8"/>
      <c r="WTW19" s="8"/>
      <c r="WTX19" s="8"/>
      <c r="WTY19" s="8"/>
      <c r="WTZ19" s="8"/>
      <c r="WUA19" s="8"/>
      <c r="WUB19" s="8"/>
      <c r="WUC19" s="8"/>
      <c r="WUD19" s="8"/>
      <c r="WUE19" s="8"/>
      <c r="WUF19" s="8"/>
      <c r="WUG19" s="8"/>
      <c r="WUH19" s="8"/>
      <c r="WUI19" s="8"/>
      <c r="WUJ19" s="8"/>
      <c r="WUK19" s="8"/>
      <c r="WUL19" s="8"/>
      <c r="WUM19" s="8"/>
      <c r="WUN19" s="8"/>
      <c r="WUO19" s="8"/>
      <c r="WUP19" s="8"/>
      <c r="WUQ19" s="8"/>
      <c r="WUR19" s="8"/>
      <c r="WUS19" s="8"/>
      <c r="WUT19" s="8"/>
      <c r="WUU19" s="8"/>
      <c r="WUV19" s="8"/>
      <c r="WUW19" s="8"/>
      <c r="WUX19" s="8"/>
      <c r="WUY19" s="8"/>
      <c r="WUZ19" s="8"/>
      <c r="WVA19" s="8"/>
      <c r="WVB19" s="8"/>
      <c r="WVC19" s="8"/>
      <c r="WVD19" s="8"/>
      <c r="WVE19" s="8"/>
      <c r="WVF19" s="8"/>
      <c r="WVG19" s="8"/>
      <c r="WVH19" s="8"/>
      <c r="WVI19" s="8"/>
      <c r="WVJ19" s="8"/>
      <c r="WVK19" s="8"/>
      <c r="WVL19" s="8"/>
      <c r="WVM19" s="8"/>
      <c r="WVN19" s="8"/>
      <c r="WVO19" s="8"/>
      <c r="WVP19" s="8"/>
      <c r="WVQ19" s="8"/>
      <c r="WVR19" s="8"/>
      <c r="WVS19" s="8"/>
      <c r="WVT19" s="8"/>
      <c r="WVU19" s="8"/>
      <c r="WVV19" s="8"/>
      <c r="WVW19" s="8"/>
      <c r="WVX19" s="8"/>
      <c r="WVY19" s="8"/>
      <c r="WVZ19" s="8"/>
      <c r="WWA19" s="8"/>
      <c r="WWB19" s="8"/>
      <c r="WWC19" s="8"/>
      <c r="WWD19" s="8"/>
      <c r="WWE19" s="8"/>
      <c r="WWF19" s="8"/>
      <c r="WWG19" s="8"/>
      <c r="WWH19" s="8"/>
      <c r="WWI19" s="8"/>
      <c r="WWJ19" s="8"/>
      <c r="WWK19" s="8"/>
      <c r="WWL19" s="8"/>
      <c r="WWM19" s="8"/>
      <c r="WWN19" s="8"/>
      <c r="WWO19" s="8"/>
      <c r="WWP19" s="8"/>
      <c r="WWQ19" s="8"/>
      <c r="WWR19" s="8"/>
      <c r="WWS19" s="8"/>
      <c r="WWT19" s="8"/>
      <c r="WWU19" s="8"/>
      <c r="WWV19" s="8"/>
      <c r="WWW19" s="8"/>
      <c r="WWX19" s="8"/>
      <c r="WWY19" s="8"/>
      <c r="WWZ19" s="8"/>
      <c r="WXA19" s="8"/>
      <c r="WXB19" s="8"/>
      <c r="WXC19" s="8"/>
      <c r="WXD19" s="8"/>
      <c r="WXE19" s="8"/>
      <c r="WXF19" s="8"/>
      <c r="WXG19" s="8"/>
      <c r="WXH19" s="8"/>
      <c r="WXI19" s="8"/>
      <c r="WXJ19" s="8"/>
      <c r="WXK19" s="8"/>
      <c r="WXL19" s="8"/>
      <c r="WXM19" s="8"/>
      <c r="WXN19" s="8"/>
      <c r="WXO19" s="8"/>
      <c r="WXP19" s="8"/>
      <c r="WXQ19" s="8"/>
      <c r="WXR19" s="8"/>
      <c r="WXS19" s="8"/>
      <c r="WXT19" s="8"/>
      <c r="WXU19" s="8"/>
      <c r="WXV19" s="8"/>
      <c r="WXW19" s="8"/>
      <c r="WXX19" s="8"/>
      <c r="WXY19" s="8"/>
      <c r="WXZ19" s="8"/>
      <c r="WYA19" s="8"/>
      <c r="WYB19" s="8"/>
      <c r="WYC19" s="8"/>
      <c r="WYD19" s="8"/>
      <c r="WYE19" s="8"/>
      <c r="WYF19" s="8"/>
      <c r="WYG19" s="8"/>
      <c r="WYH19" s="8"/>
      <c r="WYI19" s="8"/>
      <c r="WYJ19" s="8"/>
      <c r="WYK19" s="8"/>
      <c r="WYL19" s="8"/>
      <c r="WYM19" s="8"/>
      <c r="WYN19" s="8"/>
      <c r="WYO19" s="8"/>
      <c r="WYP19" s="8"/>
      <c r="WYQ19" s="8"/>
      <c r="WYR19" s="8"/>
      <c r="WYS19" s="8"/>
      <c r="WYT19" s="8"/>
      <c r="WYU19" s="8"/>
      <c r="WYV19" s="8"/>
      <c r="WYW19" s="8"/>
      <c r="WYX19" s="8"/>
      <c r="WYY19" s="8"/>
      <c r="WYZ19" s="8"/>
      <c r="WZA19" s="8"/>
      <c r="WZB19" s="8"/>
      <c r="WZC19" s="8"/>
      <c r="WZD19" s="8"/>
      <c r="WZE19" s="8"/>
      <c r="WZF19" s="8"/>
      <c r="WZG19" s="8"/>
      <c r="WZH19" s="8"/>
      <c r="WZI19" s="8"/>
      <c r="WZJ19" s="8"/>
      <c r="WZK19" s="8"/>
      <c r="WZL19" s="8"/>
      <c r="WZM19" s="8"/>
      <c r="WZN19" s="8"/>
      <c r="WZO19" s="8"/>
      <c r="WZP19" s="8"/>
      <c r="WZQ19" s="8"/>
      <c r="WZR19" s="8"/>
      <c r="WZS19" s="8"/>
      <c r="WZT19" s="8"/>
      <c r="WZU19" s="8"/>
      <c r="WZV19" s="8"/>
      <c r="WZW19" s="8"/>
      <c r="WZX19" s="8"/>
      <c r="WZY19" s="8"/>
      <c r="WZZ19" s="8"/>
      <c r="XAA19" s="8"/>
      <c r="XAB19" s="8"/>
      <c r="XAC19" s="8"/>
      <c r="XAD19" s="8"/>
      <c r="XAE19" s="8"/>
      <c r="XAF19" s="8"/>
      <c r="XAG19" s="8"/>
      <c r="XAH19" s="8"/>
      <c r="XAI19" s="8"/>
      <c r="XAJ19" s="8"/>
      <c r="XAK19" s="8"/>
      <c r="XAL19" s="8"/>
      <c r="XAM19" s="8"/>
      <c r="XAN19" s="8"/>
      <c r="XAO19" s="8"/>
      <c r="XAP19" s="8"/>
      <c r="XAQ19" s="8"/>
      <c r="XAR19" s="8"/>
      <c r="XAS19" s="8"/>
      <c r="XAT19" s="8"/>
      <c r="XAU19" s="8"/>
      <c r="XAV19" s="8"/>
      <c r="XAW19" s="8"/>
      <c r="XAX19" s="8"/>
      <c r="XAY19" s="8"/>
      <c r="XAZ19" s="8"/>
      <c r="XBA19" s="8"/>
      <c r="XBB19" s="8"/>
      <c r="XBC19" s="8"/>
      <c r="XBD19" s="8"/>
      <c r="XBE19" s="8"/>
      <c r="XBF19" s="8"/>
      <c r="XBG19" s="8"/>
      <c r="XBH19" s="8"/>
      <c r="XBI19" s="8"/>
      <c r="XBJ19" s="8"/>
      <c r="XBK19" s="8"/>
      <c r="XBL19" s="8"/>
      <c r="XBM19" s="8"/>
      <c r="XBN19" s="8"/>
      <c r="XBO19" s="8"/>
      <c r="XBP19" s="8"/>
      <c r="XBQ19" s="8"/>
      <c r="XBR19" s="8"/>
      <c r="XBS19" s="8"/>
      <c r="XBT19" s="8"/>
      <c r="XBU19" s="8"/>
      <c r="XBV19" s="8"/>
      <c r="XBW19" s="8"/>
      <c r="XBX19" s="8"/>
      <c r="XBY19" s="8"/>
      <c r="XBZ19" s="8"/>
      <c r="XCA19" s="8"/>
      <c r="XCB19" s="8"/>
      <c r="XCC19" s="8"/>
      <c r="XCD19" s="8"/>
      <c r="XCE19" s="8"/>
      <c r="XCF19" s="8"/>
      <c r="XCG19" s="8"/>
      <c r="XCH19" s="8"/>
      <c r="XCI19" s="8"/>
      <c r="XCJ19" s="8"/>
      <c r="XCK19" s="8"/>
      <c r="XCL19" s="8"/>
      <c r="XCM19" s="8"/>
      <c r="XCN19" s="8"/>
      <c r="XCO19" s="8"/>
      <c r="XCP19" s="8"/>
      <c r="XCQ19" s="8"/>
      <c r="XCR19" s="8"/>
      <c r="XCS19" s="8"/>
      <c r="XCT19" s="8"/>
      <c r="XCU19" s="8"/>
      <c r="XCV19" s="8"/>
      <c r="XCW19" s="8"/>
      <c r="XCX19" s="8"/>
      <c r="XCY19" s="8"/>
      <c r="XCZ19" s="8"/>
      <c r="XDA19" s="8"/>
      <c r="XDB19" s="8"/>
      <c r="XDC19" s="8"/>
      <c r="XDD19" s="8"/>
      <c r="XDE19" s="8"/>
      <c r="XDF19" s="8"/>
      <c r="XDG19" s="8"/>
      <c r="XDH19" s="8"/>
      <c r="XDI19" s="8"/>
      <c r="XDJ19" s="8"/>
      <c r="XDK19" s="8"/>
      <c r="XDL19" s="8"/>
      <c r="XDM19" s="8"/>
      <c r="XDN19" s="8"/>
      <c r="XDO19" s="8"/>
      <c r="XDP19" s="8"/>
      <c r="XDQ19" s="8"/>
      <c r="XDR19" s="8"/>
      <c r="XDS19" s="8"/>
      <c r="XDT19" s="8"/>
      <c r="XDU19" s="8"/>
      <c r="XDV19" s="8"/>
      <c r="XDW19" s="8"/>
      <c r="XDX19" s="8"/>
      <c r="XDY19" s="8"/>
      <c r="XDZ19" s="8"/>
      <c r="XEA19" s="8"/>
      <c r="XEB19" s="8"/>
      <c r="XEC19" s="8"/>
      <c r="XED19" s="8"/>
      <c r="XEE19" s="8"/>
      <c r="XEF19" s="8"/>
      <c r="XEG19" s="8"/>
      <c r="XEH19" s="8"/>
      <c r="XEI19" s="8"/>
      <c r="XEJ19" s="8"/>
      <c r="XEK19" s="8"/>
      <c r="XEL19" s="8"/>
      <c r="XEM19" s="8"/>
      <c r="XEN19" s="8"/>
      <c r="XEO19" s="8"/>
      <c r="XEP19" s="8"/>
      <c r="XEQ19" s="8"/>
      <c r="XER19" s="8"/>
      <c r="XES19" s="8"/>
      <c r="XET19" s="8"/>
      <c r="XEU19" s="8"/>
      <c r="XEV19" s="8"/>
      <c r="XEW19" s="8"/>
      <c r="XEX19" s="8"/>
      <c r="XEY19" s="8"/>
      <c r="XEZ19" s="8"/>
      <c r="XFA19" s="8"/>
    </row>
    <row r="20" spans="1:16381" ht="21.95" customHeight="1" thickTop="1">
      <c r="A20" s="119"/>
      <c r="B20" s="148"/>
      <c r="C20" s="151" t="s">
        <v>124</v>
      </c>
      <c r="D20" s="152" t="s">
        <v>29</v>
      </c>
      <c r="E20" s="717" t="str">
        <f>PROPER(VLOOKUP(CARIIJAZAH,DATABIODATA,9)&amp;", "&amp;TEXT(VLOOKUP(CARIIJAZAH,DATABIODATA,10),"dd mmmm yyyy"))</f>
        <v>, 00 Januari 1900</v>
      </c>
      <c r="F20" s="717"/>
      <c r="G20" s="717"/>
      <c r="H20" s="148"/>
      <c r="I20" s="119"/>
      <c r="J20" s="13"/>
      <c r="K20" s="13"/>
      <c r="L20" s="13"/>
      <c r="M20" s="13"/>
      <c r="N20" s="13"/>
      <c r="O20" s="13"/>
      <c r="P20" s="13"/>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c r="HW20" s="8"/>
      <c r="HX20" s="8"/>
      <c r="HY20" s="8"/>
      <c r="HZ20" s="8"/>
      <c r="IA20" s="8"/>
      <c r="IB20" s="8"/>
      <c r="IC20" s="8"/>
      <c r="ID20" s="8"/>
      <c r="IE20" s="8"/>
      <c r="IF20" s="8"/>
      <c r="IG20" s="8"/>
      <c r="IH20" s="8"/>
      <c r="II20" s="8"/>
      <c r="IJ20" s="8"/>
      <c r="IK20" s="8"/>
      <c r="IL20" s="8"/>
      <c r="IM20" s="8"/>
      <c r="IN20" s="8"/>
      <c r="IO20" s="8"/>
      <c r="IP20" s="8"/>
      <c r="IQ20" s="8"/>
      <c r="IR20" s="8"/>
      <c r="IS20" s="8"/>
      <c r="IT20" s="8"/>
      <c r="IU20" s="8"/>
      <c r="IV20" s="8"/>
      <c r="IW20" s="8"/>
      <c r="IX20" s="8"/>
      <c r="IY20" s="8"/>
      <c r="IZ20" s="8"/>
      <c r="JA20" s="8"/>
      <c r="JB20" s="8"/>
      <c r="JC20" s="8"/>
      <c r="JD20" s="8"/>
      <c r="JE20" s="8"/>
      <c r="JF20" s="8"/>
      <c r="JG20" s="8"/>
      <c r="JH20" s="8"/>
      <c r="JI20" s="8"/>
      <c r="JJ20" s="8"/>
      <c r="JK20" s="8"/>
      <c r="JL20" s="8"/>
      <c r="JM20" s="8"/>
      <c r="JN20" s="8"/>
      <c r="JO20" s="8"/>
      <c r="JP20" s="8"/>
      <c r="JQ20" s="8"/>
      <c r="JR20" s="8"/>
      <c r="JS20" s="8"/>
      <c r="JT20" s="8"/>
      <c r="JU20" s="8"/>
      <c r="JV20" s="8"/>
      <c r="JW20" s="8"/>
      <c r="JX20" s="8"/>
      <c r="JY20" s="8"/>
      <c r="JZ20" s="8"/>
      <c r="KA20" s="8"/>
      <c r="KB20" s="8"/>
      <c r="KC20" s="8"/>
      <c r="KD20" s="8"/>
      <c r="KE20" s="8"/>
      <c r="KF20" s="8"/>
      <c r="KG20" s="8"/>
      <c r="KH20" s="8"/>
      <c r="KI20" s="8"/>
      <c r="KJ20" s="8"/>
      <c r="KK20" s="8"/>
      <c r="KL20" s="8"/>
      <c r="KM20" s="8"/>
      <c r="KN20" s="8"/>
      <c r="KO20" s="8"/>
      <c r="KP20" s="8"/>
      <c r="KQ20" s="8"/>
      <c r="KR20" s="8"/>
      <c r="KS20" s="8"/>
      <c r="KT20" s="8"/>
      <c r="KU20" s="8"/>
      <c r="KV20" s="8"/>
      <c r="KW20" s="8"/>
      <c r="KX20" s="8"/>
      <c r="KY20" s="8"/>
      <c r="KZ20" s="8"/>
      <c r="LA20" s="8"/>
      <c r="LB20" s="8"/>
      <c r="LC20" s="8"/>
      <c r="LD20" s="8"/>
      <c r="LE20" s="8"/>
      <c r="LF20" s="8"/>
      <c r="LG20" s="8"/>
      <c r="LH20" s="8"/>
      <c r="LI20" s="8"/>
      <c r="LJ20" s="8"/>
      <c r="LK20" s="8"/>
      <c r="LL20" s="8"/>
      <c r="LM20" s="8"/>
      <c r="LN20" s="8"/>
      <c r="LO20" s="8"/>
      <c r="LP20" s="8"/>
      <c r="LQ20" s="8"/>
      <c r="LR20" s="8"/>
      <c r="LS20" s="8"/>
      <c r="LT20" s="8"/>
      <c r="LU20" s="8"/>
      <c r="LV20" s="8"/>
      <c r="LW20" s="8"/>
      <c r="LX20" s="8"/>
      <c r="LY20" s="8"/>
      <c r="LZ20" s="8"/>
      <c r="MA20" s="8"/>
      <c r="MB20" s="8"/>
      <c r="MC20" s="8"/>
      <c r="MD20" s="8"/>
      <c r="ME20" s="8"/>
      <c r="MF20" s="8"/>
      <c r="MG20" s="8"/>
      <c r="MH20" s="8"/>
      <c r="MI20" s="8"/>
      <c r="MJ20" s="8"/>
      <c r="MK20" s="8"/>
      <c r="ML20" s="8"/>
      <c r="MM20" s="8"/>
      <c r="MN20" s="8"/>
      <c r="MO20" s="8"/>
      <c r="MP20" s="8"/>
      <c r="MQ20" s="8"/>
      <c r="MR20" s="8"/>
      <c r="MS20" s="8"/>
      <c r="MT20" s="8"/>
      <c r="MU20" s="8"/>
      <c r="MV20" s="8"/>
      <c r="MW20" s="8"/>
      <c r="MX20" s="8"/>
      <c r="MY20" s="8"/>
      <c r="MZ20" s="8"/>
      <c r="NA20" s="8"/>
      <c r="NB20" s="8"/>
      <c r="NC20" s="8"/>
      <c r="ND20" s="8"/>
      <c r="NE20" s="8"/>
      <c r="NF20" s="8"/>
      <c r="NG20" s="8"/>
      <c r="NH20" s="8"/>
      <c r="NI20" s="8"/>
      <c r="NJ20" s="8"/>
      <c r="NK20" s="8"/>
      <c r="NL20" s="8"/>
      <c r="NM20" s="8"/>
      <c r="NN20" s="8"/>
      <c r="NO20" s="8"/>
      <c r="NP20" s="8"/>
      <c r="NQ20" s="8"/>
      <c r="NR20" s="8"/>
      <c r="NS20" s="8"/>
      <c r="NT20" s="8"/>
      <c r="NU20" s="8"/>
      <c r="NV20" s="8"/>
      <c r="NW20" s="8"/>
      <c r="NX20" s="8"/>
      <c r="NY20" s="8"/>
      <c r="NZ20" s="8"/>
      <c r="OA20" s="8"/>
      <c r="OB20" s="8"/>
      <c r="OC20" s="8"/>
      <c r="OD20" s="8"/>
      <c r="OE20" s="8"/>
      <c r="OF20" s="8"/>
      <c r="OG20" s="8"/>
      <c r="OH20" s="8"/>
      <c r="OI20" s="8"/>
      <c r="OJ20" s="8"/>
      <c r="OK20" s="8"/>
      <c r="OL20" s="8"/>
      <c r="OM20" s="8"/>
      <c r="ON20" s="8"/>
      <c r="OO20" s="8"/>
      <c r="OP20" s="8"/>
      <c r="OQ20" s="8"/>
      <c r="OR20" s="8"/>
      <c r="OS20" s="8"/>
      <c r="OT20" s="8"/>
      <c r="OU20" s="8"/>
      <c r="OV20" s="8"/>
      <c r="OW20" s="8"/>
      <c r="OX20" s="8"/>
      <c r="OY20" s="8"/>
      <c r="OZ20" s="8"/>
      <c r="PA20" s="8"/>
      <c r="PB20" s="8"/>
      <c r="PC20" s="8"/>
      <c r="PD20" s="8"/>
      <c r="PE20" s="8"/>
      <c r="PF20" s="8"/>
      <c r="PG20" s="8"/>
      <c r="PH20" s="8"/>
      <c r="PI20" s="8"/>
      <c r="PJ20" s="8"/>
      <c r="PK20" s="8"/>
      <c r="PL20" s="8"/>
      <c r="PM20" s="8"/>
      <c r="PN20" s="8"/>
      <c r="PO20" s="8"/>
      <c r="PP20" s="8"/>
      <c r="PQ20" s="8"/>
      <c r="PR20" s="8"/>
      <c r="PS20" s="8"/>
      <c r="PT20" s="8"/>
      <c r="PU20" s="8"/>
      <c r="PV20" s="8"/>
      <c r="PW20" s="8"/>
      <c r="PX20" s="8"/>
      <c r="PY20" s="8"/>
      <c r="PZ20" s="8"/>
      <c r="QA20" s="8"/>
      <c r="QB20" s="8"/>
      <c r="QC20" s="8"/>
      <c r="QD20" s="8"/>
      <c r="QE20" s="8"/>
      <c r="QF20" s="8"/>
      <c r="QG20" s="8"/>
      <c r="QH20" s="8"/>
      <c r="QI20" s="8"/>
      <c r="QJ20" s="8"/>
      <c r="QK20" s="8"/>
      <c r="QL20" s="8"/>
      <c r="QM20" s="8"/>
      <c r="QN20" s="8"/>
      <c r="QO20" s="8"/>
      <c r="QP20" s="8"/>
      <c r="QQ20" s="8"/>
      <c r="QR20" s="8"/>
      <c r="QS20" s="8"/>
      <c r="QT20" s="8"/>
      <c r="QU20" s="8"/>
      <c r="QV20" s="8"/>
      <c r="QW20" s="8"/>
      <c r="QX20" s="8"/>
      <c r="QY20" s="8"/>
      <c r="QZ20" s="8"/>
      <c r="RA20" s="8"/>
      <c r="RB20" s="8"/>
      <c r="RC20" s="8"/>
      <c r="RD20" s="8"/>
      <c r="RE20" s="8"/>
      <c r="RF20" s="8"/>
      <c r="RG20" s="8"/>
      <c r="RH20" s="8"/>
      <c r="RI20" s="8"/>
      <c r="RJ20" s="8"/>
      <c r="RK20" s="8"/>
      <c r="RL20" s="8"/>
      <c r="RM20" s="8"/>
      <c r="RN20" s="8"/>
      <c r="RO20" s="8"/>
      <c r="RP20" s="8"/>
      <c r="RQ20" s="8"/>
      <c r="RR20" s="8"/>
      <c r="RS20" s="8"/>
      <c r="RT20" s="8"/>
      <c r="RU20" s="8"/>
      <c r="RV20" s="8"/>
      <c r="RW20" s="8"/>
      <c r="RX20" s="8"/>
      <c r="RY20" s="8"/>
      <c r="RZ20" s="8"/>
      <c r="SA20" s="8"/>
      <c r="SB20" s="8"/>
      <c r="SC20" s="8"/>
      <c r="SD20" s="8"/>
      <c r="SE20" s="8"/>
      <c r="SF20" s="8"/>
      <c r="SG20" s="8"/>
      <c r="SH20" s="8"/>
      <c r="SI20" s="8"/>
      <c r="SJ20" s="8"/>
      <c r="SK20" s="8"/>
      <c r="SL20" s="8"/>
      <c r="SM20" s="8"/>
      <c r="SN20" s="8"/>
      <c r="SO20" s="8"/>
      <c r="SP20" s="8"/>
      <c r="SQ20" s="8"/>
      <c r="SR20" s="8"/>
      <c r="SS20" s="8"/>
      <c r="ST20" s="8"/>
      <c r="SU20" s="8"/>
      <c r="SV20" s="8"/>
      <c r="SW20" s="8"/>
      <c r="SX20" s="8"/>
      <c r="SY20" s="8"/>
      <c r="SZ20" s="8"/>
      <c r="TA20" s="8"/>
      <c r="TB20" s="8"/>
      <c r="TC20" s="8"/>
      <c r="TD20" s="8"/>
      <c r="TE20" s="8"/>
      <c r="TF20" s="8"/>
      <c r="TG20" s="8"/>
      <c r="TH20" s="8"/>
      <c r="TI20" s="8"/>
      <c r="TJ20" s="8"/>
      <c r="TK20" s="8"/>
      <c r="TL20" s="8"/>
      <c r="TM20" s="8"/>
      <c r="TN20" s="8"/>
      <c r="TO20" s="8"/>
      <c r="TP20" s="8"/>
      <c r="TQ20" s="8"/>
      <c r="TR20" s="8"/>
      <c r="TS20" s="8"/>
      <c r="TT20" s="8"/>
      <c r="TU20" s="8"/>
      <c r="TV20" s="8"/>
      <c r="TW20" s="8"/>
      <c r="TX20" s="8"/>
      <c r="TY20" s="8"/>
      <c r="TZ20" s="8"/>
      <c r="UA20" s="8"/>
      <c r="UB20" s="8"/>
      <c r="UC20" s="8"/>
      <c r="UD20" s="8"/>
      <c r="UE20" s="8"/>
      <c r="UF20" s="8"/>
      <c r="UG20" s="8"/>
      <c r="UH20" s="8"/>
      <c r="UI20" s="8"/>
      <c r="UJ20" s="8"/>
      <c r="UK20" s="8"/>
      <c r="UL20" s="8"/>
      <c r="UM20" s="8"/>
      <c r="UN20" s="8"/>
      <c r="UO20" s="8"/>
      <c r="UP20" s="8"/>
      <c r="UQ20" s="8"/>
      <c r="UR20" s="8"/>
      <c r="US20" s="8"/>
      <c r="UT20" s="8"/>
      <c r="UU20" s="8"/>
      <c r="UV20" s="8"/>
      <c r="UW20" s="8"/>
      <c r="UX20" s="8"/>
      <c r="UY20" s="8"/>
      <c r="UZ20" s="8"/>
      <c r="VA20" s="8"/>
      <c r="VB20" s="8"/>
      <c r="VC20" s="8"/>
      <c r="VD20" s="8"/>
      <c r="VE20" s="8"/>
      <c r="VF20" s="8"/>
      <c r="VG20" s="8"/>
      <c r="VH20" s="8"/>
      <c r="VI20" s="8"/>
      <c r="VJ20" s="8"/>
      <c r="VK20" s="8"/>
      <c r="VL20" s="8"/>
      <c r="VM20" s="8"/>
      <c r="VN20" s="8"/>
      <c r="VO20" s="8"/>
      <c r="VP20" s="8"/>
      <c r="VQ20" s="8"/>
      <c r="VR20" s="8"/>
      <c r="VS20" s="8"/>
      <c r="VT20" s="8"/>
      <c r="VU20" s="8"/>
      <c r="VV20" s="8"/>
      <c r="VW20" s="8"/>
      <c r="VX20" s="8"/>
      <c r="VY20" s="8"/>
      <c r="VZ20" s="8"/>
      <c r="WA20" s="8"/>
      <c r="WB20" s="8"/>
      <c r="WC20" s="8"/>
      <c r="WD20" s="8"/>
      <c r="WE20" s="8"/>
      <c r="WF20" s="8"/>
      <c r="WG20" s="8"/>
      <c r="WH20" s="8"/>
      <c r="WI20" s="8"/>
      <c r="WJ20" s="8"/>
      <c r="WK20" s="8"/>
      <c r="WL20" s="8"/>
      <c r="WM20" s="8"/>
      <c r="WN20" s="8"/>
      <c r="WO20" s="8"/>
      <c r="WP20" s="8"/>
      <c r="WQ20" s="8"/>
      <c r="WR20" s="8"/>
      <c r="WS20" s="8"/>
      <c r="WT20" s="8"/>
      <c r="WU20" s="8"/>
      <c r="WV20" s="8"/>
      <c r="WW20" s="8"/>
      <c r="WX20" s="8"/>
      <c r="WY20" s="8"/>
      <c r="WZ20" s="8"/>
      <c r="XA20" s="8"/>
      <c r="XB20" s="8"/>
      <c r="XC20" s="8"/>
      <c r="XD20" s="8"/>
      <c r="XE20" s="8"/>
      <c r="XF20" s="8"/>
      <c r="XG20" s="8"/>
      <c r="XH20" s="8"/>
      <c r="XI20" s="8"/>
      <c r="XJ20" s="8"/>
      <c r="XK20" s="8"/>
      <c r="XL20" s="8"/>
      <c r="XM20" s="8"/>
      <c r="XN20" s="8"/>
      <c r="XO20" s="8"/>
      <c r="XP20" s="8"/>
      <c r="XQ20" s="8"/>
      <c r="XR20" s="8"/>
      <c r="XS20" s="8"/>
      <c r="XT20" s="8"/>
      <c r="XU20" s="8"/>
      <c r="XV20" s="8"/>
      <c r="XW20" s="8"/>
      <c r="XX20" s="8"/>
      <c r="XY20" s="8"/>
      <c r="XZ20" s="8"/>
      <c r="YA20" s="8"/>
      <c r="YB20" s="8"/>
      <c r="YC20" s="8"/>
      <c r="YD20" s="8"/>
      <c r="YE20" s="8"/>
      <c r="YF20" s="8"/>
      <c r="YG20" s="8"/>
      <c r="YH20" s="8"/>
      <c r="YI20" s="8"/>
      <c r="YJ20" s="8"/>
      <c r="YK20" s="8"/>
      <c r="YL20" s="8"/>
      <c r="YM20" s="8"/>
      <c r="YN20" s="8"/>
      <c r="YO20" s="8"/>
      <c r="YP20" s="8"/>
      <c r="YQ20" s="8"/>
      <c r="YR20" s="8"/>
      <c r="YS20" s="8"/>
      <c r="YT20" s="8"/>
      <c r="YU20" s="8"/>
      <c r="YV20" s="8"/>
      <c r="YW20" s="8"/>
      <c r="YX20" s="8"/>
      <c r="YY20" s="8"/>
      <c r="YZ20" s="8"/>
      <c r="ZA20" s="8"/>
      <c r="ZB20" s="8"/>
      <c r="ZC20" s="8"/>
      <c r="ZD20" s="8"/>
      <c r="ZE20" s="8"/>
      <c r="ZF20" s="8"/>
      <c r="ZG20" s="8"/>
      <c r="ZH20" s="8"/>
      <c r="ZI20" s="8"/>
      <c r="ZJ20" s="8"/>
      <c r="ZK20" s="8"/>
      <c r="ZL20" s="8"/>
      <c r="ZM20" s="8"/>
      <c r="ZN20" s="8"/>
      <c r="ZO20" s="8"/>
      <c r="ZP20" s="8"/>
      <c r="ZQ20" s="8"/>
      <c r="ZR20" s="8"/>
      <c r="ZS20" s="8"/>
      <c r="ZT20" s="8"/>
      <c r="ZU20" s="8"/>
      <c r="ZV20" s="8"/>
      <c r="ZW20" s="8"/>
      <c r="ZX20" s="8"/>
      <c r="ZY20" s="8"/>
      <c r="ZZ20" s="8"/>
      <c r="AAA20" s="8"/>
      <c r="AAB20" s="8"/>
      <c r="AAC20" s="8"/>
      <c r="AAD20" s="8"/>
      <c r="AAE20" s="8"/>
      <c r="AAF20" s="8"/>
      <c r="AAG20" s="8"/>
      <c r="AAH20" s="8"/>
      <c r="AAI20" s="8"/>
      <c r="AAJ20" s="8"/>
      <c r="AAK20" s="8"/>
      <c r="AAL20" s="8"/>
      <c r="AAM20" s="8"/>
      <c r="AAN20" s="8"/>
      <c r="AAO20" s="8"/>
      <c r="AAP20" s="8"/>
      <c r="AAQ20" s="8"/>
      <c r="AAR20" s="8"/>
      <c r="AAS20" s="8"/>
      <c r="AAT20" s="8"/>
      <c r="AAU20" s="8"/>
      <c r="AAV20" s="8"/>
      <c r="AAW20" s="8"/>
      <c r="AAX20" s="8"/>
      <c r="AAY20" s="8"/>
      <c r="AAZ20" s="8"/>
      <c r="ABA20" s="8"/>
      <c r="ABB20" s="8"/>
      <c r="ABC20" s="8"/>
      <c r="ABD20" s="8"/>
      <c r="ABE20" s="8"/>
      <c r="ABF20" s="8"/>
      <c r="ABG20" s="8"/>
      <c r="ABH20" s="8"/>
      <c r="ABI20" s="8"/>
      <c r="ABJ20" s="8"/>
      <c r="ABK20" s="8"/>
      <c r="ABL20" s="8"/>
      <c r="ABM20" s="8"/>
      <c r="ABN20" s="8"/>
      <c r="ABO20" s="8"/>
      <c r="ABP20" s="8"/>
      <c r="ABQ20" s="8"/>
      <c r="ABR20" s="8"/>
      <c r="ABS20" s="8"/>
      <c r="ABT20" s="8"/>
      <c r="ABU20" s="8"/>
      <c r="ABV20" s="8"/>
      <c r="ABW20" s="8"/>
      <c r="ABX20" s="8"/>
      <c r="ABY20" s="8"/>
      <c r="ABZ20" s="8"/>
      <c r="ACA20" s="8"/>
      <c r="ACB20" s="8"/>
      <c r="ACC20" s="8"/>
      <c r="ACD20" s="8"/>
      <c r="ACE20" s="8"/>
      <c r="ACF20" s="8"/>
      <c r="ACG20" s="8"/>
      <c r="ACH20" s="8"/>
      <c r="ACI20" s="8"/>
      <c r="ACJ20" s="8"/>
      <c r="ACK20" s="8"/>
      <c r="ACL20" s="8"/>
      <c r="ACM20" s="8"/>
      <c r="ACN20" s="8"/>
      <c r="ACO20" s="8"/>
      <c r="ACP20" s="8"/>
      <c r="ACQ20" s="8"/>
      <c r="ACR20" s="8"/>
      <c r="ACS20" s="8"/>
      <c r="ACT20" s="8"/>
      <c r="ACU20" s="8"/>
      <c r="ACV20" s="8"/>
      <c r="ACW20" s="8"/>
      <c r="ACX20" s="8"/>
      <c r="ACY20" s="8"/>
      <c r="ACZ20" s="8"/>
      <c r="ADA20" s="8"/>
      <c r="ADB20" s="8"/>
      <c r="ADC20" s="8"/>
      <c r="ADD20" s="8"/>
      <c r="ADE20" s="8"/>
      <c r="ADF20" s="8"/>
      <c r="ADG20" s="8"/>
      <c r="ADH20" s="8"/>
      <c r="ADI20" s="8"/>
      <c r="ADJ20" s="8"/>
      <c r="ADK20" s="8"/>
      <c r="ADL20" s="8"/>
      <c r="ADM20" s="8"/>
      <c r="ADN20" s="8"/>
      <c r="ADO20" s="8"/>
      <c r="ADP20" s="8"/>
      <c r="ADQ20" s="8"/>
      <c r="ADR20" s="8"/>
      <c r="ADS20" s="8"/>
      <c r="ADT20" s="8"/>
      <c r="ADU20" s="8"/>
      <c r="ADV20" s="8"/>
      <c r="ADW20" s="8"/>
      <c r="ADX20" s="8"/>
      <c r="ADY20" s="8"/>
      <c r="ADZ20" s="8"/>
      <c r="AEA20" s="8"/>
      <c r="AEB20" s="8"/>
      <c r="AEC20" s="8"/>
      <c r="AED20" s="8"/>
      <c r="AEE20" s="8"/>
      <c r="AEF20" s="8"/>
      <c r="AEG20" s="8"/>
      <c r="AEH20" s="8"/>
      <c r="AEI20" s="8"/>
      <c r="AEJ20" s="8"/>
      <c r="AEK20" s="8"/>
      <c r="AEL20" s="8"/>
      <c r="AEM20" s="8"/>
      <c r="AEN20" s="8"/>
      <c r="AEO20" s="8"/>
      <c r="AEP20" s="8"/>
      <c r="AEQ20" s="8"/>
      <c r="AER20" s="8"/>
      <c r="AES20" s="8"/>
      <c r="AET20" s="8"/>
      <c r="AEU20" s="8"/>
      <c r="AEV20" s="8"/>
      <c r="AEW20" s="8"/>
      <c r="AEX20" s="8"/>
      <c r="AEY20" s="8"/>
      <c r="AEZ20" s="8"/>
      <c r="AFA20" s="8"/>
      <c r="AFB20" s="8"/>
      <c r="AFC20" s="8"/>
      <c r="AFD20" s="8"/>
      <c r="AFE20" s="8"/>
      <c r="AFF20" s="8"/>
      <c r="AFG20" s="8"/>
      <c r="AFH20" s="8"/>
      <c r="AFI20" s="8"/>
      <c r="AFJ20" s="8"/>
      <c r="AFK20" s="8"/>
      <c r="AFL20" s="8"/>
      <c r="AFM20" s="8"/>
      <c r="AFN20" s="8"/>
      <c r="AFO20" s="8"/>
      <c r="AFP20" s="8"/>
      <c r="AFQ20" s="8"/>
      <c r="AFR20" s="8"/>
      <c r="AFS20" s="8"/>
      <c r="AFT20" s="8"/>
      <c r="AFU20" s="8"/>
      <c r="AFV20" s="8"/>
      <c r="AFW20" s="8"/>
      <c r="AFX20" s="8"/>
      <c r="AFY20" s="8"/>
      <c r="AFZ20" s="8"/>
      <c r="AGA20" s="8"/>
      <c r="AGB20" s="8"/>
      <c r="AGC20" s="8"/>
      <c r="AGD20" s="8"/>
      <c r="AGE20" s="8"/>
      <c r="AGF20" s="8"/>
      <c r="AGG20" s="8"/>
      <c r="AGH20" s="8"/>
      <c r="AGI20" s="8"/>
      <c r="AGJ20" s="8"/>
      <c r="AGK20" s="8"/>
      <c r="AGL20" s="8"/>
      <c r="AGM20" s="8"/>
      <c r="AGN20" s="8"/>
      <c r="AGO20" s="8"/>
      <c r="AGP20" s="8"/>
      <c r="AGQ20" s="8"/>
      <c r="AGR20" s="8"/>
      <c r="AGS20" s="8"/>
      <c r="AGT20" s="8"/>
      <c r="AGU20" s="8"/>
      <c r="AGV20" s="8"/>
      <c r="AGW20" s="8"/>
      <c r="AGX20" s="8"/>
      <c r="AGY20" s="8"/>
      <c r="AGZ20" s="8"/>
      <c r="AHA20" s="8"/>
      <c r="AHB20" s="8"/>
      <c r="AHC20" s="8"/>
      <c r="AHD20" s="8"/>
      <c r="AHE20" s="8"/>
      <c r="AHF20" s="8"/>
      <c r="AHG20" s="8"/>
      <c r="AHH20" s="8"/>
      <c r="AHI20" s="8"/>
      <c r="AHJ20" s="8"/>
      <c r="AHK20" s="8"/>
      <c r="AHL20" s="8"/>
      <c r="AHM20" s="8"/>
      <c r="AHN20" s="8"/>
      <c r="AHO20" s="8"/>
      <c r="AHP20" s="8"/>
      <c r="AHQ20" s="8"/>
      <c r="AHR20" s="8"/>
      <c r="AHS20" s="8"/>
      <c r="AHT20" s="8"/>
      <c r="AHU20" s="8"/>
      <c r="AHV20" s="8"/>
      <c r="AHW20" s="8"/>
      <c r="AHX20" s="8"/>
      <c r="AHY20" s="8"/>
      <c r="AHZ20" s="8"/>
      <c r="AIA20" s="8"/>
      <c r="AIB20" s="8"/>
      <c r="AIC20" s="8"/>
      <c r="AID20" s="8"/>
      <c r="AIE20" s="8"/>
      <c r="AIF20" s="8"/>
      <c r="AIG20" s="8"/>
      <c r="AIH20" s="8"/>
      <c r="AII20" s="8"/>
      <c r="AIJ20" s="8"/>
      <c r="AIK20" s="8"/>
      <c r="AIL20" s="8"/>
      <c r="AIM20" s="8"/>
      <c r="AIN20" s="8"/>
      <c r="AIO20" s="8"/>
      <c r="AIP20" s="8"/>
      <c r="AIQ20" s="8"/>
      <c r="AIR20" s="8"/>
      <c r="AIS20" s="8"/>
      <c r="AIT20" s="8"/>
      <c r="AIU20" s="8"/>
      <c r="AIV20" s="8"/>
      <c r="AIW20" s="8"/>
      <c r="AIX20" s="8"/>
      <c r="AIY20" s="8"/>
      <c r="AIZ20" s="8"/>
      <c r="AJA20" s="8"/>
      <c r="AJB20" s="8"/>
      <c r="AJC20" s="8"/>
      <c r="AJD20" s="8"/>
      <c r="AJE20" s="8"/>
      <c r="AJF20" s="8"/>
      <c r="AJG20" s="8"/>
      <c r="AJH20" s="8"/>
      <c r="AJI20" s="8"/>
      <c r="AJJ20" s="8"/>
      <c r="AJK20" s="8"/>
      <c r="AJL20" s="8"/>
      <c r="AJM20" s="8"/>
      <c r="AJN20" s="8"/>
      <c r="AJO20" s="8"/>
      <c r="AJP20" s="8"/>
      <c r="AJQ20" s="8"/>
      <c r="AJR20" s="8"/>
      <c r="AJS20" s="8"/>
      <c r="AJT20" s="8"/>
      <c r="AJU20" s="8"/>
      <c r="AJV20" s="8"/>
      <c r="AJW20" s="8"/>
      <c r="AJX20" s="8"/>
      <c r="AJY20" s="8"/>
      <c r="AJZ20" s="8"/>
      <c r="AKA20" s="8"/>
      <c r="AKB20" s="8"/>
      <c r="AKC20" s="8"/>
      <c r="AKD20" s="8"/>
      <c r="AKE20" s="8"/>
      <c r="AKF20" s="8"/>
      <c r="AKG20" s="8"/>
      <c r="AKH20" s="8"/>
      <c r="AKI20" s="8"/>
      <c r="AKJ20" s="8"/>
      <c r="AKK20" s="8"/>
      <c r="AKL20" s="8"/>
      <c r="AKM20" s="8"/>
      <c r="AKN20" s="8"/>
      <c r="AKO20" s="8"/>
      <c r="AKP20" s="8"/>
      <c r="AKQ20" s="8"/>
      <c r="AKR20" s="8"/>
      <c r="AKS20" s="8"/>
      <c r="AKT20" s="8"/>
      <c r="AKU20" s="8"/>
      <c r="AKV20" s="8"/>
      <c r="AKW20" s="8"/>
      <c r="AKX20" s="8"/>
      <c r="AKY20" s="8"/>
      <c r="AKZ20" s="8"/>
      <c r="ALA20" s="8"/>
      <c r="ALB20" s="8"/>
      <c r="ALC20" s="8"/>
      <c r="ALD20" s="8"/>
      <c r="ALE20" s="8"/>
      <c r="ALF20" s="8"/>
      <c r="ALG20" s="8"/>
      <c r="ALH20" s="8"/>
      <c r="ALI20" s="8"/>
      <c r="ALJ20" s="8"/>
      <c r="ALK20" s="8"/>
      <c r="ALL20" s="8"/>
      <c r="ALM20" s="8"/>
      <c r="ALN20" s="8"/>
      <c r="ALO20" s="8"/>
      <c r="ALP20" s="8"/>
      <c r="ALQ20" s="8"/>
      <c r="ALR20" s="8"/>
      <c r="ALS20" s="8"/>
      <c r="ALT20" s="8"/>
      <c r="ALU20" s="8"/>
      <c r="ALV20" s="8"/>
      <c r="ALW20" s="8"/>
      <c r="ALX20" s="8"/>
      <c r="ALY20" s="8"/>
      <c r="ALZ20" s="8"/>
      <c r="AMA20" s="8"/>
      <c r="AMB20" s="8"/>
      <c r="AMC20" s="8"/>
      <c r="AMD20" s="8"/>
      <c r="AME20" s="8"/>
      <c r="AMF20" s="8"/>
      <c r="AMG20" s="8"/>
      <c r="AMH20" s="8"/>
      <c r="AMI20" s="8"/>
      <c r="AMJ20" s="8"/>
      <c r="AMK20" s="8"/>
      <c r="AML20" s="8"/>
      <c r="AMM20" s="8"/>
      <c r="AMN20" s="8"/>
      <c r="AMO20" s="8"/>
      <c r="AMP20" s="8"/>
      <c r="AMQ20" s="8"/>
      <c r="AMR20" s="8"/>
      <c r="AMS20" s="8"/>
      <c r="AMT20" s="8"/>
      <c r="AMU20" s="8"/>
      <c r="AMV20" s="8"/>
      <c r="AMW20" s="8"/>
      <c r="AMX20" s="8"/>
      <c r="AMY20" s="8"/>
      <c r="AMZ20" s="8"/>
      <c r="ANA20" s="8"/>
      <c r="ANB20" s="8"/>
      <c r="ANC20" s="8"/>
      <c r="AND20" s="8"/>
      <c r="ANE20" s="8"/>
      <c r="ANF20" s="8"/>
      <c r="ANG20" s="8"/>
      <c r="ANH20" s="8"/>
      <c r="ANI20" s="8"/>
      <c r="ANJ20" s="8"/>
      <c r="ANK20" s="8"/>
      <c r="ANL20" s="8"/>
      <c r="ANM20" s="8"/>
      <c r="ANN20" s="8"/>
      <c r="ANO20" s="8"/>
      <c r="ANP20" s="8"/>
      <c r="ANQ20" s="8"/>
      <c r="ANR20" s="8"/>
      <c r="ANS20" s="8"/>
      <c r="ANT20" s="8"/>
      <c r="ANU20" s="8"/>
      <c r="ANV20" s="8"/>
      <c r="ANW20" s="8"/>
      <c r="ANX20" s="8"/>
      <c r="ANY20" s="8"/>
      <c r="ANZ20" s="8"/>
      <c r="AOA20" s="8"/>
      <c r="AOB20" s="8"/>
      <c r="AOC20" s="8"/>
      <c r="AOD20" s="8"/>
      <c r="AOE20" s="8"/>
      <c r="AOF20" s="8"/>
      <c r="AOG20" s="8"/>
      <c r="AOH20" s="8"/>
      <c r="AOI20" s="8"/>
      <c r="AOJ20" s="8"/>
      <c r="AOK20" s="8"/>
      <c r="AOL20" s="8"/>
      <c r="AOM20" s="8"/>
      <c r="AON20" s="8"/>
      <c r="AOO20" s="8"/>
      <c r="AOP20" s="8"/>
      <c r="AOQ20" s="8"/>
      <c r="AOR20" s="8"/>
      <c r="AOS20" s="8"/>
      <c r="AOT20" s="8"/>
      <c r="AOU20" s="8"/>
      <c r="AOV20" s="8"/>
      <c r="AOW20" s="8"/>
      <c r="AOX20" s="8"/>
      <c r="AOY20" s="8"/>
      <c r="AOZ20" s="8"/>
      <c r="APA20" s="8"/>
      <c r="APB20" s="8"/>
      <c r="APC20" s="8"/>
      <c r="APD20" s="8"/>
      <c r="APE20" s="8"/>
      <c r="APF20" s="8"/>
      <c r="APG20" s="8"/>
      <c r="APH20" s="8"/>
      <c r="API20" s="8"/>
      <c r="APJ20" s="8"/>
      <c r="APK20" s="8"/>
      <c r="APL20" s="8"/>
      <c r="APM20" s="8"/>
      <c r="APN20" s="8"/>
      <c r="APO20" s="8"/>
      <c r="APP20" s="8"/>
      <c r="APQ20" s="8"/>
      <c r="APR20" s="8"/>
      <c r="APS20" s="8"/>
      <c r="APT20" s="8"/>
      <c r="APU20" s="8"/>
      <c r="APV20" s="8"/>
      <c r="APW20" s="8"/>
      <c r="APX20" s="8"/>
      <c r="APY20" s="8"/>
      <c r="APZ20" s="8"/>
      <c r="AQA20" s="8"/>
      <c r="AQB20" s="8"/>
      <c r="AQC20" s="8"/>
      <c r="AQD20" s="8"/>
      <c r="AQE20" s="8"/>
      <c r="AQF20" s="8"/>
      <c r="AQG20" s="8"/>
      <c r="AQH20" s="8"/>
      <c r="AQI20" s="8"/>
      <c r="AQJ20" s="8"/>
      <c r="AQK20" s="8"/>
      <c r="AQL20" s="8"/>
      <c r="AQM20" s="8"/>
      <c r="AQN20" s="8"/>
      <c r="AQO20" s="8"/>
      <c r="AQP20" s="8"/>
      <c r="AQQ20" s="8"/>
      <c r="AQR20" s="8"/>
      <c r="AQS20" s="8"/>
      <c r="AQT20" s="8"/>
      <c r="AQU20" s="8"/>
      <c r="AQV20" s="8"/>
      <c r="AQW20" s="8"/>
      <c r="AQX20" s="8"/>
      <c r="AQY20" s="8"/>
      <c r="AQZ20" s="8"/>
      <c r="ARA20" s="8"/>
      <c r="ARB20" s="8"/>
      <c r="ARC20" s="8"/>
      <c r="ARD20" s="8"/>
      <c r="ARE20" s="8"/>
      <c r="ARF20" s="8"/>
      <c r="ARG20" s="8"/>
      <c r="ARH20" s="8"/>
      <c r="ARI20" s="8"/>
      <c r="ARJ20" s="8"/>
      <c r="ARK20" s="8"/>
      <c r="ARL20" s="8"/>
      <c r="ARM20" s="8"/>
      <c r="ARN20" s="8"/>
      <c r="ARO20" s="8"/>
      <c r="ARP20" s="8"/>
      <c r="ARQ20" s="8"/>
      <c r="ARR20" s="8"/>
      <c r="ARS20" s="8"/>
      <c r="ART20" s="8"/>
      <c r="ARU20" s="8"/>
      <c r="ARV20" s="8"/>
      <c r="ARW20" s="8"/>
      <c r="ARX20" s="8"/>
      <c r="ARY20" s="8"/>
      <c r="ARZ20" s="8"/>
      <c r="ASA20" s="8"/>
      <c r="ASB20" s="8"/>
      <c r="ASC20" s="8"/>
      <c r="ASD20" s="8"/>
      <c r="ASE20" s="8"/>
      <c r="ASF20" s="8"/>
      <c r="ASG20" s="8"/>
      <c r="ASH20" s="8"/>
      <c r="ASI20" s="8"/>
      <c r="ASJ20" s="8"/>
      <c r="ASK20" s="8"/>
      <c r="ASL20" s="8"/>
      <c r="ASM20" s="8"/>
      <c r="ASN20" s="8"/>
      <c r="ASO20" s="8"/>
      <c r="ASP20" s="8"/>
      <c r="ASQ20" s="8"/>
      <c r="ASR20" s="8"/>
      <c r="ASS20" s="8"/>
      <c r="AST20" s="8"/>
      <c r="ASU20" s="8"/>
      <c r="ASV20" s="8"/>
      <c r="ASW20" s="8"/>
      <c r="ASX20" s="8"/>
      <c r="ASY20" s="8"/>
      <c r="ASZ20" s="8"/>
      <c r="ATA20" s="8"/>
      <c r="ATB20" s="8"/>
      <c r="ATC20" s="8"/>
      <c r="ATD20" s="8"/>
      <c r="ATE20" s="8"/>
      <c r="ATF20" s="8"/>
      <c r="ATG20" s="8"/>
      <c r="ATH20" s="8"/>
      <c r="ATI20" s="8"/>
      <c r="ATJ20" s="8"/>
      <c r="ATK20" s="8"/>
      <c r="ATL20" s="8"/>
      <c r="ATM20" s="8"/>
      <c r="ATN20" s="8"/>
      <c r="ATO20" s="8"/>
      <c r="ATP20" s="8"/>
      <c r="ATQ20" s="8"/>
      <c r="ATR20" s="8"/>
      <c r="ATS20" s="8"/>
      <c r="ATT20" s="8"/>
      <c r="ATU20" s="8"/>
      <c r="ATV20" s="8"/>
      <c r="ATW20" s="8"/>
      <c r="ATX20" s="8"/>
      <c r="ATY20" s="8"/>
      <c r="ATZ20" s="8"/>
      <c r="AUA20" s="8"/>
      <c r="AUB20" s="8"/>
      <c r="AUC20" s="8"/>
      <c r="AUD20" s="8"/>
      <c r="AUE20" s="8"/>
      <c r="AUF20" s="8"/>
      <c r="AUG20" s="8"/>
      <c r="AUH20" s="8"/>
      <c r="AUI20" s="8"/>
      <c r="AUJ20" s="8"/>
      <c r="AUK20" s="8"/>
      <c r="AUL20" s="8"/>
      <c r="AUM20" s="8"/>
      <c r="AUN20" s="8"/>
      <c r="AUO20" s="8"/>
      <c r="AUP20" s="8"/>
      <c r="AUQ20" s="8"/>
      <c r="AUR20" s="8"/>
      <c r="AUS20" s="8"/>
      <c r="AUT20" s="8"/>
      <c r="AUU20" s="8"/>
      <c r="AUV20" s="8"/>
      <c r="AUW20" s="8"/>
      <c r="AUX20" s="8"/>
      <c r="AUY20" s="8"/>
      <c r="AUZ20" s="8"/>
      <c r="AVA20" s="8"/>
      <c r="AVB20" s="8"/>
      <c r="AVC20" s="8"/>
      <c r="AVD20" s="8"/>
      <c r="AVE20" s="8"/>
      <c r="AVF20" s="8"/>
      <c r="AVG20" s="8"/>
      <c r="AVH20" s="8"/>
      <c r="AVI20" s="8"/>
      <c r="AVJ20" s="8"/>
      <c r="AVK20" s="8"/>
      <c r="AVL20" s="8"/>
      <c r="AVM20" s="8"/>
      <c r="AVN20" s="8"/>
      <c r="AVO20" s="8"/>
      <c r="AVP20" s="8"/>
      <c r="AVQ20" s="8"/>
      <c r="AVR20" s="8"/>
      <c r="AVS20" s="8"/>
      <c r="AVT20" s="8"/>
      <c r="AVU20" s="8"/>
      <c r="AVV20" s="8"/>
      <c r="AVW20" s="8"/>
      <c r="AVX20" s="8"/>
      <c r="AVY20" s="8"/>
      <c r="AVZ20" s="8"/>
      <c r="AWA20" s="8"/>
      <c r="AWB20" s="8"/>
      <c r="AWC20" s="8"/>
      <c r="AWD20" s="8"/>
      <c r="AWE20" s="8"/>
      <c r="AWF20" s="8"/>
      <c r="AWG20" s="8"/>
      <c r="AWH20" s="8"/>
      <c r="AWI20" s="8"/>
      <c r="AWJ20" s="8"/>
      <c r="AWK20" s="8"/>
      <c r="AWL20" s="8"/>
      <c r="AWM20" s="8"/>
      <c r="AWN20" s="8"/>
      <c r="AWO20" s="8"/>
      <c r="AWP20" s="8"/>
      <c r="AWQ20" s="8"/>
      <c r="AWR20" s="8"/>
      <c r="AWS20" s="8"/>
      <c r="AWT20" s="8"/>
      <c r="AWU20" s="8"/>
      <c r="AWV20" s="8"/>
      <c r="AWW20" s="8"/>
      <c r="AWX20" s="8"/>
      <c r="AWY20" s="8"/>
      <c r="AWZ20" s="8"/>
      <c r="AXA20" s="8"/>
      <c r="AXB20" s="8"/>
      <c r="AXC20" s="8"/>
      <c r="AXD20" s="8"/>
      <c r="AXE20" s="8"/>
      <c r="AXF20" s="8"/>
      <c r="AXG20" s="8"/>
      <c r="AXH20" s="8"/>
      <c r="AXI20" s="8"/>
      <c r="AXJ20" s="8"/>
      <c r="AXK20" s="8"/>
      <c r="AXL20" s="8"/>
      <c r="AXM20" s="8"/>
      <c r="AXN20" s="8"/>
      <c r="AXO20" s="8"/>
      <c r="AXP20" s="8"/>
      <c r="AXQ20" s="8"/>
      <c r="AXR20" s="8"/>
      <c r="AXS20" s="8"/>
      <c r="AXT20" s="8"/>
      <c r="AXU20" s="8"/>
      <c r="AXV20" s="8"/>
      <c r="AXW20" s="8"/>
      <c r="AXX20" s="8"/>
      <c r="AXY20" s="8"/>
      <c r="AXZ20" s="8"/>
      <c r="AYA20" s="8"/>
      <c r="AYB20" s="8"/>
      <c r="AYC20" s="8"/>
      <c r="AYD20" s="8"/>
      <c r="AYE20" s="8"/>
      <c r="AYF20" s="8"/>
      <c r="AYG20" s="8"/>
      <c r="AYH20" s="8"/>
      <c r="AYI20" s="8"/>
      <c r="AYJ20" s="8"/>
      <c r="AYK20" s="8"/>
      <c r="AYL20" s="8"/>
      <c r="AYM20" s="8"/>
      <c r="AYN20" s="8"/>
      <c r="AYO20" s="8"/>
      <c r="AYP20" s="8"/>
      <c r="AYQ20" s="8"/>
      <c r="AYR20" s="8"/>
      <c r="AYS20" s="8"/>
      <c r="AYT20" s="8"/>
      <c r="AYU20" s="8"/>
      <c r="AYV20" s="8"/>
      <c r="AYW20" s="8"/>
      <c r="AYX20" s="8"/>
      <c r="AYY20" s="8"/>
      <c r="AYZ20" s="8"/>
      <c r="AZA20" s="8"/>
      <c r="AZB20" s="8"/>
      <c r="AZC20" s="8"/>
      <c r="AZD20" s="8"/>
      <c r="AZE20" s="8"/>
      <c r="AZF20" s="8"/>
      <c r="AZG20" s="8"/>
      <c r="AZH20" s="8"/>
      <c r="AZI20" s="8"/>
      <c r="AZJ20" s="8"/>
      <c r="AZK20" s="8"/>
      <c r="AZL20" s="8"/>
      <c r="AZM20" s="8"/>
      <c r="AZN20" s="8"/>
      <c r="AZO20" s="8"/>
      <c r="AZP20" s="8"/>
      <c r="AZQ20" s="8"/>
      <c r="AZR20" s="8"/>
      <c r="AZS20" s="8"/>
      <c r="AZT20" s="8"/>
      <c r="AZU20" s="8"/>
      <c r="AZV20" s="8"/>
      <c r="AZW20" s="8"/>
      <c r="AZX20" s="8"/>
      <c r="AZY20" s="8"/>
      <c r="AZZ20" s="8"/>
      <c r="BAA20" s="8"/>
      <c r="BAB20" s="8"/>
      <c r="BAC20" s="8"/>
      <c r="BAD20" s="8"/>
      <c r="BAE20" s="8"/>
      <c r="BAF20" s="8"/>
      <c r="BAG20" s="8"/>
      <c r="BAH20" s="8"/>
      <c r="BAI20" s="8"/>
      <c r="BAJ20" s="8"/>
      <c r="BAK20" s="8"/>
      <c r="BAL20" s="8"/>
      <c r="BAM20" s="8"/>
      <c r="BAN20" s="8"/>
      <c r="BAO20" s="8"/>
      <c r="BAP20" s="8"/>
      <c r="BAQ20" s="8"/>
      <c r="BAR20" s="8"/>
      <c r="BAS20" s="8"/>
      <c r="BAT20" s="8"/>
      <c r="BAU20" s="8"/>
      <c r="BAV20" s="8"/>
      <c r="BAW20" s="8"/>
      <c r="BAX20" s="8"/>
      <c r="BAY20" s="8"/>
      <c r="BAZ20" s="8"/>
      <c r="BBA20" s="8"/>
      <c r="BBB20" s="8"/>
      <c r="BBC20" s="8"/>
      <c r="BBD20" s="8"/>
      <c r="BBE20" s="8"/>
      <c r="BBF20" s="8"/>
      <c r="BBG20" s="8"/>
      <c r="BBH20" s="8"/>
      <c r="BBI20" s="8"/>
      <c r="BBJ20" s="8"/>
      <c r="BBK20" s="8"/>
      <c r="BBL20" s="8"/>
      <c r="BBM20" s="8"/>
      <c r="BBN20" s="8"/>
      <c r="BBO20" s="8"/>
      <c r="BBP20" s="8"/>
      <c r="BBQ20" s="8"/>
      <c r="BBR20" s="8"/>
      <c r="BBS20" s="8"/>
      <c r="BBT20" s="8"/>
      <c r="BBU20" s="8"/>
      <c r="BBV20" s="8"/>
      <c r="BBW20" s="8"/>
      <c r="BBX20" s="8"/>
      <c r="BBY20" s="8"/>
      <c r="BBZ20" s="8"/>
      <c r="BCA20" s="8"/>
      <c r="BCB20" s="8"/>
      <c r="BCC20" s="8"/>
      <c r="BCD20" s="8"/>
      <c r="BCE20" s="8"/>
      <c r="BCF20" s="8"/>
      <c r="BCG20" s="8"/>
      <c r="BCH20" s="8"/>
      <c r="BCI20" s="8"/>
      <c r="BCJ20" s="8"/>
      <c r="BCK20" s="8"/>
      <c r="BCL20" s="8"/>
      <c r="BCM20" s="8"/>
      <c r="BCN20" s="8"/>
      <c r="BCO20" s="8"/>
      <c r="BCP20" s="8"/>
      <c r="BCQ20" s="8"/>
      <c r="BCR20" s="8"/>
      <c r="BCS20" s="8"/>
      <c r="BCT20" s="8"/>
      <c r="BCU20" s="8"/>
      <c r="BCV20" s="8"/>
      <c r="BCW20" s="8"/>
      <c r="BCX20" s="8"/>
      <c r="BCY20" s="8"/>
      <c r="BCZ20" s="8"/>
      <c r="BDA20" s="8"/>
      <c r="BDB20" s="8"/>
      <c r="BDC20" s="8"/>
      <c r="BDD20" s="8"/>
      <c r="BDE20" s="8"/>
      <c r="BDF20" s="8"/>
      <c r="BDG20" s="8"/>
      <c r="BDH20" s="8"/>
      <c r="BDI20" s="8"/>
      <c r="BDJ20" s="8"/>
      <c r="BDK20" s="8"/>
      <c r="BDL20" s="8"/>
      <c r="BDM20" s="8"/>
      <c r="BDN20" s="8"/>
      <c r="BDO20" s="8"/>
      <c r="BDP20" s="8"/>
      <c r="BDQ20" s="8"/>
      <c r="BDR20" s="8"/>
      <c r="BDS20" s="8"/>
      <c r="BDT20" s="8"/>
      <c r="BDU20" s="8"/>
      <c r="BDV20" s="8"/>
      <c r="BDW20" s="8"/>
      <c r="BDX20" s="8"/>
      <c r="BDY20" s="8"/>
      <c r="BDZ20" s="8"/>
      <c r="BEA20" s="8"/>
      <c r="BEB20" s="8"/>
      <c r="BEC20" s="8"/>
      <c r="BED20" s="8"/>
      <c r="BEE20" s="8"/>
      <c r="BEF20" s="8"/>
      <c r="BEG20" s="8"/>
      <c r="BEH20" s="8"/>
      <c r="BEI20" s="8"/>
      <c r="BEJ20" s="8"/>
      <c r="BEK20" s="8"/>
      <c r="BEL20" s="8"/>
      <c r="BEM20" s="8"/>
      <c r="BEN20" s="8"/>
      <c r="BEO20" s="8"/>
      <c r="BEP20" s="8"/>
      <c r="BEQ20" s="8"/>
      <c r="BER20" s="8"/>
      <c r="BES20" s="8"/>
      <c r="BET20" s="8"/>
      <c r="BEU20" s="8"/>
      <c r="BEV20" s="8"/>
      <c r="BEW20" s="8"/>
      <c r="BEX20" s="8"/>
      <c r="BEY20" s="8"/>
      <c r="BEZ20" s="8"/>
      <c r="BFA20" s="8"/>
      <c r="BFB20" s="8"/>
      <c r="BFC20" s="8"/>
      <c r="BFD20" s="8"/>
      <c r="BFE20" s="8"/>
      <c r="BFF20" s="8"/>
      <c r="BFG20" s="8"/>
      <c r="BFH20" s="8"/>
      <c r="BFI20" s="8"/>
      <c r="BFJ20" s="8"/>
      <c r="BFK20" s="8"/>
      <c r="BFL20" s="8"/>
      <c r="BFM20" s="8"/>
      <c r="BFN20" s="8"/>
      <c r="BFO20" s="8"/>
      <c r="BFP20" s="8"/>
      <c r="BFQ20" s="8"/>
      <c r="BFR20" s="8"/>
      <c r="BFS20" s="8"/>
      <c r="BFT20" s="8"/>
      <c r="BFU20" s="8"/>
      <c r="BFV20" s="8"/>
      <c r="BFW20" s="8"/>
      <c r="BFX20" s="8"/>
      <c r="BFY20" s="8"/>
      <c r="BFZ20" s="8"/>
      <c r="BGA20" s="8"/>
      <c r="BGB20" s="8"/>
      <c r="BGC20" s="8"/>
      <c r="BGD20" s="8"/>
      <c r="BGE20" s="8"/>
      <c r="BGF20" s="8"/>
      <c r="BGG20" s="8"/>
      <c r="BGH20" s="8"/>
      <c r="BGI20" s="8"/>
      <c r="BGJ20" s="8"/>
      <c r="BGK20" s="8"/>
      <c r="BGL20" s="8"/>
      <c r="BGM20" s="8"/>
      <c r="BGN20" s="8"/>
      <c r="BGO20" s="8"/>
      <c r="BGP20" s="8"/>
      <c r="BGQ20" s="8"/>
      <c r="BGR20" s="8"/>
      <c r="BGS20" s="8"/>
      <c r="BGT20" s="8"/>
      <c r="BGU20" s="8"/>
      <c r="BGV20" s="8"/>
      <c r="BGW20" s="8"/>
      <c r="BGX20" s="8"/>
      <c r="BGY20" s="8"/>
      <c r="BGZ20" s="8"/>
      <c r="BHA20" s="8"/>
      <c r="BHB20" s="8"/>
      <c r="BHC20" s="8"/>
      <c r="BHD20" s="8"/>
      <c r="BHE20" s="8"/>
      <c r="BHF20" s="8"/>
      <c r="BHG20" s="8"/>
      <c r="BHH20" s="8"/>
      <c r="BHI20" s="8"/>
      <c r="BHJ20" s="8"/>
      <c r="BHK20" s="8"/>
      <c r="BHL20" s="8"/>
      <c r="BHM20" s="8"/>
      <c r="BHN20" s="8"/>
      <c r="BHO20" s="8"/>
      <c r="BHP20" s="8"/>
      <c r="BHQ20" s="8"/>
      <c r="BHR20" s="8"/>
      <c r="BHS20" s="8"/>
      <c r="BHT20" s="8"/>
      <c r="BHU20" s="8"/>
      <c r="BHV20" s="8"/>
      <c r="BHW20" s="8"/>
      <c r="BHX20" s="8"/>
      <c r="BHY20" s="8"/>
      <c r="BHZ20" s="8"/>
      <c r="BIA20" s="8"/>
      <c r="BIB20" s="8"/>
      <c r="BIC20" s="8"/>
      <c r="BID20" s="8"/>
      <c r="BIE20" s="8"/>
      <c r="BIF20" s="8"/>
      <c r="BIG20" s="8"/>
      <c r="BIH20" s="8"/>
      <c r="BII20" s="8"/>
      <c r="BIJ20" s="8"/>
      <c r="BIK20" s="8"/>
      <c r="BIL20" s="8"/>
      <c r="BIM20" s="8"/>
      <c r="BIN20" s="8"/>
      <c r="BIO20" s="8"/>
      <c r="BIP20" s="8"/>
      <c r="BIQ20" s="8"/>
      <c r="BIR20" s="8"/>
      <c r="BIS20" s="8"/>
      <c r="BIT20" s="8"/>
      <c r="BIU20" s="8"/>
      <c r="BIV20" s="8"/>
      <c r="BIW20" s="8"/>
      <c r="BIX20" s="8"/>
      <c r="BIY20" s="8"/>
      <c r="BIZ20" s="8"/>
      <c r="BJA20" s="8"/>
      <c r="BJB20" s="8"/>
      <c r="BJC20" s="8"/>
      <c r="BJD20" s="8"/>
      <c r="BJE20" s="8"/>
      <c r="BJF20" s="8"/>
      <c r="BJG20" s="8"/>
      <c r="BJH20" s="8"/>
      <c r="BJI20" s="8"/>
      <c r="BJJ20" s="8"/>
      <c r="BJK20" s="8"/>
      <c r="BJL20" s="8"/>
      <c r="BJM20" s="8"/>
      <c r="BJN20" s="8"/>
      <c r="BJO20" s="8"/>
      <c r="BJP20" s="8"/>
      <c r="BJQ20" s="8"/>
      <c r="BJR20" s="8"/>
      <c r="BJS20" s="8"/>
      <c r="BJT20" s="8"/>
      <c r="BJU20" s="8"/>
      <c r="BJV20" s="8"/>
      <c r="BJW20" s="8"/>
      <c r="BJX20" s="8"/>
      <c r="BJY20" s="8"/>
      <c r="BJZ20" s="8"/>
      <c r="BKA20" s="8"/>
      <c r="BKB20" s="8"/>
      <c r="BKC20" s="8"/>
      <c r="BKD20" s="8"/>
      <c r="BKE20" s="8"/>
      <c r="BKF20" s="8"/>
      <c r="BKG20" s="8"/>
      <c r="BKH20" s="8"/>
      <c r="BKI20" s="8"/>
      <c r="BKJ20" s="8"/>
      <c r="BKK20" s="8"/>
      <c r="BKL20" s="8"/>
      <c r="BKM20" s="8"/>
      <c r="BKN20" s="8"/>
      <c r="BKO20" s="8"/>
      <c r="BKP20" s="8"/>
      <c r="BKQ20" s="8"/>
      <c r="BKR20" s="8"/>
      <c r="BKS20" s="8"/>
      <c r="BKT20" s="8"/>
      <c r="BKU20" s="8"/>
      <c r="BKV20" s="8"/>
      <c r="BKW20" s="8"/>
      <c r="BKX20" s="8"/>
      <c r="BKY20" s="8"/>
      <c r="BKZ20" s="8"/>
      <c r="BLA20" s="8"/>
      <c r="BLB20" s="8"/>
      <c r="BLC20" s="8"/>
      <c r="BLD20" s="8"/>
      <c r="BLE20" s="8"/>
      <c r="BLF20" s="8"/>
      <c r="BLG20" s="8"/>
      <c r="BLH20" s="8"/>
      <c r="BLI20" s="8"/>
      <c r="BLJ20" s="8"/>
      <c r="BLK20" s="8"/>
      <c r="BLL20" s="8"/>
      <c r="BLM20" s="8"/>
      <c r="BLN20" s="8"/>
      <c r="BLO20" s="8"/>
      <c r="BLP20" s="8"/>
      <c r="BLQ20" s="8"/>
      <c r="BLR20" s="8"/>
      <c r="BLS20" s="8"/>
      <c r="BLT20" s="8"/>
      <c r="BLU20" s="8"/>
      <c r="BLV20" s="8"/>
      <c r="BLW20" s="8"/>
      <c r="BLX20" s="8"/>
      <c r="BLY20" s="8"/>
      <c r="BLZ20" s="8"/>
      <c r="BMA20" s="8"/>
      <c r="BMB20" s="8"/>
      <c r="BMC20" s="8"/>
      <c r="BMD20" s="8"/>
      <c r="BME20" s="8"/>
      <c r="BMF20" s="8"/>
      <c r="BMG20" s="8"/>
      <c r="BMH20" s="8"/>
      <c r="BMI20" s="8"/>
      <c r="BMJ20" s="8"/>
      <c r="BMK20" s="8"/>
      <c r="BML20" s="8"/>
      <c r="BMM20" s="8"/>
      <c r="BMN20" s="8"/>
      <c r="BMO20" s="8"/>
      <c r="BMP20" s="8"/>
      <c r="BMQ20" s="8"/>
      <c r="BMR20" s="8"/>
      <c r="BMS20" s="8"/>
      <c r="BMT20" s="8"/>
      <c r="BMU20" s="8"/>
      <c r="BMV20" s="8"/>
      <c r="BMW20" s="8"/>
      <c r="BMX20" s="8"/>
      <c r="BMY20" s="8"/>
      <c r="BMZ20" s="8"/>
      <c r="BNA20" s="8"/>
      <c r="BNB20" s="8"/>
      <c r="BNC20" s="8"/>
      <c r="BND20" s="8"/>
      <c r="BNE20" s="8"/>
      <c r="BNF20" s="8"/>
      <c r="BNG20" s="8"/>
      <c r="BNH20" s="8"/>
      <c r="BNI20" s="8"/>
      <c r="BNJ20" s="8"/>
      <c r="BNK20" s="8"/>
      <c r="BNL20" s="8"/>
      <c r="BNM20" s="8"/>
      <c r="BNN20" s="8"/>
      <c r="BNO20" s="8"/>
      <c r="BNP20" s="8"/>
      <c r="BNQ20" s="8"/>
      <c r="BNR20" s="8"/>
      <c r="BNS20" s="8"/>
      <c r="BNT20" s="8"/>
      <c r="BNU20" s="8"/>
      <c r="BNV20" s="8"/>
      <c r="BNW20" s="8"/>
      <c r="BNX20" s="8"/>
      <c r="BNY20" s="8"/>
      <c r="BNZ20" s="8"/>
      <c r="BOA20" s="8"/>
      <c r="BOB20" s="8"/>
      <c r="BOC20" s="8"/>
      <c r="BOD20" s="8"/>
      <c r="BOE20" s="8"/>
      <c r="BOF20" s="8"/>
      <c r="BOG20" s="8"/>
      <c r="BOH20" s="8"/>
      <c r="BOI20" s="8"/>
      <c r="BOJ20" s="8"/>
      <c r="BOK20" s="8"/>
      <c r="BOL20" s="8"/>
      <c r="BOM20" s="8"/>
      <c r="BON20" s="8"/>
      <c r="BOO20" s="8"/>
      <c r="BOP20" s="8"/>
      <c r="BOQ20" s="8"/>
      <c r="BOR20" s="8"/>
      <c r="BOS20" s="8"/>
      <c r="BOT20" s="8"/>
      <c r="BOU20" s="8"/>
      <c r="BOV20" s="8"/>
      <c r="BOW20" s="8"/>
      <c r="BOX20" s="8"/>
      <c r="BOY20" s="8"/>
      <c r="BOZ20" s="8"/>
      <c r="BPA20" s="8"/>
      <c r="BPB20" s="8"/>
      <c r="BPC20" s="8"/>
      <c r="BPD20" s="8"/>
      <c r="BPE20" s="8"/>
      <c r="BPF20" s="8"/>
      <c r="BPG20" s="8"/>
      <c r="BPH20" s="8"/>
      <c r="BPI20" s="8"/>
      <c r="BPJ20" s="8"/>
      <c r="BPK20" s="8"/>
      <c r="BPL20" s="8"/>
      <c r="BPM20" s="8"/>
      <c r="BPN20" s="8"/>
      <c r="BPO20" s="8"/>
      <c r="BPP20" s="8"/>
      <c r="BPQ20" s="8"/>
      <c r="BPR20" s="8"/>
      <c r="BPS20" s="8"/>
      <c r="BPT20" s="8"/>
      <c r="BPU20" s="8"/>
      <c r="BPV20" s="8"/>
      <c r="BPW20" s="8"/>
      <c r="BPX20" s="8"/>
      <c r="BPY20" s="8"/>
      <c r="BPZ20" s="8"/>
      <c r="BQA20" s="8"/>
      <c r="BQB20" s="8"/>
      <c r="BQC20" s="8"/>
      <c r="BQD20" s="8"/>
      <c r="BQE20" s="8"/>
      <c r="BQF20" s="8"/>
      <c r="BQG20" s="8"/>
      <c r="BQH20" s="8"/>
      <c r="BQI20" s="8"/>
      <c r="BQJ20" s="8"/>
      <c r="BQK20" s="8"/>
      <c r="BQL20" s="8"/>
      <c r="BQM20" s="8"/>
      <c r="BQN20" s="8"/>
      <c r="BQO20" s="8"/>
      <c r="BQP20" s="8"/>
      <c r="BQQ20" s="8"/>
      <c r="BQR20" s="8"/>
      <c r="BQS20" s="8"/>
      <c r="BQT20" s="8"/>
      <c r="BQU20" s="8"/>
      <c r="BQV20" s="8"/>
      <c r="BQW20" s="8"/>
      <c r="BQX20" s="8"/>
      <c r="BQY20" s="8"/>
      <c r="BQZ20" s="8"/>
      <c r="BRA20" s="8"/>
      <c r="BRB20" s="8"/>
      <c r="BRC20" s="8"/>
      <c r="BRD20" s="8"/>
      <c r="BRE20" s="8"/>
      <c r="BRF20" s="8"/>
      <c r="BRG20" s="8"/>
      <c r="BRH20" s="8"/>
      <c r="BRI20" s="8"/>
      <c r="BRJ20" s="8"/>
      <c r="BRK20" s="8"/>
      <c r="BRL20" s="8"/>
      <c r="BRM20" s="8"/>
      <c r="BRN20" s="8"/>
      <c r="BRO20" s="8"/>
      <c r="BRP20" s="8"/>
      <c r="BRQ20" s="8"/>
      <c r="BRR20" s="8"/>
      <c r="BRS20" s="8"/>
      <c r="BRT20" s="8"/>
      <c r="BRU20" s="8"/>
      <c r="BRV20" s="8"/>
      <c r="BRW20" s="8"/>
      <c r="BRX20" s="8"/>
      <c r="BRY20" s="8"/>
      <c r="BRZ20" s="8"/>
      <c r="BSA20" s="8"/>
      <c r="BSB20" s="8"/>
      <c r="BSC20" s="8"/>
      <c r="BSD20" s="8"/>
      <c r="BSE20" s="8"/>
      <c r="BSF20" s="8"/>
      <c r="BSG20" s="8"/>
      <c r="BSH20" s="8"/>
      <c r="BSI20" s="8"/>
      <c r="BSJ20" s="8"/>
      <c r="BSK20" s="8"/>
      <c r="BSL20" s="8"/>
      <c r="BSM20" s="8"/>
      <c r="BSN20" s="8"/>
      <c r="BSO20" s="8"/>
      <c r="BSP20" s="8"/>
      <c r="BSQ20" s="8"/>
      <c r="BSR20" s="8"/>
      <c r="BSS20" s="8"/>
      <c r="BST20" s="8"/>
      <c r="BSU20" s="8"/>
      <c r="BSV20" s="8"/>
      <c r="BSW20" s="8"/>
      <c r="BSX20" s="8"/>
      <c r="BSY20" s="8"/>
      <c r="BSZ20" s="8"/>
      <c r="BTA20" s="8"/>
      <c r="BTB20" s="8"/>
      <c r="BTC20" s="8"/>
      <c r="BTD20" s="8"/>
      <c r="BTE20" s="8"/>
      <c r="BTF20" s="8"/>
      <c r="BTG20" s="8"/>
      <c r="BTH20" s="8"/>
      <c r="BTI20" s="8"/>
      <c r="BTJ20" s="8"/>
      <c r="BTK20" s="8"/>
      <c r="BTL20" s="8"/>
      <c r="BTM20" s="8"/>
      <c r="BTN20" s="8"/>
      <c r="BTO20" s="8"/>
      <c r="BTP20" s="8"/>
      <c r="BTQ20" s="8"/>
      <c r="BTR20" s="8"/>
      <c r="BTS20" s="8"/>
      <c r="BTT20" s="8"/>
      <c r="BTU20" s="8"/>
      <c r="BTV20" s="8"/>
      <c r="BTW20" s="8"/>
      <c r="BTX20" s="8"/>
      <c r="BTY20" s="8"/>
      <c r="BTZ20" s="8"/>
      <c r="BUA20" s="8"/>
      <c r="BUB20" s="8"/>
      <c r="BUC20" s="8"/>
      <c r="BUD20" s="8"/>
      <c r="BUE20" s="8"/>
      <c r="BUF20" s="8"/>
      <c r="BUG20" s="8"/>
      <c r="BUH20" s="8"/>
      <c r="BUI20" s="8"/>
      <c r="BUJ20" s="8"/>
      <c r="BUK20" s="8"/>
      <c r="BUL20" s="8"/>
      <c r="BUM20" s="8"/>
      <c r="BUN20" s="8"/>
      <c r="BUO20" s="8"/>
      <c r="BUP20" s="8"/>
      <c r="BUQ20" s="8"/>
      <c r="BUR20" s="8"/>
      <c r="BUS20" s="8"/>
      <c r="BUT20" s="8"/>
      <c r="BUU20" s="8"/>
      <c r="BUV20" s="8"/>
      <c r="BUW20" s="8"/>
      <c r="BUX20" s="8"/>
      <c r="BUY20" s="8"/>
      <c r="BUZ20" s="8"/>
      <c r="BVA20" s="8"/>
      <c r="BVB20" s="8"/>
      <c r="BVC20" s="8"/>
      <c r="BVD20" s="8"/>
      <c r="BVE20" s="8"/>
      <c r="BVF20" s="8"/>
      <c r="BVG20" s="8"/>
      <c r="BVH20" s="8"/>
      <c r="BVI20" s="8"/>
      <c r="BVJ20" s="8"/>
      <c r="BVK20" s="8"/>
      <c r="BVL20" s="8"/>
      <c r="BVM20" s="8"/>
      <c r="BVN20" s="8"/>
      <c r="BVO20" s="8"/>
      <c r="BVP20" s="8"/>
      <c r="BVQ20" s="8"/>
      <c r="BVR20" s="8"/>
      <c r="BVS20" s="8"/>
      <c r="BVT20" s="8"/>
      <c r="BVU20" s="8"/>
      <c r="BVV20" s="8"/>
      <c r="BVW20" s="8"/>
      <c r="BVX20" s="8"/>
      <c r="BVY20" s="8"/>
      <c r="BVZ20" s="8"/>
      <c r="BWA20" s="8"/>
      <c r="BWB20" s="8"/>
      <c r="BWC20" s="8"/>
      <c r="BWD20" s="8"/>
      <c r="BWE20" s="8"/>
      <c r="BWF20" s="8"/>
      <c r="BWG20" s="8"/>
      <c r="BWH20" s="8"/>
      <c r="BWI20" s="8"/>
      <c r="BWJ20" s="8"/>
      <c r="BWK20" s="8"/>
      <c r="BWL20" s="8"/>
      <c r="BWM20" s="8"/>
      <c r="BWN20" s="8"/>
      <c r="BWO20" s="8"/>
      <c r="BWP20" s="8"/>
      <c r="BWQ20" s="8"/>
      <c r="BWR20" s="8"/>
      <c r="BWS20" s="8"/>
      <c r="BWT20" s="8"/>
      <c r="BWU20" s="8"/>
      <c r="BWV20" s="8"/>
      <c r="BWW20" s="8"/>
      <c r="BWX20" s="8"/>
      <c r="BWY20" s="8"/>
      <c r="BWZ20" s="8"/>
      <c r="BXA20" s="8"/>
      <c r="BXB20" s="8"/>
      <c r="BXC20" s="8"/>
      <c r="BXD20" s="8"/>
      <c r="BXE20" s="8"/>
      <c r="BXF20" s="8"/>
      <c r="BXG20" s="8"/>
      <c r="BXH20" s="8"/>
      <c r="BXI20" s="8"/>
      <c r="BXJ20" s="8"/>
      <c r="BXK20" s="8"/>
      <c r="BXL20" s="8"/>
      <c r="BXM20" s="8"/>
      <c r="BXN20" s="8"/>
      <c r="BXO20" s="8"/>
      <c r="BXP20" s="8"/>
      <c r="BXQ20" s="8"/>
      <c r="BXR20" s="8"/>
      <c r="BXS20" s="8"/>
      <c r="BXT20" s="8"/>
      <c r="BXU20" s="8"/>
      <c r="BXV20" s="8"/>
      <c r="BXW20" s="8"/>
      <c r="BXX20" s="8"/>
      <c r="BXY20" s="8"/>
      <c r="BXZ20" s="8"/>
      <c r="BYA20" s="8"/>
      <c r="BYB20" s="8"/>
      <c r="BYC20" s="8"/>
      <c r="BYD20" s="8"/>
      <c r="BYE20" s="8"/>
      <c r="BYF20" s="8"/>
      <c r="BYG20" s="8"/>
      <c r="BYH20" s="8"/>
      <c r="BYI20" s="8"/>
      <c r="BYJ20" s="8"/>
      <c r="BYK20" s="8"/>
      <c r="BYL20" s="8"/>
      <c r="BYM20" s="8"/>
      <c r="BYN20" s="8"/>
      <c r="BYO20" s="8"/>
      <c r="BYP20" s="8"/>
      <c r="BYQ20" s="8"/>
      <c r="BYR20" s="8"/>
      <c r="BYS20" s="8"/>
      <c r="BYT20" s="8"/>
      <c r="BYU20" s="8"/>
      <c r="BYV20" s="8"/>
      <c r="BYW20" s="8"/>
      <c r="BYX20" s="8"/>
      <c r="BYY20" s="8"/>
      <c r="BYZ20" s="8"/>
      <c r="BZA20" s="8"/>
      <c r="BZB20" s="8"/>
      <c r="BZC20" s="8"/>
      <c r="BZD20" s="8"/>
      <c r="BZE20" s="8"/>
      <c r="BZF20" s="8"/>
      <c r="BZG20" s="8"/>
      <c r="BZH20" s="8"/>
      <c r="BZI20" s="8"/>
      <c r="BZJ20" s="8"/>
      <c r="BZK20" s="8"/>
      <c r="BZL20" s="8"/>
      <c r="BZM20" s="8"/>
      <c r="BZN20" s="8"/>
      <c r="BZO20" s="8"/>
      <c r="BZP20" s="8"/>
      <c r="BZQ20" s="8"/>
      <c r="BZR20" s="8"/>
      <c r="BZS20" s="8"/>
      <c r="BZT20" s="8"/>
      <c r="BZU20" s="8"/>
      <c r="BZV20" s="8"/>
      <c r="BZW20" s="8"/>
      <c r="BZX20" s="8"/>
      <c r="BZY20" s="8"/>
      <c r="BZZ20" s="8"/>
      <c r="CAA20" s="8"/>
      <c r="CAB20" s="8"/>
      <c r="CAC20" s="8"/>
      <c r="CAD20" s="8"/>
      <c r="CAE20" s="8"/>
      <c r="CAF20" s="8"/>
      <c r="CAG20" s="8"/>
      <c r="CAH20" s="8"/>
      <c r="CAI20" s="8"/>
      <c r="CAJ20" s="8"/>
      <c r="CAK20" s="8"/>
      <c r="CAL20" s="8"/>
      <c r="CAM20" s="8"/>
      <c r="CAN20" s="8"/>
      <c r="CAO20" s="8"/>
      <c r="CAP20" s="8"/>
      <c r="CAQ20" s="8"/>
      <c r="CAR20" s="8"/>
      <c r="CAS20" s="8"/>
      <c r="CAT20" s="8"/>
      <c r="CAU20" s="8"/>
      <c r="CAV20" s="8"/>
      <c r="CAW20" s="8"/>
      <c r="CAX20" s="8"/>
      <c r="CAY20" s="8"/>
      <c r="CAZ20" s="8"/>
      <c r="CBA20" s="8"/>
      <c r="CBB20" s="8"/>
      <c r="CBC20" s="8"/>
      <c r="CBD20" s="8"/>
      <c r="CBE20" s="8"/>
      <c r="CBF20" s="8"/>
      <c r="CBG20" s="8"/>
      <c r="CBH20" s="8"/>
      <c r="CBI20" s="8"/>
      <c r="CBJ20" s="8"/>
      <c r="CBK20" s="8"/>
      <c r="CBL20" s="8"/>
      <c r="CBM20" s="8"/>
      <c r="CBN20" s="8"/>
      <c r="CBO20" s="8"/>
      <c r="CBP20" s="8"/>
      <c r="CBQ20" s="8"/>
      <c r="CBR20" s="8"/>
      <c r="CBS20" s="8"/>
      <c r="CBT20" s="8"/>
      <c r="CBU20" s="8"/>
      <c r="CBV20" s="8"/>
      <c r="CBW20" s="8"/>
      <c r="CBX20" s="8"/>
      <c r="CBY20" s="8"/>
      <c r="CBZ20" s="8"/>
      <c r="CCA20" s="8"/>
      <c r="CCB20" s="8"/>
      <c r="CCC20" s="8"/>
      <c r="CCD20" s="8"/>
      <c r="CCE20" s="8"/>
      <c r="CCF20" s="8"/>
      <c r="CCG20" s="8"/>
      <c r="CCH20" s="8"/>
      <c r="CCI20" s="8"/>
      <c r="CCJ20" s="8"/>
      <c r="CCK20" s="8"/>
      <c r="CCL20" s="8"/>
      <c r="CCM20" s="8"/>
      <c r="CCN20" s="8"/>
      <c r="CCO20" s="8"/>
      <c r="CCP20" s="8"/>
      <c r="CCQ20" s="8"/>
      <c r="CCR20" s="8"/>
      <c r="CCS20" s="8"/>
      <c r="CCT20" s="8"/>
      <c r="CCU20" s="8"/>
      <c r="CCV20" s="8"/>
      <c r="CCW20" s="8"/>
      <c r="CCX20" s="8"/>
      <c r="CCY20" s="8"/>
      <c r="CCZ20" s="8"/>
      <c r="CDA20" s="8"/>
      <c r="CDB20" s="8"/>
      <c r="CDC20" s="8"/>
      <c r="CDD20" s="8"/>
      <c r="CDE20" s="8"/>
      <c r="CDF20" s="8"/>
      <c r="CDG20" s="8"/>
      <c r="CDH20" s="8"/>
      <c r="CDI20" s="8"/>
      <c r="CDJ20" s="8"/>
      <c r="CDK20" s="8"/>
      <c r="CDL20" s="8"/>
      <c r="CDM20" s="8"/>
      <c r="CDN20" s="8"/>
      <c r="CDO20" s="8"/>
      <c r="CDP20" s="8"/>
      <c r="CDQ20" s="8"/>
      <c r="CDR20" s="8"/>
      <c r="CDS20" s="8"/>
      <c r="CDT20" s="8"/>
      <c r="CDU20" s="8"/>
      <c r="CDV20" s="8"/>
      <c r="CDW20" s="8"/>
      <c r="CDX20" s="8"/>
      <c r="CDY20" s="8"/>
      <c r="CDZ20" s="8"/>
      <c r="CEA20" s="8"/>
      <c r="CEB20" s="8"/>
      <c r="CEC20" s="8"/>
      <c r="CED20" s="8"/>
      <c r="CEE20" s="8"/>
      <c r="CEF20" s="8"/>
      <c r="CEG20" s="8"/>
      <c r="CEH20" s="8"/>
      <c r="CEI20" s="8"/>
      <c r="CEJ20" s="8"/>
      <c r="CEK20" s="8"/>
      <c r="CEL20" s="8"/>
      <c r="CEM20" s="8"/>
      <c r="CEN20" s="8"/>
      <c r="CEO20" s="8"/>
      <c r="CEP20" s="8"/>
      <c r="CEQ20" s="8"/>
      <c r="CER20" s="8"/>
      <c r="CES20" s="8"/>
      <c r="CET20" s="8"/>
      <c r="CEU20" s="8"/>
      <c r="CEV20" s="8"/>
      <c r="CEW20" s="8"/>
      <c r="CEX20" s="8"/>
      <c r="CEY20" s="8"/>
      <c r="CEZ20" s="8"/>
      <c r="CFA20" s="8"/>
      <c r="CFB20" s="8"/>
      <c r="CFC20" s="8"/>
      <c r="CFD20" s="8"/>
      <c r="CFE20" s="8"/>
      <c r="CFF20" s="8"/>
      <c r="CFG20" s="8"/>
      <c r="CFH20" s="8"/>
      <c r="CFI20" s="8"/>
      <c r="CFJ20" s="8"/>
      <c r="CFK20" s="8"/>
      <c r="CFL20" s="8"/>
      <c r="CFM20" s="8"/>
      <c r="CFN20" s="8"/>
      <c r="CFO20" s="8"/>
      <c r="CFP20" s="8"/>
      <c r="CFQ20" s="8"/>
      <c r="CFR20" s="8"/>
      <c r="CFS20" s="8"/>
      <c r="CFT20" s="8"/>
      <c r="CFU20" s="8"/>
      <c r="CFV20" s="8"/>
      <c r="CFW20" s="8"/>
      <c r="CFX20" s="8"/>
      <c r="CFY20" s="8"/>
      <c r="CFZ20" s="8"/>
      <c r="CGA20" s="8"/>
      <c r="CGB20" s="8"/>
      <c r="CGC20" s="8"/>
      <c r="CGD20" s="8"/>
      <c r="CGE20" s="8"/>
      <c r="CGF20" s="8"/>
      <c r="CGG20" s="8"/>
      <c r="CGH20" s="8"/>
      <c r="CGI20" s="8"/>
      <c r="CGJ20" s="8"/>
      <c r="CGK20" s="8"/>
      <c r="CGL20" s="8"/>
      <c r="CGM20" s="8"/>
      <c r="CGN20" s="8"/>
      <c r="CGO20" s="8"/>
      <c r="CGP20" s="8"/>
      <c r="CGQ20" s="8"/>
      <c r="CGR20" s="8"/>
      <c r="CGS20" s="8"/>
      <c r="CGT20" s="8"/>
      <c r="CGU20" s="8"/>
      <c r="CGV20" s="8"/>
      <c r="CGW20" s="8"/>
      <c r="CGX20" s="8"/>
      <c r="CGY20" s="8"/>
      <c r="CGZ20" s="8"/>
      <c r="CHA20" s="8"/>
      <c r="CHB20" s="8"/>
      <c r="CHC20" s="8"/>
      <c r="CHD20" s="8"/>
      <c r="CHE20" s="8"/>
      <c r="CHF20" s="8"/>
      <c r="CHG20" s="8"/>
      <c r="CHH20" s="8"/>
      <c r="CHI20" s="8"/>
      <c r="CHJ20" s="8"/>
      <c r="CHK20" s="8"/>
      <c r="CHL20" s="8"/>
      <c r="CHM20" s="8"/>
      <c r="CHN20" s="8"/>
      <c r="CHO20" s="8"/>
      <c r="CHP20" s="8"/>
      <c r="CHQ20" s="8"/>
      <c r="CHR20" s="8"/>
      <c r="CHS20" s="8"/>
      <c r="CHT20" s="8"/>
      <c r="CHU20" s="8"/>
      <c r="CHV20" s="8"/>
      <c r="CHW20" s="8"/>
      <c r="CHX20" s="8"/>
      <c r="CHY20" s="8"/>
      <c r="CHZ20" s="8"/>
      <c r="CIA20" s="8"/>
      <c r="CIB20" s="8"/>
      <c r="CIC20" s="8"/>
      <c r="CID20" s="8"/>
      <c r="CIE20" s="8"/>
      <c r="CIF20" s="8"/>
      <c r="CIG20" s="8"/>
      <c r="CIH20" s="8"/>
      <c r="CII20" s="8"/>
      <c r="CIJ20" s="8"/>
      <c r="CIK20" s="8"/>
      <c r="CIL20" s="8"/>
      <c r="CIM20" s="8"/>
      <c r="CIN20" s="8"/>
      <c r="CIO20" s="8"/>
      <c r="CIP20" s="8"/>
      <c r="CIQ20" s="8"/>
      <c r="CIR20" s="8"/>
      <c r="CIS20" s="8"/>
      <c r="CIT20" s="8"/>
      <c r="CIU20" s="8"/>
      <c r="CIV20" s="8"/>
      <c r="CIW20" s="8"/>
      <c r="CIX20" s="8"/>
      <c r="CIY20" s="8"/>
      <c r="CIZ20" s="8"/>
      <c r="CJA20" s="8"/>
      <c r="CJB20" s="8"/>
      <c r="CJC20" s="8"/>
      <c r="CJD20" s="8"/>
      <c r="CJE20" s="8"/>
      <c r="CJF20" s="8"/>
      <c r="CJG20" s="8"/>
      <c r="CJH20" s="8"/>
      <c r="CJI20" s="8"/>
      <c r="CJJ20" s="8"/>
      <c r="CJK20" s="8"/>
      <c r="CJL20" s="8"/>
      <c r="CJM20" s="8"/>
      <c r="CJN20" s="8"/>
      <c r="CJO20" s="8"/>
      <c r="CJP20" s="8"/>
      <c r="CJQ20" s="8"/>
      <c r="CJR20" s="8"/>
      <c r="CJS20" s="8"/>
      <c r="CJT20" s="8"/>
      <c r="CJU20" s="8"/>
      <c r="CJV20" s="8"/>
      <c r="CJW20" s="8"/>
      <c r="CJX20" s="8"/>
      <c r="CJY20" s="8"/>
      <c r="CJZ20" s="8"/>
      <c r="CKA20" s="8"/>
      <c r="CKB20" s="8"/>
      <c r="CKC20" s="8"/>
      <c r="CKD20" s="8"/>
      <c r="CKE20" s="8"/>
      <c r="CKF20" s="8"/>
      <c r="CKG20" s="8"/>
      <c r="CKH20" s="8"/>
      <c r="CKI20" s="8"/>
      <c r="CKJ20" s="8"/>
      <c r="CKK20" s="8"/>
      <c r="CKL20" s="8"/>
      <c r="CKM20" s="8"/>
      <c r="CKN20" s="8"/>
      <c r="CKO20" s="8"/>
      <c r="CKP20" s="8"/>
      <c r="CKQ20" s="8"/>
      <c r="CKR20" s="8"/>
      <c r="CKS20" s="8"/>
      <c r="CKT20" s="8"/>
      <c r="CKU20" s="8"/>
      <c r="CKV20" s="8"/>
      <c r="CKW20" s="8"/>
      <c r="CKX20" s="8"/>
      <c r="CKY20" s="8"/>
      <c r="CKZ20" s="8"/>
      <c r="CLA20" s="8"/>
      <c r="CLB20" s="8"/>
      <c r="CLC20" s="8"/>
      <c r="CLD20" s="8"/>
      <c r="CLE20" s="8"/>
      <c r="CLF20" s="8"/>
      <c r="CLG20" s="8"/>
      <c r="CLH20" s="8"/>
      <c r="CLI20" s="8"/>
      <c r="CLJ20" s="8"/>
      <c r="CLK20" s="8"/>
      <c r="CLL20" s="8"/>
      <c r="CLM20" s="8"/>
      <c r="CLN20" s="8"/>
      <c r="CLO20" s="8"/>
      <c r="CLP20" s="8"/>
      <c r="CLQ20" s="8"/>
      <c r="CLR20" s="8"/>
      <c r="CLS20" s="8"/>
      <c r="CLT20" s="8"/>
      <c r="CLU20" s="8"/>
      <c r="CLV20" s="8"/>
      <c r="CLW20" s="8"/>
      <c r="CLX20" s="8"/>
      <c r="CLY20" s="8"/>
      <c r="CLZ20" s="8"/>
      <c r="CMA20" s="8"/>
      <c r="CMB20" s="8"/>
      <c r="CMC20" s="8"/>
      <c r="CMD20" s="8"/>
      <c r="CME20" s="8"/>
      <c r="CMF20" s="8"/>
      <c r="CMG20" s="8"/>
      <c r="CMH20" s="8"/>
      <c r="CMI20" s="8"/>
      <c r="CMJ20" s="8"/>
      <c r="CMK20" s="8"/>
      <c r="CML20" s="8"/>
      <c r="CMM20" s="8"/>
      <c r="CMN20" s="8"/>
      <c r="CMO20" s="8"/>
      <c r="CMP20" s="8"/>
      <c r="CMQ20" s="8"/>
      <c r="CMR20" s="8"/>
      <c r="CMS20" s="8"/>
      <c r="CMT20" s="8"/>
      <c r="CMU20" s="8"/>
      <c r="CMV20" s="8"/>
      <c r="CMW20" s="8"/>
      <c r="CMX20" s="8"/>
      <c r="CMY20" s="8"/>
      <c r="CMZ20" s="8"/>
      <c r="CNA20" s="8"/>
      <c r="CNB20" s="8"/>
      <c r="CNC20" s="8"/>
      <c r="CND20" s="8"/>
      <c r="CNE20" s="8"/>
      <c r="CNF20" s="8"/>
      <c r="CNG20" s="8"/>
      <c r="CNH20" s="8"/>
      <c r="CNI20" s="8"/>
      <c r="CNJ20" s="8"/>
      <c r="CNK20" s="8"/>
      <c r="CNL20" s="8"/>
      <c r="CNM20" s="8"/>
      <c r="CNN20" s="8"/>
      <c r="CNO20" s="8"/>
      <c r="CNP20" s="8"/>
      <c r="CNQ20" s="8"/>
      <c r="CNR20" s="8"/>
      <c r="CNS20" s="8"/>
      <c r="CNT20" s="8"/>
      <c r="CNU20" s="8"/>
      <c r="CNV20" s="8"/>
      <c r="CNW20" s="8"/>
      <c r="CNX20" s="8"/>
      <c r="CNY20" s="8"/>
      <c r="CNZ20" s="8"/>
      <c r="COA20" s="8"/>
      <c r="COB20" s="8"/>
      <c r="COC20" s="8"/>
      <c r="COD20" s="8"/>
      <c r="COE20" s="8"/>
      <c r="COF20" s="8"/>
      <c r="COG20" s="8"/>
      <c r="COH20" s="8"/>
      <c r="COI20" s="8"/>
      <c r="COJ20" s="8"/>
      <c r="COK20" s="8"/>
      <c r="COL20" s="8"/>
      <c r="COM20" s="8"/>
      <c r="CON20" s="8"/>
      <c r="COO20" s="8"/>
      <c r="COP20" s="8"/>
      <c r="COQ20" s="8"/>
      <c r="COR20" s="8"/>
      <c r="COS20" s="8"/>
      <c r="COT20" s="8"/>
      <c r="COU20" s="8"/>
      <c r="COV20" s="8"/>
      <c r="COW20" s="8"/>
      <c r="COX20" s="8"/>
      <c r="COY20" s="8"/>
      <c r="COZ20" s="8"/>
      <c r="CPA20" s="8"/>
      <c r="CPB20" s="8"/>
      <c r="CPC20" s="8"/>
      <c r="CPD20" s="8"/>
      <c r="CPE20" s="8"/>
      <c r="CPF20" s="8"/>
      <c r="CPG20" s="8"/>
      <c r="CPH20" s="8"/>
      <c r="CPI20" s="8"/>
      <c r="CPJ20" s="8"/>
      <c r="CPK20" s="8"/>
      <c r="CPL20" s="8"/>
      <c r="CPM20" s="8"/>
      <c r="CPN20" s="8"/>
      <c r="CPO20" s="8"/>
      <c r="CPP20" s="8"/>
      <c r="CPQ20" s="8"/>
      <c r="CPR20" s="8"/>
      <c r="CPS20" s="8"/>
      <c r="CPT20" s="8"/>
      <c r="CPU20" s="8"/>
      <c r="CPV20" s="8"/>
      <c r="CPW20" s="8"/>
      <c r="CPX20" s="8"/>
      <c r="CPY20" s="8"/>
      <c r="CPZ20" s="8"/>
      <c r="CQA20" s="8"/>
      <c r="CQB20" s="8"/>
      <c r="CQC20" s="8"/>
      <c r="CQD20" s="8"/>
      <c r="CQE20" s="8"/>
      <c r="CQF20" s="8"/>
      <c r="CQG20" s="8"/>
      <c r="CQH20" s="8"/>
      <c r="CQI20" s="8"/>
      <c r="CQJ20" s="8"/>
      <c r="CQK20" s="8"/>
      <c r="CQL20" s="8"/>
      <c r="CQM20" s="8"/>
      <c r="CQN20" s="8"/>
      <c r="CQO20" s="8"/>
      <c r="CQP20" s="8"/>
      <c r="CQQ20" s="8"/>
      <c r="CQR20" s="8"/>
      <c r="CQS20" s="8"/>
      <c r="CQT20" s="8"/>
      <c r="CQU20" s="8"/>
      <c r="CQV20" s="8"/>
      <c r="CQW20" s="8"/>
      <c r="CQX20" s="8"/>
      <c r="CQY20" s="8"/>
      <c r="CQZ20" s="8"/>
      <c r="CRA20" s="8"/>
      <c r="CRB20" s="8"/>
      <c r="CRC20" s="8"/>
      <c r="CRD20" s="8"/>
      <c r="CRE20" s="8"/>
      <c r="CRF20" s="8"/>
      <c r="CRG20" s="8"/>
      <c r="CRH20" s="8"/>
      <c r="CRI20" s="8"/>
      <c r="CRJ20" s="8"/>
      <c r="CRK20" s="8"/>
      <c r="CRL20" s="8"/>
      <c r="CRM20" s="8"/>
      <c r="CRN20" s="8"/>
      <c r="CRO20" s="8"/>
      <c r="CRP20" s="8"/>
      <c r="CRQ20" s="8"/>
      <c r="CRR20" s="8"/>
      <c r="CRS20" s="8"/>
      <c r="CRT20" s="8"/>
      <c r="CRU20" s="8"/>
      <c r="CRV20" s="8"/>
      <c r="CRW20" s="8"/>
      <c r="CRX20" s="8"/>
      <c r="CRY20" s="8"/>
      <c r="CRZ20" s="8"/>
      <c r="CSA20" s="8"/>
      <c r="CSB20" s="8"/>
      <c r="CSC20" s="8"/>
      <c r="CSD20" s="8"/>
      <c r="CSE20" s="8"/>
      <c r="CSF20" s="8"/>
      <c r="CSG20" s="8"/>
      <c r="CSH20" s="8"/>
      <c r="CSI20" s="8"/>
      <c r="CSJ20" s="8"/>
      <c r="CSK20" s="8"/>
      <c r="CSL20" s="8"/>
      <c r="CSM20" s="8"/>
      <c r="CSN20" s="8"/>
      <c r="CSO20" s="8"/>
      <c r="CSP20" s="8"/>
      <c r="CSQ20" s="8"/>
      <c r="CSR20" s="8"/>
      <c r="CSS20" s="8"/>
      <c r="CST20" s="8"/>
      <c r="CSU20" s="8"/>
      <c r="CSV20" s="8"/>
      <c r="CSW20" s="8"/>
      <c r="CSX20" s="8"/>
      <c r="CSY20" s="8"/>
      <c r="CSZ20" s="8"/>
      <c r="CTA20" s="8"/>
      <c r="CTB20" s="8"/>
      <c r="CTC20" s="8"/>
      <c r="CTD20" s="8"/>
      <c r="CTE20" s="8"/>
      <c r="CTF20" s="8"/>
      <c r="CTG20" s="8"/>
      <c r="CTH20" s="8"/>
      <c r="CTI20" s="8"/>
      <c r="CTJ20" s="8"/>
      <c r="CTK20" s="8"/>
      <c r="CTL20" s="8"/>
      <c r="CTM20" s="8"/>
      <c r="CTN20" s="8"/>
      <c r="CTO20" s="8"/>
      <c r="CTP20" s="8"/>
      <c r="CTQ20" s="8"/>
      <c r="CTR20" s="8"/>
      <c r="CTS20" s="8"/>
      <c r="CTT20" s="8"/>
      <c r="CTU20" s="8"/>
      <c r="CTV20" s="8"/>
      <c r="CTW20" s="8"/>
      <c r="CTX20" s="8"/>
      <c r="CTY20" s="8"/>
      <c r="CTZ20" s="8"/>
      <c r="CUA20" s="8"/>
      <c r="CUB20" s="8"/>
      <c r="CUC20" s="8"/>
      <c r="CUD20" s="8"/>
      <c r="CUE20" s="8"/>
      <c r="CUF20" s="8"/>
      <c r="CUG20" s="8"/>
      <c r="CUH20" s="8"/>
      <c r="CUI20" s="8"/>
      <c r="CUJ20" s="8"/>
      <c r="CUK20" s="8"/>
      <c r="CUL20" s="8"/>
      <c r="CUM20" s="8"/>
      <c r="CUN20" s="8"/>
      <c r="CUO20" s="8"/>
      <c r="CUP20" s="8"/>
      <c r="CUQ20" s="8"/>
      <c r="CUR20" s="8"/>
      <c r="CUS20" s="8"/>
      <c r="CUT20" s="8"/>
      <c r="CUU20" s="8"/>
      <c r="CUV20" s="8"/>
      <c r="CUW20" s="8"/>
      <c r="CUX20" s="8"/>
      <c r="CUY20" s="8"/>
      <c r="CUZ20" s="8"/>
      <c r="CVA20" s="8"/>
      <c r="CVB20" s="8"/>
      <c r="CVC20" s="8"/>
      <c r="CVD20" s="8"/>
      <c r="CVE20" s="8"/>
      <c r="CVF20" s="8"/>
      <c r="CVG20" s="8"/>
      <c r="CVH20" s="8"/>
      <c r="CVI20" s="8"/>
      <c r="CVJ20" s="8"/>
      <c r="CVK20" s="8"/>
      <c r="CVL20" s="8"/>
      <c r="CVM20" s="8"/>
      <c r="CVN20" s="8"/>
      <c r="CVO20" s="8"/>
      <c r="CVP20" s="8"/>
      <c r="CVQ20" s="8"/>
      <c r="CVR20" s="8"/>
      <c r="CVS20" s="8"/>
      <c r="CVT20" s="8"/>
      <c r="CVU20" s="8"/>
      <c r="CVV20" s="8"/>
      <c r="CVW20" s="8"/>
      <c r="CVX20" s="8"/>
      <c r="CVY20" s="8"/>
      <c r="CVZ20" s="8"/>
      <c r="CWA20" s="8"/>
      <c r="CWB20" s="8"/>
      <c r="CWC20" s="8"/>
      <c r="CWD20" s="8"/>
      <c r="CWE20" s="8"/>
      <c r="CWF20" s="8"/>
      <c r="CWG20" s="8"/>
      <c r="CWH20" s="8"/>
      <c r="CWI20" s="8"/>
      <c r="CWJ20" s="8"/>
      <c r="CWK20" s="8"/>
      <c r="CWL20" s="8"/>
      <c r="CWM20" s="8"/>
      <c r="CWN20" s="8"/>
      <c r="CWO20" s="8"/>
      <c r="CWP20" s="8"/>
      <c r="CWQ20" s="8"/>
      <c r="CWR20" s="8"/>
      <c r="CWS20" s="8"/>
      <c r="CWT20" s="8"/>
      <c r="CWU20" s="8"/>
      <c r="CWV20" s="8"/>
      <c r="CWW20" s="8"/>
      <c r="CWX20" s="8"/>
      <c r="CWY20" s="8"/>
      <c r="CWZ20" s="8"/>
      <c r="CXA20" s="8"/>
      <c r="CXB20" s="8"/>
      <c r="CXC20" s="8"/>
      <c r="CXD20" s="8"/>
      <c r="CXE20" s="8"/>
      <c r="CXF20" s="8"/>
      <c r="CXG20" s="8"/>
      <c r="CXH20" s="8"/>
      <c r="CXI20" s="8"/>
      <c r="CXJ20" s="8"/>
      <c r="CXK20" s="8"/>
      <c r="CXL20" s="8"/>
      <c r="CXM20" s="8"/>
      <c r="CXN20" s="8"/>
      <c r="CXO20" s="8"/>
      <c r="CXP20" s="8"/>
      <c r="CXQ20" s="8"/>
      <c r="CXR20" s="8"/>
      <c r="CXS20" s="8"/>
      <c r="CXT20" s="8"/>
      <c r="CXU20" s="8"/>
      <c r="CXV20" s="8"/>
      <c r="CXW20" s="8"/>
      <c r="CXX20" s="8"/>
      <c r="CXY20" s="8"/>
      <c r="CXZ20" s="8"/>
      <c r="CYA20" s="8"/>
      <c r="CYB20" s="8"/>
      <c r="CYC20" s="8"/>
      <c r="CYD20" s="8"/>
      <c r="CYE20" s="8"/>
      <c r="CYF20" s="8"/>
      <c r="CYG20" s="8"/>
      <c r="CYH20" s="8"/>
      <c r="CYI20" s="8"/>
      <c r="CYJ20" s="8"/>
      <c r="CYK20" s="8"/>
      <c r="CYL20" s="8"/>
      <c r="CYM20" s="8"/>
      <c r="CYN20" s="8"/>
      <c r="CYO20" s="8"/>
      <c r="CYP20" s="8"/>
      <c r="CYQ20" s="8"/>
      <c r="CYR20" s="8"/>
      <c r="CYS20" s="8"/>
      <c r="CYT20" s="8"/>
      <c r="CYU20" s="8"/>
      <c r="CYV20" s="8"/>
      <c r="CYW20" s="8"/>
      <c r="CYX20" s="8"/>
      <c r="CYY20" s="8"/>
      <c r="CYZ20" s="8"/>
      <c r="CZA20" s="8"/>
      <c r="CZB20" s="8"/>
      <c r="CZC20" s="8"/>
      <c r="CZD20" s="8"/>
      <c r="CZE20" s="8"/>
      <c r="CZF20" s="8"/>
      <c r="CZG20" s="8"/>
      <c r="CZH20" s="8"/>
      <c r="CZI20" s="8"/>
      <c r="CZJ20" s="8"/>
      <c r="CZK20" s="8"/>
      <c r="CZL20" s="8"/>
      <c r="CZM20" s="8"/>
      <c r="CZN20" s="8"/>
      <c r="CZO20" s="8"/>
      <c r="CZP20" s="8"/>
      <c r="CZQ20" s="8"/>
      <c r="CZR20" s="8"/>
      <c r="CZS20" s="8"/>
      <c r="CZT20" s="8"/>
      <c r="CZU20" s="8"/>
      <c r="CZV20" s="8"/>
      <c r="CZW20" s="8"/>
      <c r="CZX20" s="8"/>
      <c r="CZY20" s="8"/>
      <c r="CZZ20" s="8"/>
      <c r="DAA20" s="8"/>
      <c r="DAB20" s="8"/>
      <c r="DAC20" s="8"/>
      <c r="DAD20" s="8"/>
      <c r="DAE20" s="8"/>
      <c r="DAF20" s="8"/>
      <c r="DAG20" s="8"/>
      <c r="DAH20" s="8"/>
      <c r="DAI20" s="8"/>
      <c r="DAJ20" s="8"/>
      <c r="DAK20" s="8"/>
      <c r="DAL20" s="8"/>
      <c r="DAM20" s="8"/>
      <c r="DAN20" s="8"/>
      <c r="DAO20" s="8"/>
      <c r="DAP20" s="8"/>
      <c r="DAQ20" s="8"/>
      <c r="DAR20" s="8"/>
      <c r="DAS20" s="8"/>
      <c r="DAT20" s="8"/>
      <c r="DAU20" s="8"/>
      <c r="DAV20" s="8"/>
      <c r="DAW20" s="8"/>
      <c r="DAX20" s="8"/>
      <c r="DAY20" s="8"/>
      <c r="DAZ20" s="8"/>
      <c r="DBA20" s="8"/>
      <c r="DBB20" s="8"/>
      <c r="DBC20" s="8"/>
      <c r="DBD20" s="8"/>
      <c r="DBE20" s="8"/>
      <c r="DBF20" s="8"/>
      <c r="DBG20" s="8"/>
      <c r="DBH20" s="8"/>
      <c r="DBI20" s="8"/>
      <c r="DBJ20" s="8"/>
      <c r="DBK20" s="8"/>
      <c r="DBL20" s="8"/>
      <c r="DBM20" s="8"/>
      <c r="DBN20" s="8"/>
      <c r="DBO20" s="8"/>
      <c r="DBP20" s="8"/>
      <c r="DBQ20" s="8"/>
      <c r="DBR20" s="8"/>
      <c r="DBS20" s="8"/>
      <c r="DBT20" s="8"/>
      <c r="DBU20" s="8"/>
      <c r="DBV20" s="8"/>
      <c r="DBW20" s="8"/>
      <c r="DBX20" s="8"/>
      <c r="DBY20" s="8"/>
      <c r="DBZ20" s="8"/>
      <c r="DCA20" s="8"/>
      <c r="DCB20" s="8"/>
      <c r="DCC20" s="8"/>
      <c r="DCD20" s="8"/>
      <c r="DCE20" s="8"/>
      <c r="DCF20" s="8"/>
      <c r="DCG20" s="8"/>
      <c r="DCH20" s="8"/>
      <c r="DCI20" s="8"/>
      <c r="DCJ20" s="8"/>
      <c r="DCK20" s="8"/>
      <c r="DCL20" s="8"/>
      <c r="DCM20" s="8"/>
      <c r="DCN20" s="8"/>
      <c r="DCO20" s="8"/>
      <c r="DCP20" s="8"/>
      <c r="DCQ20" s="8"/>
      <c r="DCR20" s="8"/>
      <c r="DCS20" s="8"/>
      <c r="DCT20" s="8"/>
      <c r="DCU20" s="8"/>
      <c r="DCV20" s="8"/>
      <c r="DCW20" s="8"/>
      <c r="DCX20" s="8"/>
      <c r="DCY20" s="8"/>
      <c r="DCZ20" s="8"/>
      <c r="DDA20" s="8"/>
      <c r="DDB20" s="8"/>
      <c r="DDC20" s="8"/>
      <c r="DDD20" s="8"/>
      <c r="DDE20" s="8"/>
      <c r="DDF20" s="8"/>
      <c r="DDG20" s="8"/>
      <c r="DDH20" s="8"/>
      <c r="DDI20" s="8"/>
      <c r="DDJ20" s="8"/>
      <c r="DDK20" s="8"/>
      <c r="DDL20" s="8"/>
      <c r="DDM20" s="8"/>
      <c r="DDN20" s="8"/>
      <c r="DDO20" s="8"/>
      <c r="DDP20" s="8"/>
      <c r="DDQ20" s="8"/>
      <c r="DDR20" s="8"/>
      <c r="DDS20" s="8"/>
      <c r="DDT20" s="8"/>
      <c r="DDU20" s="8"/>
      <c r="DDV20" s="8"/>
      <c r="DDW20" s="8"/>
      <c r="DDX20" s="8"/>
      <c r="DDY20" s="8"/>
      <c r="DDZ20" s="8"/>
      <c r="DEA20" s="8"/>
      <c r="DEB20" s="8"/>
      <c r="DEC20" s="8"/>
      <c r="DED20" s="8"/>
      <c r="DEE20" s="8"/>
      <c r="DEF20" s="8"/>
      <c r="DEG20" s="8"/>
      <c r="DEH20" s="8"/>
      <c r="DEI20" s="8"/>
      <c r="DEJ20" s="8"/>
      <c r="DEK20" s="8"/>
      <c r="DEL20" s="8"/>
      <c r="DEM20" s="8"/>
      <c r="DEN20" s="8"/>
      <c r="DEO20" s="8"/>
      <c r="DEP20" s="8"/>
      <c r="DEQ20" s="8"/>
      <c r="DER20" s="8"/>
      <c r="DES20" s="8"/>
      <c r="DET20" s="8"/>
      <c r="DEU20" s="8"/>
      <c r="DEV20" s="8"/>
      <c r="DEW20" s="8"/>
      <c r="DEX20" s="8"/>
      <c r="DEY20" s="8"/>
      <c r="DEZ20" s="8"/>
      <c r="DFA20" s="8"/>
      <c r="DFB20" s="8"/>
      <c r="DFC20" s="8"/>
      <c r="DFD20" s="8"/>
      <c r="DFE20" s="8"/>
      <c r="DFF20" s="8"/>
      <c r="DFG20" s="8"/>
      <c r="DFH20" s="8"/>
      <c r="DFI20" s="8"/>
      <c r="DFJ20" s="8"/>
      <c r="DFK20" s="8"/>
      <c r="DFL20" s="8"/>
      <c r="DFM20" s="8"/>
      <c r="DFN20" s="8"/>
      <c r="DFO20" s="8"/>
      <c r="DFP20" s="8"/>
      <c r="DFQ20" s="8"/>
      <c r="DFR20" s="8"/>
      <c r="DFS20" s="8"/>
      <c r="DFT20" s="8"/>
      <c r="DFU20" s="8"/>
      <c r="DFV20" s="8"/>
      <c r="DFW20" s="8"/>
      <c r="DFX20" s="8"/>
      <c r="DFY20" s="8"/>
      <c r="DFZ20" s="8"/>
      <c r="DGA20" s="8"/>
      <c r="DGB20" s="8"/>
      <c r="DGC20" s="8"/>
      <c r="DGD20" s="8"/>
      <c r="DGE20" s="8"/>
      <c r="DGF20" s="8"/>
      <c r="DGG20" s="8"/>
      <c r="DGH20" s="8"/>
      <c r="DGI20" s="8"/>
      <c r="DGJ20" s="8"/>
      <c r="DGK20" s="8"/>
      <c r="DGL20" s="8"/>
      <c r="DGM20" s="8"/>
      <c r="DGN20" s="8"/>
      <c r="DGO20" s="8"/>
      <c r="DGP20" s="8"/>
      <c r="DGQ20" s="8"/>
      <c r="DGR20" s="8"/>
      <c r="DGS20" s="8"/>
      <c r="DGT20" s="8"/>
      <c r="DGU20" s="8"/>
      <c r="DGV20" s="8"/>
      <c r="DGW20" s="8"/>
      <c r="DGX20" s="8"/>
      <c r="DGY20" s="8"/>
      <c r="DGZ20" s="8"/>
      <c r="DHA20" s="8"/>
      <c r="DHB20" s="8"/>
      <c r="DHC20" s="8"/>
      <c r="DHD20" s="8"/>
      <c r="DHE20" s="8"/>
      <c r="DHF20" s="8"/>
      <c r="DHG20" s="8"/>
      <c r="DHH20" s="8"/>
      <c r="DHI20" s="8"/>
      <c r="DHJ20" s="8"/>
      <c r="DHK20" s="8"/>
      <c r="DHL20" s="8"/>
      <c r="DHM20" s="8"/>
      <c r="DHN20" s="8"/>
      <c r="DHO20" s="8"/>
      <c r="DHP20" s="8"/>
      <c r="DHQ20" s="8"/>
      <c r="DHR20" s="8"/>
      <c r="DHS20" s="8"/>
      <c r="DHT20" s="8"/>
      <c r="DHU20" s="8"/>
      <c r="DHV20" s="8"/>
      <c r="DHW20" s="8"/>
      <c r="DHX20" s="8"/>
      <c r="DHY20" s="8"/>
      <c r="DHZ20" s="8"/>
      <c r="DIA20" s="8"/>
      <c r="DIB20" s="8"/>
      <c r="DIC20" s="8"/>
      <c r="DID20" s="8"/>
      <c r="DIE20" s="8"/>
      <c r="DIF20" s="8"/>
      <c r="DIG20" s="8"/>
      <c r="DIH20" s="8"/>
      <c r="DII20" s="8"/>
      <c r="DIJ20" s="8"/>
      <c r="DIK20" s="8"/>
      <c r="DIL20" s="8"/>
      <c r="DIM20" s="8"/>
      <c r="DIN20" s="8"/>
      <c r="DIO20" s="8"/>
      <c r="DIP20" s="8"/>
      <c r="DIQ20" s="8"/>
      <c r="DIR20" s="8"/>
      <c r="DIS20" s="8"/>
      <c r="DIT20" s="8"/>
      <c r="DIU20" s="8"/>
      <c r="DIV20" s="8"/>
      <c r="DIW20" s="8"/>
      <c r="DIX20" s="8"/>
      <c r="DIY20" s="8"/>
      <c r="DIZ20" s="8"/>
      <c r="DJA20" s="8"/>
      <c r="DJB20" s="8"/>
      <c r="DJC20" s="8"/>
      <c r="DJD20" s="8"/>
      <c r="DJE20" s="8"/>
      <c r="DJF20" s="8"/>
      <c r="DJG20" s="8"/>
      <c r="DJH20" s="8"/>
      <c r="DJI20" s="8"/>
      <c r="DJJ20" s="8"/>
      <c r="DJK20" s="8"/>
      <c r="DJL20" s="8"/>
      <c r="DJM20" s="8"/>
      <c r="DJN20" s="8"/>
      <c r="DJO20" s="8"/>
      <c r="DJP20" s="8"/>
      <c r="DJQ20" s="8"/>
      <c r="DJR20" s="8"/>
      <c r="DJS20" s="8"/>
      <c r="DJT20" s="8"/>
      <c r="DJU20" s="8"/>
      <c r="DJV20" s="8"/>
      <c r="DJW20" s="8"/>
      <c r="DJX20" s="8"/>
      <c r="DJY20" s="8"/>
      <c r="DJZ20" s="8"/>
      <c r="DKA20" s="8"/>
      <c r="DKB20" s="8"/>
      <c r="DKC20" s="8"/>
      <c r="DKD20" s="8"/>
      <c r="DKE20" s="8"/>
      <c r="DKF20" s="8"/>
      <c r="DKG20" s="8"/>
      <c r="DKH20" s="8"/>
      <c r="DKI20" s="8"/>
      <c r="DKJ20" s="8"/>
      <c r="DKK20" s="8"/>
      <c r="DKL20" s="8"/>
      <c r="DKM20" s="8"/>
      <c r="DKN20" s="8"/>
      <c r="DKO20" s="8"/>
      <c r="DKP20" s="8"/>
      <c r="DKQ20" s="8"/>
      <c r="DKR20" s="8"/>
      <c r="DKS20" s="8"/>
      <c r="DKT20" s="8"/>
      <c r="DKU20" s="8"/>
      <c r="DKV20" s="8"/>
      <c r="DKW20" s="8"/>
      <c r="DKX20" s="8"/>
      <c r="DKY20" s="8"/>
      <c r="DKZ20" s="8"/>
      <c r="DLA20" s="8"/>
      <c r="DLB20" s="8"/>
      <c r="DLC20" s="8"/>
      <c r="DLD20" s="8"/>
      <c r="DLE20" s="8"/>
      <c r="DLF20" s="8"/>
      <c r="DLG20" s="8"/>
      <c r="DLH20" s="8"/>
      <c r="DLI20" s="8"/>
      <c r="DLJ20" s="8"/>
      <c r="DLK20" s="8"/>
      <c r="DLL20" s="8"/>
      <c r="DLM20" s="8"/>
      <c r="DLN20" s="8"/>
      <c r="DLO20" s="8"/>
      <c r="DLP20" s="8"/>
      <c r="DLQ20" s="8"/>
      <c r="DLR20" s="8"/>
      <c r="DLS20" s="8"/>
      <c r="DLT20" s="8"/>
      <c r="DLU20" s="8"/>
      <c r="DLV20" s="8"/>
      <c r="DLW20" s="8"/>
      <c r="DLX20" s="8"/>
      <c r="DLY20" s="8"/>
      <c r="DLZ20" s="8"/>
      <c r="DMA20" s="8"/>
      <c r="DMB20" s="8"/>
      <c r="DMC20" s="8"/>
      <c r="DMD20" s="8"/>
      <c r="DME20" s="8"/>
      <c r="DMF20" s="8"/>
      <c r="DMG20" s="8"/>
      <c r="DMH20" s="8"/>
      <c r="DMI20" s="8"/>
      <c r="DMJ20" s="8"/>
      <c r="DMK20" s="8"/>
      <c r="DML20" s="8"/>
      <c r="DMM20" s="8"/>
      <c r="DMN20" s="8"/>
      <c r="DMO20" s="8"/>
      <c r="DMP20" s="8"/>
      <c r="DMQ20" s="8"/>
      <c r="DMR20" s="8"/>
      <c r="DMS20" s="8"/>
      <c r="DMT20" s="8"/>
      <c r="DMU20" s="8"/>
      <c r="DMV20" s="8"/>
      <c r="DMW20" s="8"/>
      <c r="DMX20" s="8"/>
      <c r="DMY20" s="8"/>
      <c r="DMZ20" s="8"/>
      <c r="DNA20" s="8"/>
      <c r="DNB20" s="8"/>
      <c r="DNC20" s="8"/>
      <c r="DND20" s="8"/>
      <c r="DNE20" s="8"/>
      <c r="DNF20" s="8"/>
      <c r="DNG20" s="8"/>
      <c r="DNH20" s="8"/>
      <c r="DNI20" s="8"/>
      <c r="DNJ20" s="8"/>
      <c r="DNK20" s="8"/>
      <c r="DNL20" s="8"/>
      <c r="DNM20" s="8"/>
      <c r="DNN20" s="8"/>
      <c r="DNO20" s="8"/>
      <c r="DNP20" s="8"/>
      <c r="DNQ20" s="8"/>
      <c r="DNR20" s="8"/>
      <c r="DNS20" s="8"/>
      <c r="DNT20" s="8"/>
      <c r="DNU20" s="8"/>
      <c r="DNV20" s="8"/>
      <c r="DNW20" s="8"/>
      <c r="DNX20" s="8"/>
      <c r="DNY20" s="8"/>
      <c r="DNZ20" s="8"/>
      <c r="DOA20" s="8"/>
      <c r="DOB20" s="8"/>
      <c r="DOC20" s="8"/>
      <c r="DOD20" s="8"/>
      <c r="DOE20" s="8"/>
      <c r="DOF20" s="8"/>
      <c r="DOG20" s="8"/>
      <c r="DOH20" s="8"/>
      <c r="DOI20" s="8"/>
      <c r="DOJ20" s="8"/>
      <c r="DOK20" s="8"/>
      <c r="DOL20" s="8"/>
      <c r="DOM20" s="8"/>
      <c r="DON20" s="8"/>
      <c r="DOO20" s="8"/>
      <c r="DOP20" s="8"/>
      <c r="DOQ20" s="8"/>
      <c r="DOR20" s="8"/>
      <c r="DOS20" s="8"/>
      <c r="DOT20" s="8"/>
      <c r="DOU20" s="8"/>
      <c r="DOV20" s="8"/>
      <c r="DOW20" s="8"/>
      <c r="DOX20" s="8"/>
      <c r="DOY20" s="8"/>
      <c r="DOZ20" s="8"/>
      <c r="DPA20" s="8"/>
      <c r="DPB20" s="8"/>
      <c r="DPC20" s="8"/>
      <c r="DPD20" s="8"/>
      <c r="DPE20" s="8"/>
      <c r="DPF20" s="8"/>
      <c r="DPG20" s="8"/>
      <c r="DPH20" s="8"/>
      <c r="DPI20" s="8"/>
      <c r="DPJ20" s="8"/>
      <c r="DPK20" s="8"/>
      <c r="DPL20" s="8"/>
      <c r="DPM20" s="8"/>
      <c r="DPN20" s="8"/>
      <c r="DPO20" s="8"/>
      <c r="DPP20" s="8"/>
      <c r="DPQ20" s="8"/>
      <c r="DPR20" s="8"/>
      <c r="DPS20" s="8"/>
      <c r="DPT20" s="8"/>
      <c r="DPU20" s="8"/>
      <c r="DPV20" s="8"/>
      <c r="DPW20" s="8"/>
      <c r="DPX20" s="8"/>
      <c r="DPY20" s="8"/>
      <c r="DPZ20" s="8"/>
      <c r="DQA20" s="8"/>
      <c r="DQB20" s="8"/>
      <c r="DQC20" s="8"/>
      <c r="DQD20" s="8"/>
      <c r="DQE20" s="8"/>
      <c r="DQF20" s="8"/>
      <c r="DQG20" s="8"/>
      <c r="DQH20" s="8"/>
      <c r="DQI20" s="8"/>
      <c r="DQJ20" s="8"/>
      <c r="DQK20" s="8"/>
      <c r="DQL20" s="8"/>
      <c r="DQM20" s="8"/>
      <c r="DQN20" s="8"/>
      <c r="DQO20" s="8"/>
      <c r="DQP20" s="8"/>
      <c r="DQQ20" s="8"/>
      <c r="DQR20" s="8"/>
      <c r="DQS20" s="8"/>
      <c r="DQT20" s="8"/>
      <c r="DQU20" s="8"/>
      <c r="DQV20" s="8"/>
      <c r="DQW20" s="8"/>
      <c r="DQX20" s="8"/>
      <c r="DQY20" s="8"/>
      <c r="DQZ20" s="8"/>
      <c r="DRA20" s="8"/>
      <c r="DRB20" s="8"/>
      <c r="DRC20" s="8"/>
      <c r="DRD20" s="8"/>
      <c r="DRE20" s="8"/>
      <c r="DRF20" s="8"/>
      <c r="DRG20" s="8"/>
      <c r="DRH20" s="8"/>
      <c r="DRI20" s="8"/>
      <c r="DRJ20" s="8"/>
      <c r="DRK20" s="8"/>
      <c r="DRL20" s="8"/>
      <c r="DRM20" s="8"/>
      <c r="DRN20" s="8"/>
      <c r="DRO20" s="8"/>
      <c r="DRP20" s="8"/>
      <c r="DRQ20" s="8"/>
      <c r="DRR20" s="8"/>
      <c r="DRS20" s="8"/>
      <c r="DRT20" s="8"/>
      <c r="DRU20" s="8"/>
      <c r="DRV20" s="8"/>
      <c r="DRW20" s="8"/>
      <c r="DRX20" s="8"/>
      <c r="DRY20" s="8"/>
      <c r="DRZ20" s="8"/>
      <c r="DSA20" s="8"/>
      <c r="DSB20" s="8"/>
      <c r="DSC20" s="8"/>
      <c r="DSD20" s="8"/>
      <c r="DSE20" s="8"/>
      <c r="DSF20" s="8"/>
      <c r="DSG20" s="8"/>
      <c r="DSH20" s="8"/>
      <c r="DSI20" s="8"/>
      <c r="DSJ20" s="8"/>
      <c r="DSK20" s="8"/>
      <c r="DSL20" s="8"/>
      <c r="DSM20" s="8"/>
      <c r="DSN20" s="8"/>
      <c r="DSO20" s="8"/>
      <c r="DSP20" s="8"/>
      <c r="DSQ20" s="8"/>
      <c r="DSR20" s="8"/>
      <c r="DSS20" s="8"/>
      <c r="DST20" s="8"/>
      <c r="DSU20" s="8"/>
      <c r="DSV20" s="8"/>
      <c r="DSW20" s="8"/>
      <c r="DSX20" s="8"/>
      <c r="DSY20" s="8"/>
      <c r="DSZ20" s="8"/>
      <c r="DTA20" s="8"/>
      <c r="DTB20" s="8"/>
      <c r="DTC20" s="8"/>
      <c r="DTD20" s="8"/>
      <c r="DTE20" s="8"/>
      <c r="DTF20" s="8"/>
      <c r="DTG20" s="8"/>
      <c r="DTH20" s="8"/>
      <c r="DTI20" s="8"/>
      <c r="DTJ20" s="8"/>
      <c r="DTK20" s="8"/>
      <c r="DTL20" s="8"/>
      <c r="DTM20" s="8"/>
      <c r="DTN20" s="8"/>
      <c r="DTO20" s="8"/>
      <c r="DTP20" s="8"/>
      <c r="DTQ20" s="8"/>
      <c r="DTR20" s="8"/>
      <c r="DTS20" s="8"/>
      <c r="DTT20" s="8"/>
      <c r="DTU20" s="8"/>
      <c r="DTV20" s="8"/>
      <c r="DTW20" s="8"/>
      <c r="DTX20" s="8"/>
      <c r="DTY20" s="8"/>
      <c r="DTZ20" s="8"/>
      <c r="DUA20" s="8"/>
      <c r="DUB20" s="8"/>
      <c r="DUC20" s="8"/>
      <c r="DUD20" s="8"/>
      <c r="DUE20" s="8"/>
      <c r="DUF20" s="8"/>
      <c r="DUG20" s="8"/>
      <c r="DUH20" s="8"/>
      <c r="DUI20" s="8"/>
      <c r="DUJ20" s="8"/>
      <c r="DUK20" s="8"/>
      <c r="DUL20" s="8"/>
      <c r="DUM20" s="8"/>
      <c r="DUN20" s="8"/>
      <c r="DUO20" s="8"/>
      <c r="DUP20" s="8"/>
      <c r="DUQ20" s="8"/>
      <c r="DUR20" s="8"/>
      <c r="DUS20" s="8"/>
      <c r="DUT20" s="8"/>
      <c r="DUU20" s="8"/>
      <c r="DUV20" s="8"/>
      <c r="DUW20" s="8"/>
      <c r="DUX20" s="8"/>
      <c r="DUY20" s="8"/>
      <c r="DUZ20" s="8"/>
      <c r="DVA20" s="8"/>
      <c r="DVB20" s="8"/>
      <c r="DVC20" s="8"/>
      <c r="DVD20" s="8"/>
      <c r="DVE20" s="8"/>
      <c r="DVF20" s="8"/>
      <c r="DVG20" s="8"/>
      <c r="DVH20" s="8"/>
      <c r="DVI20" s="8"/>
      <c r="DVJ20" s="8"/>
      <c r="DVK20" s="8"/>
      <c r="DVL20" s="8"/>
      <c r="DVM20" s="8"/>
      <c r="DVN20" s="8"/>
      <c r="DVO20" s="8"/>
      <c r="DVP20" s="8"/>
      <c r="DVQ20" s="8"/>
      <c r="DVR20" s="8"/>
      <c r="DVS20" s="8"/>
      <c r="DVT20" s="8"/>
      <c r="DVU20" s="8"/>
      <c r="DVV20" s="8"/>
      <c r="DVW20" s="8"/>
      <c r="DVX20" s="8"/>
      <c r="DVY20" s="8"/>
      <c r="DVZ20" s="8"/>
      <c r="DWA20" s="8"/>
      <c r="DWB20" s="8"/>
      <c r="DWC20" s="8"/>
      <c r="DWD20" s="8"/>
      <c r="DWE20" s="8"/>
      <c r="DWF20" s="8"/>
      <c r="DWG20" s="8"/>
      <c r="DWH20" s="8"/>
      <c r="DWI20" s="8"/>
      <c r="DWJ20" s="8"/>
      <c r="DWK20" s="8"/>
      <c r="DWL20" s="8"/>
      <c r="DWM20" s="8"/>
      <c r="DWN20" s="8"/>
      <c r="DWO20" s="8"/>
      <c r="DWP20" s="8"/>
      <c r="DWQ20" s="8"/>
      <c r="DWR20" s="8"/>
      <c r="DWS20" s="8"/>
      <c r="DWT20" s="8"/>
      <c r="DWU20" s="8"/>
      <c r="DWV20" s="8"/>
      <c r="DWW20" s="8"/>
      <c r="DWX20" s="8"/>
      <c r="DWY20" s="8"/>
      <c r="DWZ20" s="8"/>
      <c r="DXA20" s="8"/>
      <c r="DXB20" s="8"/>
      <c r="DXC20" s="8"/>
      <c r="DXD20" s="8"/>
      <c r="DXE20" s="8"/>
      <c r="DXF20" s="8"/>
      <c r="DXG20" s="8"/>
      <c r="DXH20" s="8"/>
      <c r="DXI20" s="8"/>
      <c r="DXJ20" s="8"/>
      <c r="DXK20" s="8"/>
      <c r="DXL20" s="8"/>
      <c r="DXM20" s="8"/>
      <c r="DXN20" s="8"/>
      <c r="DXO20" s="8"/>
      <c r="DXP20" s="8"/>
      <c r="DXQ20" s="8"/>
      <c r="DXR20" s="8"/>
      <c r="DXS20" s="8"/>
      <c r="DXT20" s="8"/>
      <c r="DXU20" s="8"/>
      <c r="DXV20" s="8"/>
      <c r="DXW20" s="8"/>
      <c r="DXX20" s="8"/>
      <c r="DXY20" s="8"/>
      <c r="DXZ20" s="8"/>
      <c r="DYA20" s="8"/>
      <c r="DYB20" s="8"/>
      <c r="DYC20" s="8"/>
      <c r="DYD20" s="8"/>
      <c r="DYE20" s="8"/>
      <c r="DYF20" s="8"/>
      <c r="DYG20" s="8"/>
      <c r="DYH20" s="8"/>
      <c r="DYI20" s="8"/>
      <c r="DYJ20" s="8"/>
      <c r="DYK20" s="8"/>
      <c r="DYL20" s="8"/>
      <c r="DYM20" s="8"/>
      <c r="DYN20" s="8"/>
      <c r="DYO20" s="8"/>
      <c r="DYP20" s="8"/>
      <c r="DYQ20" s="8"/>
      <c r="DYR20" s="8"/>
      <c r="DYS20" s="8"/>
      <c r="DYT20" s="8"/>
      <c r="DYU20" s="8"/>
      <c r="DYV20" s="8"/>
      <c r="DYW20" s="8"/>
      <c r="DYX20" s="8"/>
      <c r="DYY20" s="8"/>
      <c r="DYZ20" s="8"/>
      <c r="DZA20" s="8"/>
      <c r="DZB20" s="8"/>
      <c r="DZC20" s="8"/>
      <c r="DZD20" s="8"/>
      <c r="DZE20" s="8"/>
      <c r="DZF20" s="8"/>
      <c r="DZG20" s="8"/>
      <c r="DZH20" s="8"/>
      <c r="DZI20" s="8"/>
      <c r="DZJ20" s="8"/>
      <c r="DZK20" s="8"/>
      <c r="DZL20" s="8"/>
      <c r="DZM20" s="8"/>
      <c r="DZN20" s="8"/>
      <c r="DZO20" s="8"/>
      <c r="DZP20" s="8"/>
      <c r="DZQ20" s="8"/>
      <c r="DZR20" s="8"/>
      <c r="DZS20" s="8"/>
      <c r="DZT20" s="8"/>
      <c r="DZU20" s="8"/>
      <c r="DZV20" s="8"/>
      <c r="DZW20" s="8"/>
      <c r="DZX20" s="8"/>
      <c r="DZY20" s="8"/>
      <c r="DZZ20" s="8"/>
      <c r="EAA20" s="8"/>
      <c r="EAB20" s="8"/>
      <c r="EAC20" s="8"/>
      <c r="EAD20" s="8"/>
      <c r="EAE20" s="8"/>
      <c r="EAF20" s="8"/>
      <c r="EAG20" s="8"/>
      <c r="EAH20" s="8"/>
      <c r="EAI20" s="8"/>
      <c r="EAJ20" s="8"/>
      <c r="EAK20" s="8"/>
      <c r="EAL20" s="8"/>
      <c r="EAM20" s="8"/>
      <c r="EAN20" s="8"/>
      <c r="EAO20" s="8"/>
      <c r="EAP20" s="8"/>
      <c r="EAQ20" s="8"/>
      <c r="EAR20" s="8"/>
      <c r="EAS20" s="8"/>
      <c r="EAT20" s="8"/>
      <c r="EAU20" s="8"/>
      <c r="EAV20" s="8"/>
      <c r="EAW20" s="8"/>
      <c r="EAX20" s="8"/>
      <c r="EAY20" s="8"/>
      <c r="EAZ20" s="8"/>
      <c r="EBA20" s="8"/>
      <c r="EBB20" s="8"/>
      <c r="EBC20" s="8"/>
      <c r="EBD20" s="8"/>
      <c r="EBE20" s="8"/>
      <c r="EBF20" s="8"/>
      <c r="EBG20" s="8"/>
      <c r="EBH20" s="8"/>
      <c r="EBI20" s="8"/>
      <c r="EBJ20" s="8"/>
      <c r="EBK20" s="8"/>
      <c r="EBL20" s="8"/>
      <c r="EBM20" s="8"/>
      <c r="EBN20" s="8"/>
      <c r="EBO20" s="8"/>
      <c r="EBP20" s="8"/>
      <c r="EBQ20" s="8"/>
      <c r="EBR20" s="8"/>
      <c r="EBS20" s="8"/>
      <c r="EBT20" s="8"/>
      <c r="EBU20" s="8"/>
      <c r="EBV20" s="8"/>
      <c r="EBW20" s="8"/>
      <c r="EBX20" s="8"/>
      <c r="EBY20" s="8"/>
      <c r="EBZ20" s="8"/>
      <c r="ECA20" s="8"/>
      <c r="ECB20" s="8"/>
      <c r="ECC20" s="8"/>
      <c r="ECD20" s="8"/>
      <c r="ECE20" s="8"/>
      <c r="ECF20" s="8"/>
      <c r="ECG20" s="8"/>
      <c r="ECH20" s="8"/>
      <c r="ECI20" s="8"/>
      <c r="ECJ20" s="8"/>
      <c r="ECK20" s="8"/>
      <c r="ECL20" s="8"/>
      <c r="ECM20" s="8"/>
      <c r="ECN20" s="8"/>
      <c r="ECO20" s="8"/>
      <c r="ECP20" s="8"/>
      <c r="ECQ20" s="8"/>
      <c r="ECR20" s="8"/>
      <c r="ECS20" s="8"/>
      <c r="ECT20" s="8"/>
      <c r="ECU20" s="8"/>
      <c r="ECV20" s="8"/>
      <c r="ECW20" s="8"/>
      <c r="ECX20" s="8"/>
      <c r="ECY20" s="8"/>
      <c r="ECZ20" s="8"/>
      <c r="EDA20" s="8"/>
      <c r="EDB20" s="8"/>
      <c r="EDC20" s="8"/>
      <c r="EDD20" s="8"/>
      <c r="EDE20" s="8"/>
      <c r="EDF20" s="8"/>
      <c r="EDG20" s="8"/>
      <c r="EDH20" s="8"/>
      <c r="EDI20" s="8"/>
      <c r="EDJ20" s="8"/>
      <c r="EDK20" s="8"/>
      <c r="EDL20" s="8"/>
      <c r="EDM20" s="8"/>
      <c r="EDN20" s="8"/>
      <c r="EDO20" s="8"/>
      <c r="EDP20" s="8"/>
      <c r="EDQ20" s="8"/>
      <c r="EDR20" s="8"/>
      <c r="EDS20" s="8"/>
      <c r="EDT20" s="8"/>
      <c r="EDU20" s="8"/>
      <c r="EDV20" s="8"/>
      <c r="EDW20" s="8"/>
      <c r="EDX20" s="8"/>
      <c r="EDY20" s="8"/>
      <c r="EDZ20" s="8"/>
      <c r="EEA20" s="8"/>
      <c r="EEB20" s="8"/>
      <c r="EEC20" s="8"/>
      <c r="EED20" s="8"/>
      <c r="EEE20" s="8"/>
      <c r="EEF20" s="8"/>
      <c r="EEG20" s="8"/>
      <c r="EEH20" s="8"/>
      <c r="EEI20" s="8"/>
      <c r="EEJ20" s="8"/>
      <c r="EEK20" s="8"/>
      <c r="EEL20" s="8"/>
      <c r="EEM20" s="8"/>
      <c r="EEN20" s="8"/>
      <c r="EEO20" s="8"/>
      <c r="EEP20" s="8"/>
      <c r="EEQ20" s="8"/>
      <c r="EER20" s="8"/>
      <c r="EES20" s="8"/>
      <c r="EET20" s="8"/>
      <c r="EEU20" s="8"/>
      <c r="EEV20" s="8"/>
      <c r="EEW20" s="8"/>
      <c r="EEX20" s="8"/>
      <c r="EEY20" s="8"/>
      <c r="EEZ20" s="8"/>
      <c r="EFA20" s="8"/>
      <c r="EFB20" s="8"/>
      <c r="EFC20" s="8"/>
      <c r="EFD20" s="8"/>
      <c r="EFE20" s="8"/>
      <c r="EFF20" s="8"/>
      <c r="EFG20" s="8"/>
      <c r="EFH20" s="8"/>
      <c r="EFI20" s="8"/>
      <c r="EFJ20" s="8"/>
      <c r="EFK20" s="8"/>
      <c r="EFL20" s="8"/>
      <c r="EFM20" s="8"/>
      <c r="EFN20" s="8"/>
      <c r="EFO20" s="8"/>
      <c r="EFP20" s="8"/>
      <c r="EFQ20" s="8"/>
      <c r="EFR20" s="8"/>
      <c r="EFS20" s="8"/>
      <c r="EFT20" s="8"/>
      <c r="EFU20" s="8"/>
      <c r="EFV20" s="8"/>
      <c r="EFW20" s="8"/>
      <c r="EFX20" s="8"/>
      <c r="EFY20" s="8"/>
      <c r="EFZ20" s="8"/>
      <c r="EGA20" s="8"/>
      <c r="EGB20" s="8"/>
      <c r="EGC20" s="8"/>
      <c r="EGD20" s="8"/>
      <c r="EGE20" s="8"/>
      <c r="EGF20" s="8"/>
      <c r="EGG20" s="8"/>
      <c r="EGH20" s="8"/>
      <c r="EGI20" s="8"/>
      <c r="EGJ20" s="8"/>
      <c r="EGK20" s="8"/>
      <c r="EGL20" s="8"/>
      <c r="EGM20" s="8"/>
      <c r="EGN20" s="8"/>
      <c r="EGO20" s="8"/>
      <c r="EGP20" s="8"/>
      <c r="EGQ20" s="8"/>
      <c r="EGR20" s="8"/>
      <c r="EGS20" s="8"/>
      <c r="EGT20" s="8"/>
      <c r="EGU20" s="8"/>
      <c r="EGV20" s="8"/>
      <c r="EGW20" s="8"/>
      <c r="EGX20" s="8"/>
      <c r="EGY20" s="8"/>
      <c r="EGZ20" s="8"/>
      <c r="EHA20" s="8"/>
      <c r="EHB20" s="8"/>
      <c r="EHC20" s="8"/>
      <c r="EHD20" s="8"/>
      <c r="EHE20" s="8"/>
      <c r="EHF20" s="8"/>
      <c r="EHG20" s="8"/>
      <c r="EHH20" s="8"/>
      <c r="EHI20" s="8"/>
      <c r="EHJ20" s="8"/>
      <c r="EHK20" s="8"/>
      <c r="EHL20" s="8"/>
      <c r="EHM20" s="8"/>
      <c r="EHN20" s="8"/>
      <c r="EHO20" s="8"/>
      <c r="EHP20" s="8"/>
      <c r="EHQ20" s="8"/>
      <c r="EHR20" s="8"/>
      <c r="EHS20" s="8"/>
      <c r="EHT20" s="8"/>
      <c r="EHU20" s="8"/>
      <c r="EHV20" s="8"/>
      <c r="EHW20" s="8"/>
      <c r="EHX20" s="8"/>
      <c r="EHY20" s="8"/>
      <c r="EHZ20" s="8"/>
      <c r="EIA20" s="8"/>
      <c r="EIB20" s="8"/>
      <c r="EIC20" s="8"/>
      <c r="EID20" s="8"/>
      <c r="EIE20" s="8"/>
      <c r="EIF20" s="8"/>
      <c r="EIG20" s="8"/>
      <c r="EIH20" s="8"/>
      <c r="EII20" s="8"/>
      <c r="EIJ20" s="8"/>
      <c r="EIK20" s="8"/>
      <c r="EIL20" s="8"/>
      <c r="EIM20" s="8"/>
      <c r="EIN20" s="8"/>
      <c r="EIO20" s="8"/>
      <c r="EIP20" s="8"/>
      <c r="EIQ20" s="8"/>
      <c r="EIR20" s="8"/>
      <c r="EIS20" s="8"/>
      <c r="EIT20" s="8"/>
      <c r="EIU20" s="8"/>
      <c r="EIV20" s="8"/>
      <c r="EIW20" s="8"/>
      <c r="EIX20" s="8"/>
      <c r="EIY20" s="8"/>
      <c r="EIZ20" s="8"/>
      <c r="EJA20" s="8"/>
      <c r="EJB20" s="8"/>
      <c r="EJC20" s="8"/>
      <c r="EJD20" s="8"/>
      <c r="EJE20" s="8"/>
      <c r="EJF20" s="8"/>
      <c r="EJG20" s="8"/>
      <c r="EJH20" s="8"/>
      <c r="EJI20" s="8"/>
      <c r="EJJ20" s="8"/>
      <c r="EJK20" s="8"/>
      <c r="EJL20" s="8"/>
      <c r="EJM20" s="8"/>
      <c r="EJN20" s="8"/>
      <c r="EJO20" s="8"/>
      <c r="EJP20" s="8"/>
      <c r="EJQ20" s="8"/>
      <c r="EJR20" s="8"/>
      <c r="EJS20" s="8"/>
      <c r="EJT20" s="8"/>
      <c r="EJU20" s="8"/>
      <c r="EJV20" s="8"/>
      <c r="EJW20" s="8"/>
      <c r="EJX20" s="8"/>
      <c r="EJY20" s="8"/>
      <c r="EJZ20" s="8"/>
      <c r="EKA20" s="8"/>
      <c r="EKB20" s="8"/>
      <c r="EKC20" s="8"/>
      <c r="EKD20" s="8"/>
      <c r="EKE20" s="8"/>
      <c r="EKF20" s="8"/>
      <c r="EKG20" s="8"/>
      <c r="EKH20" s="8"/>
      <c r="EKI20" s="8"/>
      <c r="EKJ20" s="8"/>
      <c r="EKK20" s="8"/>
      <c r="EKL20" s="8"/>
      <c r="EKM20" s="8"/>
      <c r="EKN20" s="8"/>
      <c r="EKO20" s="8"/>
      <c r="EKP20" s="8"/>
      <c r="EKQ20" s="8"/>
      <c r="EKR20" s="8"/>
      <c r="EKS20" s="8"/>
      <c r="EKT20" s="8"/>
      <c r="EKU20" s="8"/>
      <c r="EKV20" s="8"/>
      <c r="EKW20" s="8"/>
      <c r="EKX20" s="8"/>
      <c r="EKY20" s="8"/>
      <c r="EKZ20" s="8"/>
      <c r="ELA20" s="8"/>
      <c r="ELB20" s="8"/>
      <c r="ELC20" s="8"/>
      <c r="ELD20" s="8"/>
      <c r="ELE20" s="8"/>
      <c r="ELF20" s="8"/>
      <c r="ELG20" s="8"/>
      <c r="ELH20" s="8"/>
      <c r="ELI20" s="8"/>
      <c r="ELJ20" s="8"/>
      <c r="ELK20" s="8"/>
      <c r="ELL20" s="8"/>
      <c r="ELM20" s="8"/>
      <c r="ELN20" s="8"/>
      <c r="ELO20" s="8"/>
      <c r="ELP20" s="8"/>
      <c r="ELQ20" s="8"/>
      <c r="ELR20" s="8"/>
      <c r="ELS20" s="8"/>
      <c r="ELT20" s="8"/>
      <c r="ELU20" s="8"/>
      <c r="ELV20" s="8"/>
      <c r="ELW20" s="8"/>
      <c r="ELX20" s="8"/>
      <c r="ELY20" s="8"/>
      <c r="ELZ20" s="8"/>
      <c r="EMA20" s="8"/>
      <c r="EMB20" s="8"/>
      <c r="EMC20" s="8"/>
      <c r="EMD20" s="8"/>
      <c r="EME20" s="8"/>
      <c r="EMF20" s="8"/>
      <c r="EMG20" s="8"/>
      <c r="EMH20" s="8"/>
      <c r="EMI20" s="8"/>
      <c r="EMJ20" s="8"/>
      <c r="EMK20" s="8"/>
      <c r="EML20" s="8"/>
      <c r="EMM20" s="8"/>
      <c r="EMN20" s="8"/>
      <c r="EMO20" s="8"/>
      <c r="EMP20" s="8"/>
      <c r="EMQ20" s="8"/>
      <c r="EMR20" s="8"/>
      <c r="EMS20" s="8"/>
      <c r="EMT20" s="8"/>
      <c r="EMU20" s="8"/>
      <c r="EMV20" s="8"/>
      <c r="EMW20" s="8"/>
      <c r="EMX20" s="8"/>
      <c r="EMY20" s="8"/>
      <c r="EMZ20" s="8"/>
      <c r="ENA20" s="8"/>
      <c r="ENB20" s="8"/>
      <c r="ENC20" s="8"/>
      <c r="END20" s="8"/>
      <c r="ENE20" s="8"/>
      <c r="ENF20" s="8"/>
      <c r="ENG20" s="8"/>
      <c r="ENH20" s="8"/>
      <c r="ENI20" s="8"/>
      <c r="ENJ20" s="8"/>
      <c r="ENK20" s="8"/>
      <c r="ENL20" s="8"/>
      <c r="ENM20" s="8"/>
      <c r="ENN20" s="8"/>
      <c r="ENO20" s="8"/>
      <c r="ENP20" s="8"/>
      <c r="ENQ20" s="8"/>
      <c r="ENR20" s="8"/>
      <c r="ENS20" s="8"/>
      <c r="ENT20" s="8"/>
      <c r="ENU20" s="8"/>
      <c r="ENV20" s="8"/>
      <c r="ENW20" s="8"/>
      <c r="ENX20" s="8"/>
      <c r="ENY20" s="8"/>
      <c r="ENZ20" s="8"/>
      <c r="EOA20" s="8"/>
      <c r="EOB20" s="8"/>
      <c r="EOC20" s="8"/>
      <c r="EOD20" s="8"/>
      <c r="EOE20" s="8"/>
      <c r="EOF20" s="8"/>
      <c r="EOG20" s="8"/>
      <c r="EOH20" s="8"/>
      <c r="EOI20" s="8"/>
      <c r="EOJ20" s="8"/>
      <c r="EOK20" s="8"/>
      <c r="EOL20" s="8"/>
      <c r="EOM20" s="8"/>
      <c r="EON20" s="8"/>
      <c r="EOO20" s="8"/>
      <c r="EOP20" s="8"/>
      <c r="EOQ20" s="8"/>
      <c r="EOR20" s="8"/>
      <c r="EOS20" s="8"/>
      <c r="EOT20" s="8"/>
      <c r="EOU20" s="8"/>
      <c r="EOV20" s="8"/>
      <c r="EOW20" s="8"/>
      <c r="EOX20" s="8"/>
      <c r="EOY20" s="8"/>
      <c r="EOZ20" s="8"/>
      <c r="EPA20" s="8"/>
      <c r="EPB20" s="8"/>
      <c r="EPC20" s="8"/>
      <c r="EPD20" s="8"/>
      <c r="EPE20" s="8"/>
      <c r="EPF20" s="8"/>
      <c r="EPG20" s="8"/>
      <c r="EPH20" s="8"/>
      <c r="EPI20" s="8"/>
      <c r="EPJ20" s="8"/>
      <c r="EPK20" s="8"/>
      <c r="EPL20" s="8"/>
      <c r="EPM20" s="8"/>
      <c r="EPN20" s="8"/>
      <c r="EPO20" s="8"/>
      <c r="EPP20" s="8"/>
      <c r="EPQ20" s="8"/>
      <c r="EPR20" s="8"/>
      <c r="EPS20" s="8"/>
      <c r="EPT20" s="8"/>
      <c r="EPU20" s="8"/>
      <c r="EPV20" s="8"/>
      <c r="EPW20" s="8"/>
      <c r="EPX20" s="8"/>
      <c r="EPY20" s="8"/>
      <c r="EPZ20" s="8"/>
      <c r="EQA20" s="8"/>
      <c r="EQB20" s="8"/>
      <c r="EQC20" s="8"/>
      <c r="EQD20" s="8"/>
      <c r="EQE20" s="8"/>
      <c r="EQF20" s="8"/>
      <c r="EQG20" s="8"/>
      <c r="EQH20" s="8"/>
      <c r="EQI20" s="8"/>
      <c r="EQJ20" s="8"/>
      <c r="EQK20" s="8"/>
      <c r="EQL20" s="8"/>
      <c r="EQM20" s="8"/>
      <c r="EQN20" s="8"/>
      <c r="EQO20" s="8"/>
      <c r="EQP20" s="8"/>
      <c r="EQQ20" s="8"/>
      <c r="EQR20" s="8"/>
      <c r="EQS20" s="8"/>
      <c r="EQT20" s="8"/>
      <c r="EQU20" s="8"/>
      <c r="EQV20" s="8"/>
      <c r="EQW20" s="8"/>
      <c r="EQX20" s="8"/>
      <c r="EQY20" s="8"/>
      <c r="EQZ20" s="8"/>
      <c r="ERA20" s="8"/>
      <c r="ERB20" s="8"/>
      <c r="ERC20" s="8"/>
      <c r="ERD20" s="8"/>
      <c r="ERE20" s="8"/>
      <c r="ERF20" s="8"/>
      <c r="ERG20" s="8"/>
      <c r="ERH20" s="8"/>
      <c r="ERI20" s="8"/>
      <c r="ERJ20" s="8"/>
      <c r="ERK20" s="8"/>
      <c r="ERL20" s="8"/>
      <c r="ERM20" s="8"/>
      <c r="ERN20" s="8"/>
      <c r="ERO20" s="8"/>
      <c r="ERP20" s="8"/>
      <c r="ERQ20" s="8"/>
      <c r="ERR20" s="8"/>
      <c r="ERS20" s="8"/>
      <c r="ERT20" s="8"/>
      <c r="ERU20" s="8"/>
      <c r="ERV20" s="8"/>
      <c r="ERW20" s="8"/>
      <c r="ERX20" s="8"/>
      <c r="ERY20" s="8"/>
      <c r="ERZ20" s="8"/>
      <c r="ESA20" s="8"/>
      <c r="ESB20" s="8"/>
      <c r="ESC20" s="8"/>
      <c r="ESD20" s="8"/>
      <c r="ESE20" s="8"/>
      <c r="ESF20" s="8"/>
      <c r="ESG20" s="8"/>
      <c r="ESH20" s="8"/>
      <c r="ESI20" s="8"/>
      <c r="ESJ20" s="8"/>
      <c r="ESK20" s="8"/>
      <c r="ESL20" s="8"/>
      <c r="ESM20" s="8"/>
      <c r="ESN20" s="8"/>
      <c r="ESO20" s="8"/>
      <c r="ESP20" s="8"/>
      <c r="ESQ20" s="8"/>
      <c r="ESR20" s="8"/>
      <c r="ESS20" s="8"/>
      <c r="EST20" s="8"/>
      <c r="ESU20" s="8"/>
      <c r="ESV20" s="8"/>
      <c r="ESW20" s="8"/>
      <c r="ESX20" s="8"/>
      <c r="ESY20" s="8"/>
      <c r="ESZ20" s="8"/>
      <c r="ETA20" s="8"/>
      <c r="ETB20" s="8"/>
      <c r="ETC20" s="8"/>
      <c r="ETD20" s="8"/>
      <c r="ETE20" s="8"/>
      <c r="ETF20" s="8"/>
      <c r="ETG20" s="8"/>
      <c r="ETH20" s="8"/>
      <c r="ETI20" s="8"/>
      <c r="ETJ20" s="8"/>
      <c r="ETK20" s="8"/>
      <c r="ETL20" s="8"/>
      <c r="ETM20" s="8"/>
      <c r="ETN20" s="8"/>
      <c r="ETO20" s="8"/>
      <c r="ETP20" s="8"/>
      <c r="ETQ20" s="8"/>
      <c r="ETR20" s="8"/>
      <c r="ETS20" s="8"/>
      <c r="ETT20" s="8"/>
      <c r="ETU20" s="8"/>
      <c r="ETV20" s="8"/>
      <c r="ETW20" s="8"/>
      <c r="ETX20" s="8"/>
      <c r="ETY20" s="8"/>
      <c r="ETZ20" s="8"/>
      <c r="EUA20" s="8"/>
      <c r="EUB20" s="8"/>
      <c r="EUC20" s="8"/>
      <c r="EUD20" s="8"/>
      <c r="EUE20" s="8"/>
      <c r="EUF20" s="8"/>
      <c r="EUG20" s="8"/>
      <c r="EUH20" s="8"/>
      <c r="EUI20" s="8"/>
      <c r="EUJ20" s="8"/>
      <c r="EUK20" s="8"/>
      <c r="EUL20" s="8"/>
      <c r="EUM20" s="8"/>
      <c r="EUN20" s="8"/>
      <c r="EUO20" s="8"/>
      <c r="EUP20" s="8"/>
      <c r="EUQ20" s="8"/>
      <c r="EUR20" s="8"/>
      <c r="EUS20" s="8"/>
      <c r="EUT20" s="8"/>
      <c r="EUU20" s="8"/>
      <c r="EUV20" s="8"/>
      <c r="EUW20" s="8"/>
      <c r="EUX20" s="8"/>
      <c r="EUY20" s="8"/>
      <c r="EUZ20" s="8"/>
      <c r="EVA20" s="8"/>
      <c r="EVB20" s="8"/>
      <c r="EVC20" s="8"/>
      <c r="EVD20" s="8"/>
      <c r="EVE20" s="8"/>
      <c r="EVF20" s="8"/>
      <c r="EVG20" s="8"/>
      <c r="EVH20" s="8"/>
      <c r="EVI20" s="8"/>
      <c r="EVJ20" s="8"/>
      <c r="EVK20" s="8"/>
      <c r="EVL20" s="8"/>
      <c r="EVM20" s="8"/>
      <c r="EVN20" s="8"/>
      <c r="EVO20" s="8"/>
      <c r="EVP20" s="8"/>
      <c r="EVQ20" s="8"/>
      <c r="EVR20" s="8"/>
      <c r="EVS20" s="8"/>
      <c r="EVT20" s="8"/>
      <c r="EVU20" s="8"/>
      <c r="EVV20" s="8"/>
      <c r="EVW20" s="8"/>
      <c r="EVX20" s="8"/>
      <c r="EVY20" s="8"/>
      <c r="EVZ20" s="8"/>
      <c r="EWA20" s="8"/>
      <c r="EWB20" s="8"/>
      <c r="EWC20" s="8"/>
      <c r="EWD20" s="8"/>
      <c r="EWE20" s="8"/>
      <c r="EWF20" s="8"/>
      <c r="EWG20" s="8"/>
      <c r="EWH20" s="8"/>
      <c r="EWI20" s="8"/>
      <c r="EWJ20" s="8"/>
      <c r="EWK20" s="8"/>
      <c r="EWL20" s="8"/>
      <c r="EWM20" s="8"/>
      <c r="EWN20" s="8"/>
      <c r="EWO20" s="8"/>
      <c r="EWP20" s="8"/>
      <c r="EWQ20" s="8"/>
      <c r="EWR20" s="8"/>
      <c r="EWS20" s="8"/>
      <c r="EWT20" s="8"/>
      <c r="EWU20" s="8"/>
      <c r="EWV20" s="8"/>
      <c r="EWW20" s="8"/>
      <c r="EWX20" s="8"/>
      <c r="EWY20" s="8"/>
      <c r="EWZ20" s="8"/>
      <c r="EXA20" s="8"/>
      <c r="EXB20" s="8"/>
      <c r="EXC20" s="8"/>
      <c r="EXD20" s="8"/>
      <c r="EXE20" s="8"/>
      <c r="EXF20" s="8"/>
      <c r="EXG20" s="8"/>
      <c r="EXH20" s="8"/>
      <c r="EXI20" s="8"/>
      <c r="EXJ20" s="8"/>
      <c r="EXK20" s="8"/>
      <c r="EXL20" s="8"/>
      <c r="EXM20" s="8"/>
      <c r="EXN20" s="8"/>
      <c r="EXO20" s="8"/>
      <c r="EXP20" s="8"/>
      <c r="EXQ20" s="8"/>
      <c r="EXR20" s="8"/>
      <c r="EXS20" s="8"/>
      <c r="EXT20" s="8"/>
      <c r="EXU20" s="8"/>
      <c r="EXV20" s="8"/>
      <c r="EXW20" s="8"/>
      <c r="EXX20" s="8"/>
      <c r="EXY20" s="8"/>
      <c r="EXZ20" s="8"/>
      <c r="EYA20" s="8"/>
      <c r="EYB20" s="8"/>
      <c r="EYC20" s="8"/>
      <c r="EYD20" s="8"/>
      <c r="EYE20" s="8"/>
      <c r="EYF20" s="8"/>
      <c r="EYG20" s="8"/>
      <c r="EYH20" s="8"/>
      <c r="EYI20" s="8"/>
      <c r="EYJ20" s="8"/>
      <c r="EYK20" s="8"/>
      <c r="EYL20" s="8"/>
      <c r="EYM20" s="8"/>
      <c r="EYN20" s="8"/>
      <c r="EYO20" s="8"/>
      <c r="EYP20" s="8"/>
      <c r="EYQ20" s="8"/>
      <c r="EYR20" s="8"/>
      <c r="EYS20" s="8"/>
      <c r="EYT20" s="8"/>
      <c r="EYU20" s="8"/>
      <c r="EYV20" s="8"/>
      <c r="EYW20" s="8"/>
      <c r="EYX20" s="8"/>
      <c r="EYY20" s="8"/>
      <c r="EYZ20" s="8"/>
      <c r="EZA20" s="8"/>
      <c r="EZB20" s="8"/>
      <c r="EZC20" s="8"/>
      <c r="EZD20" s="8"/>
      <c r="EZE20" s="8"/>
      <c r="EZF20" s="8"/>
      <c r="EZG20" s="8"/>
      <c r="EZH20" s="8"/>
      <c r="EZI20" s="8"/>
      <c r="EZJ20" s="8"/>
      <c r="EZK20" s="8"/>
      <c r="EZL20" s="8"/>
      <c r="EZM20" s="8"/>
      <c r="EZN20" s="8"/>
      <c r="EZO20" s="8"/>
      <c r="EZP20" s="8"/>
      <c r="EZQ20" s="8"/>
      <c r="EZR20" s="8"/>
      <c r="EZS20" s="8"/>
      <c r="EZT20" s="8"/>
      <c r="EZU20" s="8"/>
      <c r="EZV20" s="8"/>
      <c r="EZW20" s="8"/>
      <c r="EZX20" s="8"/>
      <c r="EZY20" s="8"/>
      <c r="EZZ20" s="8"/>
      <c r="FAA20" s="8"/>
      <c r="FAB20" s="8"/>
      <c r="FAC20" s="8"/>
      <c r="FAD20" s="8"/>
      <c r="FAE20" s="8"/>
      <c r="FAF20" s="8"/>
      <c r="FAG20" s="8"/>
      <c r="FAH20" s="8"/>
      <c r="FAI20" s="8"/>
      <c r="FAJ20" s="8"/>
      <c r="FAK20" s="8"/>
      <c r="FAL20" s="8"/>
      <c r="FAM20" s="8"/>
      <c r="FAN20" s="8"/>
      <c r="FAO20" s="8"/>
      <c r="FAP20" s="8"/>
      <c r="FAQ20" s="8"/>
      <c r="FAR20" s="8"/>
      <c r="FAS20" s="8"/>
      <c r="FAT20" s="8"/>
      <c r="FAU20" s="8"/>
      <c r="FAV20" s="8"/>
      <c r="FAW20" s="8"/>
      <c r="FAX20" s="8"/>
      <c r="FAY20" s="8"/>
      <c r="FAZ20" s="8"/>
      <c r="FBA20" s="8"/>
      <c r="FBB20" s="8"/>
      <c r="FBC20" s="8"/>
      <c r="FBD20" s="8"/>
      <c r="FBE20" s="8"/>
      <c r="FBF20" s="8"/>
      <c r="FBG20" s="8"/>
      <c r="FBH20" s="8"/>
      <c r="FBI20" s="8"/>
      <c r="FBJ20" s="8"/>
      <c r="FBK20" s="8"/>
      <c r="FBL20" s="8"/>
      <c r="FBM20" s="8"/>
      <c r="FBN20" s="8"/>
      <c r="FBO20" s="8"/>
      <c r="FBP20" s="8"/>
      <c r="FBQ20" s="8"/>
      <c r="FBR20" s="8"/>
      <c r="FBS20" s="8"/>
      <c r="FBT20" s="8"/>
      <c r="FBU20" s="8"/>
      <c r="FBV20" s="8"/>
      <c r="FBW20" s="8"/>
      <c r="FBX20" s="8"/>
      <c r="FBY20" s="8"/>
      <c r="FBZ20" s="8"/>
      <c r="FCA20" s="8"/>
      <c r="FCB20" s="8"/>
      <c r="FCC20" s="8"/>
      <c r="FCD20" s="8"/>
      <c r="FCE20" s="8"/>
      <c r="FCF20" s="8"/>
      <c r="FCG20" s="8"/>
      <c r="FCH20" s="8"/>
      <c r="FCI20" s="8"/>
      <c r="FCJ20" s="8"/>
      <c r="FCK20" s="8"/>
      <c r="FCL20" s="8"/>
      <c r="FCM20" s="8"/>
      <c r="FCN20" s="8"/>
      <c r="FCO20" s="8"/>
      <c r="FCP20" s="8"/>
      <c r="FCQ20" s="8"/>
      <c r="FCR20" s="8"/>
      <c r="FCS20" s="8"/>
      <c r="FCT20" s="8"/>
      <c r="FCU20" s="8"/>
      <c r="FCV20" s="8"/>
      <c r="FCW20" s="8"/>
      <c r="FCX20" s="8"/>
      <c r="FCY20" s="8"/>
      <c r="FCZ20" s="8"/>
      <c r="FDA20" s="8"/>
      <c r="FDB20" s="8"/>
      <c r="FDC20" s="8"/>
      <c r="FDD20" s="8"/>
      <c r="FDE20" s="8"/>
      <c r="FDF20" s="8"/>
      <c r="FDG20" s="8"/>
      <c r="FDH20" s="8"/>
      <c r="FDI20" s="8"/>
      <c r="FDJ20" s="8"/>
      <c r="FDK20" s="8"/>
      <c r="FDL20" s="8"/>
      <c r="FDM20" s="8"/>
      <c r="FDN20" s="8"/>
      <c r="FDO20" s="8"/>
      <c r="FDP20" s="8"/>
      <c r="FDQ20" s="8"/>
      <c r="FDR20" s="8"/>
      <c r="FDS20" s="8"/>
      <c r="FDT20" s="8"/>
      <c r="FDU20" s="8"/>
      <c r="FDV20" s="8"/>
      <c r="FDW20" s="8"/>
      <c r="FDX20" s="8"/>
      <c r="FDY20" s="8"/>
      <c r="FDZ20" s="8"/>
      <c r="FEA20" s="8"/>
      <c r="FEB20" s="8"/>
      <c r="FEC20" s="8"/>
      <c r="FED20" s="8"/>
      <c r="FEE20" s="8"/>
      <c r="FEF20" s="8"/>
      <c r="FEG20" s="8"/>
      <c r="FEH20" s="8"/>
      <c r="FEI20" s="8"/>
      <c r="FEJ20" s="8"/>
      <c r="FEK20" s="8"/>
      <c r="FEL20" s="8"/>
      <c r="FEM20" s="8"/>
      <c r="FEN20" s="8"/>
      <c r="FEO20" s="8"/>
      <c r="FEP20" s="8"/>
      <c r="FEQ20" s="8"/>
      <c r="FER20" s="8"/>
      <c r="FES20" s="8"/>
      <c r="FET20" s="8"/>
      <c r="FEU20" s="8"/>
      <c r="FEV20" s="8"/>
      <c r="FEW20" s="8"/>
      <c r="FEX20" s="8"/>
      <c r="FEY20" s="8"/>
      <c r="FEZ20" s="8"/>
      <c r="FFA20" s="8"/>
      <c r="FFB20" s="8"/>
      <c r="FFC20" s="8"/>
      <c r="FFD20" s="8"/>
      <c r="FFE20" s="8"/>
      <c r="FFF20" s="8"/>
      <c r="FFG20" s="8"/>
      <c r="FFH20" s="8"/>
      <c r="FFI20" s="8"/>
      <c r="FFJ20" s="8"/>
      <c r="FFK20" s="8"/>
      <c r="FFL20" s="8"/>
      <c r="FFM20" s="8"/>
      <c r="FFN20" s="8"/>
      <c r="FFO20" s="8"/>
      <c r="FFP20" s="8"/>
      <c r="FFQ20" s="8"/>
      <c r="FFR20" s="8"/>
      <c r="FFS20" s="8"/>
      <c r="FFT20" s="8"/>
      <c r="FFU20" s="8"/>
      <c r="FFV20" s="8"/>
      <c r="FFW20" s="8"/>
      <c r="FFX20" s="8"/>
      <c r="FFY20" s="8"/>
      <c r="FFZ20" s="8"/>
      <c r="FGA20" s="8"/>
      <c r="FGB20" s="8"/>
      <c r="FGC20" s="8"/>
      <c r="FGD20" s="8"/>
      <c r="FGE20" s="8"/>
      <c r="FGF20" s="8"/>
      <c r="FGG20" s="8"/>
      <c r="FGH20" s="8"/>
      <c r="FGI20" s="8"/>
      <c r="FGJ20" s="8"/>
      <c r="FGK20" s="8"/>
      <c r="FGL20" s="8"/>
      <c r="FGM20" s="8"/>
      <c r="FGN20" s="8"/>
      <c r="FGO20" s="8"/>
      <c r="FGP20" s="8"/>
      <c r="FGQ20" s="8"/>
      <c r="FGR20" s="8"/>
      <c r="FGS20" s="8"/>
      <c r="FGT20" s="8"/>
      <c r="FGU20" s="8"/>
      <c r="FGV20" s="8"/>
      <c r="FGW20" s="8"/>
      <c r="FGX20" s="8"/>
      <c r="FGY20" s="8"/>
      <c r="FGZ20" s="8"/>
      <c r="FHA20" s="8"/>
      <c r="FHB20" s="8"/>
      <c r="FHC20" s="8"/>
      <c r="FHD20" s="8"/>
      <c r="FHE20" s="8"/>
      <c r="FHF20" s="8"/>
      <c r="FHG20" s="8"/>
      <c r="FHH20" s="8"/>
      <c r="FHI20" s="8"/>
      <c r="FHJ20" s="8"/>
      <c r="FHK20" s="8"/>
      <c r="FHL20" s="8"/>
      <c r="FHM20" s="8"/>
      <c r="FHN20" s="8"/>
      <c r="FHO20" s="8"/>
      <c r="FHP20" s="8"/>
      <c r="FHQ20" s="8"/>
      <c r="FHR20" s="8"/>
      <c r="FHS20" s="8"/>
      <c r="FHT20" s="8"/>
      <c r="FHU20" s="8"/>
      <c r="FHV20" s="8"/>
      <c r="FHW20" s="8"/>
      <c r="FHX20" s="8"/>
      <c r="FHY20" s="8"/>
      <c r="FHZ20" s="8"/>
      <c r="FIA20" s="8"/>
      <c r="FIB20" s="8"/>
      <c r="FIC20" s="8"/>
      <c r="FID20" s="8"/>
      <c r="FIE20" s="8"/>
      <c r="FIF20" s="8"/>
      <c r="FIG20" s="8"/>
      <c r="FIH20" s="8"/>
      <c r="FII20" s="8"/>
      <c r="FIJ20" s="8"/>
      <c r="FIK20" s="8"/>
      <c r="FIL20" s="8"/>
      <c r="FIM20" s="8"/>
      <c r="FIN20" s="8"/>
      <c r="FIO20" s="8"/>
      <c r="FIP20" s="8"/>
      <c r="FIQ20" s="8"/>
      <c r="FIR20" s="8"/>
      <c r="FIS20" s="8"/>
      <c r="FIT20" s="8"/>
      <c r="FIU20" s="8"/>
      <c r="FIV20" s="8"/>
      <c r="FIW20" s="8"/>
      <c r="FIX20" s="8"/>
      <c r="FIY20" s="8"/>
      <c r="FIZ20" s="8"/>
      <c r="FJA20" s="8"/>
      <c r="FJB20" s="8"/>
      <c r="FJC20" s="8"/>
      <c r="FJD20" s="8"/>
      <c r="FJE20" s="8"/>
      <c r="FJF20" s="8"/>
      <c r="FJG20" s="8"/>
      <c r="FJH20" s="8"/>
      <c r="FJI20" s="8"/>
      <c r="FJJ20" s="8"/>
      <c r="FJK20" s="8"/>
      <c r="FJL20" s="8"/>
      <c r="FJM20" s="8"/>
      <c r="FJN20" s="8"/>
      <c r="FJO20" s="8"/>
      <c r="FJP20" s="8"/>
      <c r="FJQ20" s="8"/>
      <c r="FJR20" s="8"/>
      <c r="FJS20" s="8"/>
      <c r="FJT20" s="8"/>
      <c r="FJU20" s="8"/>
      <c r="FJV20" s="8"/>
      <c r="FJW20" s="8"/>
      <c r="FJX20" s="8"/>
      <c r="FJY20" s="8"/>
      <c r="FJZ20" s="8"/>
      <c r="FKA20" s="8"/>
      <c r="FKB20" s="8"/>
      <c r="FKC20" s="8"/>
      <c r="FKD20" s="8"/>
      <c r="FKE20" s="8"/>
      <c r="FKF20" s="8"/>
      <c r="FKG20" s="8"/>
      <c r="FKH20" s="8"/>
      <c r="FKI20" s="8"/>
      <c r="FKJ20" s="8"/>
      <c r="FKK20" s="8"/>
      <c r="FKL20" s="8"/>
      <c r="FKM20" s="8"/>
      <c r="FKN20" s="8"/>
      <c r="FKO20" s="8"/>
      <c r="FKP20" s="8"/>
      <c r="FKQ20" s="8"/>
      <c r="FKR20" s="8"/>
      <c r="FKS20" s="8"/>
      <c r="FKT20" s="8"/>
      <c r="FKU20" s="8"/>
      <c r="FKV20" s="8"/>
      <c r="FKW20" s="8"/>
      <c r="FKX20" s="8"/>
      <c r="FKY20" s="8"/>
      <c r="FKZ20" s="8"/>
      <c r="FLA20" s="8"/>
      <c r="FLB20" s="8"/>
      <c r="FLC20" s="8"/>
      <c r="FLD20" s="8"/>
      <c r="FLE20" s="8"/>
      <c r="FLF20" s="8"/>
      <c r="FLG20" s="8"/>
      <c r="FLH20" s="8"/>
      <c r="FLI20" s="8"/>
      <c r="FLJ20" s="8"/>
      <c r="FLK20" s="8"/>
      <c r="FLL20" s="8"/>
      <c r="FLM20" s="8"/>
      <c r="FLN20" s="8"/>
      <c r="FLO20" s="8"/>
      <c r="FLP20" s="8"/>
      <c r="FLQ20" s="8"/>
      <c r="FLR20" s="8"/>
      <c r="FLS20" s="8"/>
      <c r="FLT20" s="8"/>
      <c r="FLU20" s="8"/>
      <c r="FLV20" s="8"/>
      <c r="FLW20" s="8"/>
      <c r="FLX20" s="8"/>
      <c r="FLY20" s="8"/>
      <c r="FLZ20" s="8"/>
      <c r="FMA20" s="8"/>
      <c r="FMB20" s="8"/>
      <c r="FMC20" s="8"/>
      <c r="FMD20" s="8"/>
      <c r="FME20" s="8"/>
      <c r="FMF20" s="8"/>
      <c r="FMG20" s="8"/>
      <c r="FMH20" s="8"/>
      <c r="FMI20" s="8"/>
      <c r="FMJ20" s="8"/>
      <c r="FMK20" s="8"/>
      <c r="FML20" s="8"/>
      <c r="FMM20" s="8"/>
      <c r="FMN20" s="8"/>
      <c r="FMO20" s="8"/>
      <c r="FMP20" s="8"/>
      <c r="FMQ20" s="8"/>
      <c r="FMR20" s="8"/>
      <c r="FMS20" s="8"/>
      <c r="FMT20" s="8"/>
      <c r="FMU20" s="8"/>
      <c r="FMV20" s="8"/>
      <c r="FMW20" s="8"/>
      <c r="FMX20" s="8"/>
      <c r="FMY20" s="8"/>
      <c r="FMZ20" s="8"/>
      <c r="FNA20" s="8"/>
      <c r="FNB20" s="8"/>
      <c r="FNC20" s="8"/>
      <c r="FND20" s="8"/>
      <c r="FNE20" s="8"/>
      <c r="FNF20" s="8"/>
      <c r="FNG20" s="8"/>
      <c r="FNH20" s="8"/>
      <c r="FNI20" s="8"/>
      <c r="FNJ20" s="8"/>
      <c r="FNK20" s="8"/>
      <c r="FNL20" s="8"/>
      <c r="FNM20" s="8"/>
      <c r="FNN20" s="8"/>
      <c r="FNO20" s="8"/>
      <c r="FNP20" s="8"/>
      <c r="FNQ20" s="8"/>
      <c r="FNR20" s="8"/>
      <c r="FNS20" s="8"/>
      <c r="FNT20" s="8"/>
      <c r="FNU20" s="8"/>
      <c r="FNV20" s="8"/>
      <c r="FNW20" s="8"/>
      <c r="FNX20" s="8"/>
      <c r="FNY20" s="8"/>
      <c r="FNZ20" s="8"/>
      <c r="FOA20" s="8"/>
      <c r="FOB20" s="8"/>
      <c r="FOC20" s="8"/>
      <c r="FOD20" s="8"/>
      <c r="FOE20" s="8"/>
      <c r="FOF20" s="8"/>
      <c r="FOG20" s="8"/>
      <c r="FOH20" s="8"/>
      <c r="FOI20" s="8"/>
      <c r="FOJ20" s="8"/>
      <c r="FOK20" s="8"/>
      <c r="FOL20" s="8"/>
      <c r="FOM20" s="8"/>
      <c r="FON20" s="8"/>
      <c r="FOO20" s="8"/>
      <c r="FOP20" s="8"/>
      <c r="FOQ20" s="8"/>
      <c r="FOR20" s="8"/>
      <c r="FOS20" s="8"/>
      <c r="FOT20" s="8"/>
      <c r="FOU20" s="8"/>
      <c r="FOV20" s="8"/>
      <c r="FOW20" s="8"/>
      <c r="FOX20" s="8"/>
      <c r="FOY20" s="8"/>
      <c r="FOZ20" s="8"/>
      <c r="FPA20" s="8"/>
      <c r="FPB20" s="8"/>
      <c r="FPC20" s="8"/>
      <c r="FPD20" s="8"/>
      <c r="FPE20" s="8"/>
      <c r="FPF20" s="8"/>
      <c r="FPG20" s="8"/>
      <c r="FPH20" s="8"/>
      <c r="FPI20" s="8"/>
      <c r="FPJ20" s="8"/>
      <c r="FPK20" s="8"/>
      <c r="FPL20" s="8"/>
      <c r="FPM20" s="8"/>
      <c r="FPN20" s="8"/>
      <c r="FPO20" s="8"/>
      <c r="FPP20" s="8"/>
      <c r="FPQ20" s="8"/>
      <c r="FPR20" s="8"/>
      <c r="FPS20" s="8"/>
      <c r="FPT20" s="8"/>
      <c r="FPU20" s="8"/>
      <c r="FPV20" s="8"/>
      <c r="FPW20" s="8"/>
      <c r="FPX20" s="8"/>
      <c r="FPY20" s="8"/>
      <c r="FPZ20" s="8"/>
      <c r="FQA20" s="8"/>
      <c r="FQB20" s="8"/>
      <c r="FQC20" s="8"/>
      <c r="FQD20" s="8"/>
      <c r="FQE20" s="8"/>
      <c r="FQF20" s="8"/>
      <c r="FQG20" s="8"/>
      <c r="FQH20" s="8"/>
      <c r="FQI20" s="8"/>
      <c r="FQJ20" s="8"/>
      <c r="FQK20" s="8"/>
      <c r="FQL20" s="8"/>
      <c r="FQM20" s="8"/>
      <c r="FQN20" s="8"/>
      <c r="FQO20" s="8"/>
      <c r="FQP20" s="8"/>
      <c r="FQQ20" s="8"/>
      <c r="FQR20" s="8"/>
      <c r="FQS20" s="8"/>
      <c r="FQT20" s="8"/>
      <c r="FQU20" s="8"/>
      <c r="FQV20" s="8"/>
      <c r="FQW20" s="8"/>
      <c r="FQX20" s="8"/>
      <c r="FQY20" s="8"/>
      <c r="FQZ20" s="8"/>
      <c r="FRA20" s="8"/>
      <c r="FRB20" s="8"/>
      <c r="FRC20" s="8"/>
      <c r="FRD20" s="8"/>
      <c r="FRE20" s="8"/>
      <c r="FRF20" s="8"/>
      <c r="FRG20" s="8"/>
      <c r="FRH20" s="8"/>
      <c r="FRI20" s="8"/>
      <c r="FRJ20" s="8"/>
      <c r="FRK20" s="8"/>
      <c r="FRL20" s="8"/>
      <c r="FRM20" s="8"/>
      <c r="FRN20" s="8"/>
      <c r="FRO20" s="8"/>
      <c r="FRP20" s="8"/>
      <c r="FRQ20" s="8"/>
      <c r="FRR20" s="8"/>
      <c r="FRS20" s="8"/>
      <c r="FRT20" s="8"/>
      <c r="FRU20" s="8"/>
      <c r="FRV20" s="8"/>
      <c r="FRW20" s="8"/>
      <c r="FRX20" s="8"/>
      <c r="FRY20" s="8"/>
      <c r="FRZ20" s="8"/>
      <c r="FSA20" s="8"/>
      <c r="FSB20" s="8"/>
      <c r="FSC20" s="8"/>
      <c r="FSD20" s="8"/>
      <c r="FSE20" s="8"/>
      <c r="FSF20" s="8"/>
      <c r="FSG20" s="8"/>
      <c r="FSH20" s="8"/>
      <c r="FSI20" s="8"/>
      <c r="FSJ20" s="8"/>
      <c r="FSK20" s="8"/>
      <c r="FSL20" s="8"/>
      <c r="FSM20" s="8"/>
      <c r="FSN20" s="8"/>
      <c r="FSO20" s="8"/>
      <c r="FSP20" s="8"/>
      <c r="FSQ20" s="8"/>
      <c r="FSR20" s="8"/>
      <c r="FSS20" s="8"/>
      <c r="FST20" s="8"/>
      <c r="FSU20" s="8"/>
      <c r="FSV20" s="8"/>
      <c r="FSW20" s="8"/>
      <c r="FSX20" s="8"/>
      <c r="FSY20" s="8"/>
      <c r="FSZ20" s="8"/>
      <c r="FTA20" s="8"/>
      <c r="FTB20" s="8"/>
      <c r="FTC20" s="8"/>
      <c r="FTD20" s="8"/>
      <c r="FTE20" s="8"/>
      <c r="FTF20" s="8"/>
      <c r="FTG20" s="8"/>
      <c r="FTH20" s="8"/>
      <c r="FTI20" s="8"/>
      <c r="FTJ20" s="8"/>
      <c r="FTK20" s="8"/>
      <c r="FTL20" s="8"/>
      <c r="FTM20" s="8"/>
      <c r="FTN20" s="8"/>
      <c r="FTO20" s="8"/>
      <c r="FTP20" s="8"/>
      <c r="FTQ20" s="8"/>
      <c r="FTR20" s="8"/>
      <c r="FTS20" s="8"/>
      <c r="FTT20" s="8"/>
      <c r="FTU20" s="8"/>
      <c r="FTV20" s="8"/>
      <c r="FTW20" s="8"/>
      <c r="FTX20" s="8"/>
      <c r="FTY20" s="8"/>
      <c r="FTZ20" s="8"/>
      <c r="FUA20" s="8"/>
      <c r="FUB20" s="8"/>
      <c r="FUC20" s="8"/>
      <c r="FUD20" s="8"/>
      <c r="FUE20" s="8"/>
      <c r="FUF20" s="8"/>
      <c r="FUG20" s="8"/>
      <c r="FUH20" s="8"/>
      <c r="FUI20" s="8"/>
      <c r="FUJ20" s="8"/>
      <c r="FUK20" s="8"/>
      <c r="FUL20" s="8"/>
      <c r="FUM20" s="8"/>
      <c r="FUN20" s="8"/>
      <c r="FUO20" s="8"/>
      <c r="FUP20" s="8"/>
      <c r="FUQ20" s="8"/>
      <c r="FUR20" s="8"/>
      <c r="FUS20" s="8"/>
      <c r="FUT20" s="8"/>
      <c r="FUU20" s="8"/>
      <c r="FUV20" s="8"/>
      <c r="FUW20" s="8"/>
      <c r="FUX20" s="8"/>
      <c r="FUY20" s="8"/>
      <c r="FUZ20" s="8"/>
      <c r="FVA20" s="8"/>
      <c r="FVB20" s="8"/>
      <c r="FVC20" s="8"/>
      <c r="FVD20" s="8"/>
      <c r="FVE20" s="8"/>
      <c r="FVF20" s="8"/>
      <c r="FVG20" s="8"/>
      <c r="FVH20" s="8"/>
      <c r="FVI20" s="8"/>
      <c r="FVJ20" s="8"/>
      <c r="FVK20" s="8"/>
      <c r="FVL20" s="8"/>
      <c r="FVM20" s="8"/>
      <c r="FVN20" s="8"/>
      <c r="FVO20" s="8"/>
      <c r="FVP20" s="8"/>
      <c r="FVQ20" s="8"/>
      <c r="FVR20" s="8"/>
      <c r="FVS20" s="8"/>
      <c r="FVT20" s="8"/>
      <c r="FVU20" s="8"/>
      <c r="FVV20" s="8"/>
      <c r="FVW20" s="8"/>
      <c r="FVX20" s="8"/>
      <c r="FVY20" s="8"/>
      <c r="FVZ20" s="8"/>
      <c r="FWA20" s="8"/>
      <c r="FWB20" s="8"/>
      <c r="FWC20" s="8"/>
      <c r="FWD20" s="8"/>
      <c r="FWE20" s="8"/>
      <c r="FWF20" s="8"/>
      <c r="FWG20" s="8"/>
      <c r="FWH20" s="8"/>
      <c r="FWI20" s="8"/>
      <c r="FWJ20" s="8"/>
      <c r="FWK20" s="8"/>
      <c r="FWL20" s="8"/>
      <c r="FWM20" s="8"/>
      <c r="FWN20" s="8"/>
      <c r="FWO20" s="8"/>
      <c r="FWP20" s="8"/>
      <c r="FWQ20" s="8"/>
      <c r="FWR20" s="8"/>
      <c r="FWS20" s="8"/>
      <c r="FWT20" s="8"/>
      <c r="FWU20" s="8"/>
      <c r="FWV20" s="8"/>
      <c r="FWW20" s="8"/>
      <c r="FWX20" s="8"/>
      <c r="FWY20" s="8"/>
      <c r="FWZ20" s="8"/>
      <c r="FXA20" s="8"/>
      <c r="FXB20" s="8"/>
      <c r="FXC20" s="8"/>
      <c r="FXD20" s="8"/>
      <c r="FXE20" s="8"/>
      <c r="FXF20" s="8"/>
      <c r="FXG20" s="8"/>
      <c r="FXH20" s="8"/>
      <c r="FXI20" s="8"/>
      <c r="FXJ20" s="8"/>
      <c r="FXK20" s="8"/>
      <c r="FXL20" s="8"/>
      <c r="FXM20" s="8"/>
      <c r="FXN20" s="8"/>
      <c r="FXO20" s="8"/>
      <c r="FXP20" s="8"/>
      <c r="FXQ20" s="8"/>
      <c r="FXR20" s="8"/>
      <c r="FXS20" s="8"/>
      <c r="FXT20" s="8"/>
      <c r="FXU20" s="8"/>
      <c r="FXV20" s="8"/>
      <c r="FXW20" s="8"/>
      <c r="FXX20" s="8"/>
      <c r="FXY20" s="8"/>
      <c r="FXZ20" s="8"/>
      <c r="FYA20" s="8"/>
      <c r="FYB20" s="8"/>
      <c r="FYC20" s="8"/>
      <c r="FYD20" s="8"/>
      <c r="FYE20" s="8"/>
      <c r="FYF20" s="8"/>
      <c r="FYG20" s="8"/>
      <c r="FYH20" s="8"/>
      <c r="FYI20" s="8"/>
      <c r="FYJ20" s="8"/>
      <c r="FYK20" s="8"/>
      <c r="FYL20" s="8"/>
      <c r="FYM20" s="8"/>
      <c r="FYN20" s="8"/>
      <c r="FYO20" s="8"/>
      <c r="FYP20" s="8"/>
      <c r="FYQ20" s="8"/>
      <c r="FYR20" s="8"/>
      <c r="FYS20" s="8"/>
      <c r="FYT20" s="8"/>
      <c r="FYU20" s="8"/>
      <c r="FYV20" s="8"/>
      <c r="FYW20" s="8"/>
      <c r="FYX20" s="8"/>
      <c r="FYY20" s="8"/>
      <c r="FYZ20" s="8"/>
      <c r="FZA20" s="8"/>
      <c r="FZB20" s="8"/>
      <c r="FZC20" s="8"/>
      <c r="FZD20" s="8"/>
      <c r="FZE20" s="8"/>
      <c r="FZF20" s="8"/>
      <c r="FZG20" s="8"/>
      <c r="FZH20" s="8"/>
      <c r="FZI20" s="8"/>
      <c r="FZJ20" s="8"/>
      <c r="FZK20" s="8"/>
      <c r="FZL20" s="8"/>
      <c r="FZM20" s="8"/>
      <c r="FZN20" s="8"/>
      <c r="FZO20" s="8"/>
      <c r="FZP20" s="8"/>
      <c r="FZQ20" s="8"/>
      <c r="FZR20" s="8"/>
      <c r="FZS20" s="8"/>
      <c r="FZT20" s="8"/>
      <c r="FZU20" s="8"/>
      <c r="FZV20" s="8"/>
      <c r="FZW20" s="8"/>
      <c r="FZX20" s="8"/>
      <c r="FZY20" s="8"/>
      <c r="FZZ20" s="8"/>
      <c r="GAA20" s="8"/>
      <c r="GAB20" s="8"/>
      <c r="GAC20" s="8"/>
      <c r="GAD20" s="8"/>
      <c r="GAE20" s="8"/>
      <c r="GAF20" s="8"/>
      <c r="GAG20" s="8"/>
      <c r="GAH20" s="8"/>
      <c r="GAI20" s="8"/>
      <c r="GAJ20" s="8"/>
      <c r="GAK20" s="8"/>
      <c r="GAL20" s="8"/>
      <c r="GAM20" s="8"/>
      <c r="GAN20" s="8"/>
      <c r="GAO20" s="8"/>
      <c r="GAP20" s="8"/>
      <c r="GAQ20" s="8"/>
      <c r="GAR20" s="8"/>
      <c r="GAS20" s="8"/>
      <c r="GAT20" s="8"/>
      <c r="GAU20" s="8"/>
      <c r="GAV20" s="8"/>
      <c r="GAW20" s="8"/>
      <c r="GAX20" s="8"/>
      <c r="GAY20" s="8"/>
      <c r="GAZ20" s="8"/>
      <c r="GBA20" s="8"/>
      <c r="GBB20" s="8"/>
      <c r="GBC20" s="8"/>
      <c r="GBD20" s="8"/>
      <c r="GBE20" s="8"/>
      <c r="GBF20" s="8"/>
      <c r="GBG20" s="8"/>
      <c r="GBH20" s="8"/>
      <c r="GBI20" s="8"/>
      <c r="GBJ20" s="8"/>
      <c r="GBK20" s="8"/>
      <c r="GBL20" s="8"/>
      <c r="GBM20" s="8"/>
      <c r="GBN20" s="8"/>
      <c r="GBO20" s="8"/>
      <c r="GBP20" s="8"/>
      <c r="GBQ20" s="8"/>
      <c r="GBR20" s="8"/>
      <c r="GBS20" s="8"/>
      <c r="GBT20" s="8"/>
      <c r="GBU20" s="8"/>
      <c r="GBV20" s="8"/>
      <c r="GBW20" s="8"/>
      <c r="GBX20" s="8"/>
      <c r="GBY20" s="8"/>
      <c r="GBZ20" s="8"/>
      <c r="GCA20" s="8"/>
      <c r="GCB20" s="8"/>
      <c r="GCC20" s="8"/>
      <c r="GCD20" s="8"/>
      <c r="GCE20" s="8"/>
      <c r="GCF20" s="8"/>
      <c r="GCG20" s="8"/>
      <c r="GCH20" s="8"/>
      <c r="GCI20" s="8"/>
      <c r="GCJ20" s="8"/>
      <c r="GCK20" s="8"/>
      <c r="GCL20" s="8"/>
      <c r="GCM20" s="8"/>
      <c r="GCN20" s="8"/>
      <c r="GCO20" s="8"/>
      <c r="GCP20" s="8"/>
      <c r="GCQ20" s="8"/>
      <c r="GCR20" s="8"/>
      <c r="GCS20" s="8"/>
      <c r="GCT20" s="8"/>
      <c r="GCU20" s="8"/>
      <c r="GCV20" s="8"/>
      <c r="GCW20" s="8"/>
      <c r="GCX20" s="8"/>
      <c r="GCY20" s="8"/>
      <c r="GCZ20" s="8"/>
      <c r="GDA20" s="8"/>
      <c r="GDB20" s="8"/>
      <c r="GDC20" s="8"/>
      <c r="GDD20" s="8"/>
      <c r="GDE20" s="8"/>
      <c r="GDF20" s="8"/>
      <c r="GDG20" s="8"/>
      <c r="GDH20" s="8"/>
      <c r="GDI20" s="8"/>
      <c r="GDJ20" s="8"/>
      <c r="GDK20" s="8"/>
      <c r="GDL20" s="8"/>
      <c r="GDM20" s="8"/>
      <c r="GDN20" s="8"/>
      <c r="GDO20" s="8"/>
      <c r="GDP20" s="8"/>
      <c r="GDQ20" s="8"/>
      <c r="GDR20" s="8"/>
      <c r="GDS20" s="8"/>
      <c r="GDT20" s="8"/>
      <c r="GDU20" s="8"/>
      <c r="GDV20" s="8"/>
      <c r="GDW20" s="8"/>
      <c r="GDX20" s="8"/>
      <c r="GDY20" s="8"/>
      <c r="GDZ20" s="8"/>
      <c r="GEA20" s="8"/>
      <c r="GEB20" s="8"/>
      <c r="GEC20" s="8"/>
      <c r="GED20" s="8"/>
      <c r="GEE20" s="8"/>
      <c r="GEF20" s="8"/>
      <c r="GEG20" s="8"/>
      <c r="GEH20" s="8"/>
      <c r="GEI20" s="8"/>
      <c r="GEJ20" s="8"/>
      <c r="GEK20" s="8"/>
      <c r="GEL20" s="8"/>
      <c r="GEM20" s="8"/>
      <c r="GEN20" s="8"/>
      <c r="GEO20" s="8"/>
      <c r="GEP20" s="8"/>
      <c r="GEQ20" s="8"/>
      <c r="GER20" s="8"/>
      <c r="GES20" s="8"/>
      <c r="GET20" s="8"/>
      <c r="GEU20" s="8"/>
      <c r="GEV20" s="8"/>
      <c r="GEW20" s="8"/>
      <c r="GEX20" s="8"/>
      <c r="GEY20" s="8"/>
      <c r="GEZ20" s="8"/>
      <c r="GFA20" s="8"/>
      <c r="GFB20" s="8"/>
      <c r="GFC20" s="8"/>
      <c r="GFD20" s="8"/>
      <c r="GFE20" s="8"/>
      <c r="GFF20" s="8"/>
      <c r="GFG20" s="8"/>
      <c r="GFH20" s="8"/>
      <c r="GFI20" s="8"/>
      <c r="GFJ20" s="8"/>
      <c r="GFK20" s="8"/>
      <c r="GFL20" s="8"/>
      <c r="GFM20" s="8"/>
      <c r="GFN20" s="8"/>
      <c r="GFO20" s="8"/>
      <c r="GFP20" s="8"/>
      <c r="GFQ20" s="8"/>
      <c r="GFR20" s="8"/>
      <c r="GFS20" s="8"/>
      <c r="GFT20" s="8"/>
      <c r="GFU20" s="8"/>
      <c r="GFV20" s="8"/>
      <c r="GFW20" s="8"/>
      <c r="GFX20" s="8"/>
      <c r="GFY20" s="8"/>
      <c r="GFZ20" s="8"/>
      <c r="GGA20" s="8"/>
      <c r="GGB20" s="8"/>
      <c r="GGC20" s="8"/>
      <c r="GGD20" s="8"/>
      <c r="GGE20" s="8"/>
      <c r="GGF20" s="8"/>
      <c r="GGG20" s="8"/>
      <c r="GGH20" s="8"/>
      <c r="GGI20" s="8"/>
      <c r="GGJ20" s="8"/>
      <c r="GGK20" s="8"/>
      <c r="GGL20" s="8"/>
      <c r="GGM20" s="8"/>
      <c r="GGN20" s="8"/>
      <c r="GGO20" s="8"/>
      <c r="GGP20" s="8"/>
      <c r="GGQ20" s="8"/>
      <c r="GGR20" s="8"/>
      <c r="GGS20" s="8"/>
      <c r="GGT20" s="8"/>
      <c r="GGU20" s="8"/>
      <c r="GGV20" s="8"/>
      <c r="GGW20" s="8"/>
      <c r="GGX20" s="8"/>
      <c r="GGY20" s="8"/>
      <c r="GGZ20" s="8"/>
      <c r="GHA20" s="8"/>
      <c r="GHB20" s="8"/>
      <c r="GHC20" s="8"/>
      <c r="GHD20" s="8"/>
      <c r="GHE20" s="8"/>
      <c r="GHF20" s="8"/>
      <c r="GHG20" s="8"/>
      <c r="GHH20" s="8"/>
      <c r="GHI20" s="8"/>
      <c r="GHJ20" s="8"/>
      <c r="GHK20" s="8"/>
      <c r="GHL20" s="8"/>
      <c r="GHM20" s="8"/>
      <c r="GHN20" s="8"/>
      <c r="GHO20" s="8"/>
      <c r="GHP20" s="8"/>
      <c r="GHQ20" s="8"/>
      <c r="GHR20" s="8"/>
      <c r="GHS20" s="8"/>
      <c r="GHT20" s="8"/>
      <c r="GHU20" s="8"/>
      <c r="GHV20" s="8"/>
      <c r="GHW20" s="8"/>
      <c r="GHX20" s="8"/>
      <c r="GHY20" s="8"/>
      <c r="GHZ20" s="8"/>
      <c r="GIA20" s="8"/>
      <c r="GIB20" s="8"/>
      <c r="GIC20" s="8"/>
      <c r="GID20" s="8"/>
      <c r="GIE20" s="8"/>
      <c r="GIF20" s="8"/>
      <c r="GIG20" s="8"/>
      <c r="GIH20" s="8"/>
      <c r="GII20" s="8"/>
      <c r="GIJ20" s="8"/>
      <c r="GIK20" s="8"/>
      <c r="GIL20" s="8"/>
      <c r="GIM20" s="8"/>
      <c r="GIN20" s="8"/>
      <c r="GIO20" s="8"/>
      <c r="GIP20" s="8"/>
      <c r="GIQ20" s="8"/>
      <c r="GIR20" s="8"/>
      <c r="GIS20" s="8"/>
      <c r="GIT20" s="8"/>
      <c r="GIU20" s="8"/>
      <c r="GIV20" s="8"/>
      <c r="GIW20" s="8"/>
      <c r="GIX20" s="8"/>
      <c r="GIY20" s="8"/>
      <c r="GIZ20" s="8"/>
      <c r="GJA20" s="8"/>
      <c r="GJB20" s="8"/>
      <c r="GJC20" s="8"/>
      <c r="GJD20" s="8"/>
      <c r="GJE20" s="8"/>
      <c r="GJF20" s="8"/>
      <c r="GJG20" s="8"/>
      <c r="GJH20" s="8"/>
      <c r="GJI20" s="8"/>
      <c r="GJJ20" s="8"/>
      <c r="GJK20" s="8"/>
      <c r="GJL20" s="8"/>
      <c r="GJM20" s="8"/>
      <c r="GJN20" s="8"/>
      <c r="GJO20" s="8"/>
      <c r="GJP20" s="8"/>
      <c r="GJQ20" s="8"/>
      <c r="GJR20" s="8"/>
      <c r="GJS20" s="8"/>
      <c r="GJT20" s="8"/>
      <c r="GJU20" s="8"/>
      <c r="GJV20" s="8"/>
      <c r="GJW20" s="8"/>
      <c r="GJX20" s="8"/>
      <c r="GJY20" s="8"/>
      <c r="GJZ20" s="8"/>
      <c r="GKA20" s="8"/>
      <c r="GKB20" s="8"/>
      <c r="GKC20" s="8"/>
      <c r="GKD20" s="8"/>
      <c r="GKE20" s="8"/>
      <c r="GKF20" s="8"/>
      <c r="GKG20" s="8"/>
      <c r="GKH20" s="8"/>
      <c r="GKI20" s="8"/>
      <c r="GKJ20" s="8"/>
      <c r="GKK20" s="8"/>
      <c r="GKL20" s="8"/>
      <c r="GKM20" s="8"/>
      <c r="GKN20" s="8"/>
      <c r="GKO20" s="8"/>
      <c r="GKP20" s="8"/>
      <c r="GKQ20" s="8"/>
      <c r="GKR20" s="8"/>
      <c r="GKS20" s="8"/>
      <c r="GKT20" s="8"/>
      <c r="GKU20" s="8"/>
      <c r="GKV20" s="8"/>
      <c r="GKW20" s="8"/>
      <c r="GKX20" s="8"/>
      <c r="GKY20" s="8"/>
      <c r="GKZ20" s="8"/>
      <c r="GLA20" s="8"/>
      <c r="GLB20" s="8"/>
      <c r="GLC20" s="8"/>
      <c r="GLD20" s="8"/>
      <c r="GLE20" s="8"/>
      <c r="GLF20" s="8"/>
      <c r="GLG20" s="8"/>
      <c r="GLH20" s="8"/>
      <c r="GLI20" s="8"/>
      <c r="GLJ20" s="8"/>
      <c r="GLK20" s="8"/>
      <c r="GLL20" s="8"/>
      <c r="GLM20" s="8"/>
      <c r="GLN20" s="8"/>
      <c r="GLO20" s="8"/>
      <c r="GLP20" s="8"/>
      <c r="GLQ20" s="8"/>
      <c r="GLR20" s="8"/>
      <c r="GLS20" s="8"/>
      <c r="GLT20" s="8"/>
      <c r="GLU20" s="8"/>
      <c r="GLV20" s="8"/>
      <c r="GLW20" s="8"/>
      <c r="GLX20" s="8"/>
      <c r="GLY20" s="8"/>
      <c r="GLZ20" s="8"/>
      <c r="GMA20" s="8"/>
      <c r="GMB20" s="8"/>
      <c r="GMC20" s="8"/>
      <c r="GMD20" s="8"/>
      <c r="GME20" s="8"/>
      <c r="GMF20" s="8"/>
      <c r="GMG20" s="8"/>
      <c r="GMH20" s="8"/>
      <c r="GMI20" s="8"/>
      <c r="GMJ20" s="8"/>
      <c r="GMK20" s="8"/>
      <c r="GML20" s="8"/>
      <c r="GMM20" s="8"/>
      <c r="GMN20" s="8"/>
      <c r="GMO20" s="8"/>
      <c r="GMP20" s="8"/>
      <c r="GMQ20" s="8"/>
      <c r="GMR20" s="8"/>
      <c r="GMS20" s="8"/>
      <c r="GMT20" s="8"/>
      <c r="GMU20" s="8"/>
      <c r="GMV20" s="8"/>
      <c r="GMW20" s="8"/>
      <c r="GMX20" s="8"/>
      <c r="GMY20" s="8"/>
      <c r="GMZ20" s="8"/>
      <c r="GNA20" s="8"/>
      <c r="GNB20" s="8"/>
      <c r="GNC20" s="8"/>
      <c r="GND20" s="8"/>
      <c r="GNE20" s="8"/>
      <c r="GNF20" s="8"/>
      <c r="GNG20" s="8"/>
      <c r="GNH20" s="8"/>
      <c r="GNI20" s="8"/>
      <c r="GNJ20" s="8"/>
      <c r="GNK20" s="8"/>
      <c r="GNL20" s="8"/>
      <c r="GNM20" s="8"/>
      <c r="GNN20" s="8"/>
      <c r="GNO20" s="8"/>
      <c r="GNP20" s="8"/>
      <c r="GNQ20" s="8"/>
      <c r="GNR20" s="8"/>
      <c r="GNS20" s="8"/>
      <c r="GNT20" s="8"/>
      <c r="GNU20" s="8"/>
      <c r="GNV20" s="8"/>
      <c r="GNW20" s="8"/>
      <c r="GNX20" s="8"/>
      <c r="GNY20" s="8"/>
      <c r="GNZ20" s="8"/>
      <c r="GOA20" s="8"/>
      <c r="GOB20" s="8"/>
      <c r="GOC20" s="8"/>
      <c r="GOD20" s="8"/>
      <c r="GOE20" s="8"/>
      <c r="GOF20" s="8"/>
      <c r="GOG20" s="8"/>
      <c r="GOH20" s="8"/>
      <c r="GOI20" s="8"/>
      <c r="GOJ20" s="8"/>
      <c r="GOK20" s="8"/>
      <c r="GOL20" s="8"/>
      <c r="GOM20" s="8"/>
      <c r="GON20" s="8"/>
      <c r="GOO20" s="8"/>
      <c r="GOP20" s="8"/>
      <c r="GOQ20" s="8"/>
      <c r="GOR20" s="8"/>
      <c r="GOS20" s="8"/>
      <c r="GOT20" s="8"/>
      <c r="GOU20" s="8"/>
      <c r="GOV20" s="8"/>
      <c r="GOW20" s="8"/>
      <c r="GOX20" s="8"/>
      <c r="GOY20" s="8"/>
      <c r="GOZ20" s="8"/>
      <c r="GPA20" s="8"/>
      <c r="GPB20" s="8"/>
      <c r="GPC20" s="8"/>
      <c r="GPD20" s="8"/>
      <c r="GPE20" s="8"/>
      <c r="GPF20" s="8"/>
      <c r="GPG20" s="8"/>
      <c r="GPH20" s="8"/>
      <c r="GPI20" s="8"/>
      <c r="GPJ20" s="8"/>
      <c r="GPK20" s="8"/>
      <c r="GPL20" s="8"/>
      <c r="GPM20" s="8"/>
      <c r="GPN20" s="8"/>
      <c r="GPO20" s="8"/>
      <c r="GPP20" s="8"/>
      <c r="GPQ20" s="8"/>
      <c r="GPR20" s="8"/>
      <c r="GPS20" s="8"/>
      <c r="GPT20" s="8"/>
      <c r="GPU20" s="8"/>
      <c r="GPV20" s="8"/>
      <c r="GPW20" s="8"/>
      <c r="GPX20" s="8"/>
      <c r="GPY20" s="8"/>
      <c r="GPZ20" s="8"/>
      <c r="GQA20" s="8"/>
      <c r="GQB20" s="8"/>
      <c r="GQC20" s="8"/>
      <c r="GQD20" s="8"/>
      <c r="GQE20" s="8"/>
      <c r="GQF20" s="8"/>
      <c r="GQG20" s="8"/>
      <c r="GQH20" s="8"/>
      <c r="GQI20" s="8"/>
      <c r="GQJ20" s="8"/>
      <c r="GQK20" s="8"/>
      <c r="GQL20" s="8"/>
      <c r="GQM20" s="8"/>
      <c r="GQN20" s="8"/>
      <c r="GQO20" s="8"/>
      <c r="GQP20" s="8"/>
      <c r="GQQ20" s="8"/>
      <c r="GQR20" s="8"/>
      <c r="GQS20" s="8"/>
      <c r="GQT20" s="8"/>
      <c r="GQU20" s="8"/>
      <c r="GQV20" s="8"/>
      <c r="GQW20" s="8"/>
      <c r="GQX20" s="8"/>
      <c r="GQY20" s="8"/>
      <c r="GQZ20" s="8"/>
      <c r="GRA20" s="8"/>
      <c r="GRB20" s="8"/>
      <c r="GRC20" s="8"/>
      <c r="GRD20" s="8"/>
      <c r="GRE20" s="8"/>
      <c r="GRF20" s="8"/>
      <c r="GRG20" s="8"/>
      <c r="GRH20" s="8"/>
      <c r="GRI20" s="8"/>
      <c r="GRJ20" s="8"/>
      <c r="GRK20" s="8"/>
      <c r="GRL20" s="8"/>
      <c r="GRM20" s="8"/>
      <c r="GRN20" s="8"/>
      <c r="GRO20" s="8"/>
      <c r="GRP20" s="8"/>
      <c r="GRQ20" s="8"/>
      <c r="GRR20" s="8"/>
      <c r="GRS20" s="8"/>
      <c r="GRT20" s="8"/>
      <c r="GRU20" s="8"/>
      <c r="GRV20" s="8"/>
      <c r="GRW20" s="8"/>
      <c r="GRX20" s="8"/>
      <c r="GRY20" s="8"/>
      <c r="GRZ20" s="8"/>
      <c r="GSA20" s="8"/>
      <c r="GSB20" s="8"/>
      <c r="GSC20" s="8"/>
      <c r="GSD20" s="8"/>
      <c r="GSE20" s="8"/>
      <c r="GSF20" s="8"/>
      <c r="GSG20" s="8"/>
      <c r="GSH20" s="8"/>
      <c r="GSI20" s="8"/>
      <c r="GSJ20" s="8"/>
      <c r="GSK20" s="8"/>
      <c r="GSL20" s="8"/>
      <c r="GSM20" s="8"/>
      <c r="GSN20" s="8"/>
      <c r="GSO20" s="8"/>
      <c r="GSP20" s="8"/>
      <c r="GSQ20" s="8"/>
      <c r="GSR20" s="8"/>
      <c r="GSS20" s="8"/>
      <c r="GST20" s="8"/>
      <c r="GSU20" s="8"/>
      <c r="GSV20" s="8"/>
      <c r="GSW20" s="8"/>
      <c r="GSX20" s="8"/>
      <c r="GSY20" s="8"/>
      <c r="GSZ20" s="8"/>
      <c r="GTA20" s="8"/>
      <c r="GTB20" s="8"/>
      <c r="GTC20" s="8"/>
      <c r="GTD20" s="8"/>
      <c r="GTE20" s="8"/>
      <c r="GTF20" s="8"/>
      <c r="GTG20" s="8"/>
      <c r="GTH20" s="8"/>
      <c r="GTI20" s="8"/>
      <c r="GTJ20" s="8"/>
      <c r="GTK20" s="8"/>
      <c r="GTL20" s="8"/>
      <c r="GTM20" s="8"/>
      <c r="GTN20" s="8"/>
      <c r="GTO20" s="8"/>
      <c r="GTP20" s="8"/>
      <c r="GTQ20" s="8"/>
      <c r="GTR20" s="8"/>
      <c r="GTS20" s="8"/>
      <c r="GTT20" s="8"/>
      <c r="GTU20" s="8"/>
      <c r="GTV20" s="8"/>
      <c r="GTW20" s="8"/>
      <c r="GTX20" s="8"/>
      <c r="GTY20" s="8"/>
      <c r="GTZ20" s="8"/>
      <c r="GUA20" s="8"/>
      <c r="GUB20" s="8"/>
      <c r="GUC20" s="8"/>
      <c r="GUD20" s="8"/>
      <c r="GUE20" s="8"/>
      <c r="GUF20" s="8"/>
      <c r="GUG20" s="8"/>
      <c r="GUH20" s="8"/>
      <c r="GUI20" s="8"/>
      <c r="GUJ20" s="8"/>
      <c r="GUK20" s="8"/>
      <c r="GUL20" s="8"/>
      <c r="GUM20" s="8"/>
      <c r="GUN20" s="8"/>
      <c r="GUO20" s="8"/>
      <c r="GUP20" s="8"/>
      <c r="GUQ20" s="8"/>
      <c r="GUR20" s="8"/>
      <c r="GUS20" s="8"/>
      <c r="GUT20" s="8"/>
      <c r="GUU20" s="8"/>
      <c r="GUV20" s="8"/>
      <c r="GUW20" s="8"/>
      <c r="GUX20" s="8"/>
      <c r="GUY20" s="8"/>
      <c r="GUZ20" s="8"/>
      <c r="GVA20" s="8"/>
      <c r="GVB20" s="8"/>
      <c r="GVC20" s="8"/>
      <c r="GVD20" s="8"/>
      <c r="GVE20" s="8"/>
      <c r="GVF20" s="8"/>
      <c r="GVG20" s="8"/>
      <c r="GVH20" s="8"/>
      <c r="GVI20" s="8"/>
      <c r="GVJ20" s="8"/>
      <c r="GVK20" s="8"/>
      <c r="GVL20" s="8"/>
      <c r="GVM20" s="8"/>
      <c r="GVN20" s="8"/>
      <c r="GVO20" s="8"/>
      <c r="GVP20" s="8"/>
      <c r="GVQ20" s="8"/>
      <c r="GVR20" s="8"/>
      <c r="GVS20" s="8"/>
      <c r="GVT20" s="8"/>
      <c r="GVU20" s="8"/>
      <c r="GVV20" s="8"/>
      <c r="GVW20" s="8"/>
      <c r="GVX20" s="8"/>
      <c r="GVY20" s="8"/>
      <c r="GVZ20" s="8"/>
      <c r="GWA20" s="8"/>
      <c r="GWB20" s="8"/>
      <c r="GWC20" s="8"/>
      <c r="GWD20" s="8"/>
      <c r="GWE20" s="8"/>
      <c r="GWF20" s="8"/>
      <c r="GWG20" s="8"/>
      <c r="GWH20" s="8"/>
      <c r="GWI20" s="8"/>
      <c r="GWJ20" s="8"/>
      <c r="GWK20" s="8"/>
      <c r="GWL20" s="8"/>
      <c r="GWM20" s="8"/>
      <c r="GWN20" s="8"/>
      <c r="GWO20" s="8"/>
      <c r="GWP20" s="8"/>
      <c r="GWQ20" s="8"/>
      <c r="GWR20" s="8"/>
      <c r="GWS20" s="8"/>
      <c r="GWT20" s="8"/>
      <c r="GWU20" s="8"/>
      <c r="GWV20" s="8"/>
      <c r="GWW20" s="8"/>
      <c r="GWX20" s="8"/>
      <c r="GWY20" s="8"/>
      <c r="GWZ20" s="8"/>
      <c r="GXA20" s="8"/>
      <c r="GXB20" s="8"/>
      <c r="GXC20" s="8"/>
      <c r="GXD20" s="8"/>
      <c r="GXE20" s="8"/>
      <c r="GXF20" s="8"/>
      <c r="GXG20" s="8"/>
      <c r="GXH20" s="8"/>
      <c r="GXI20" s="8"/>
      <c r="GXJ20" s="8"/>
      <c r="GXK20" s="8"/>
      <c r="GXL20" s="8"/>
      <c r="GXM20" s="8"/>
      <c r="GXN20" s="8"/>
      <c r="GXO20" s="8"/>
      <c r="GXP20" s="8"/>
      <c r="GXQ20" s="8"/>
      <c r="GXR20" s="8"/>
      <c r="GXS20" s="8"/>
      <c r="GXT20" s="8"/>
      <c r="GXU20" s="8"/>
      <c r="GXV20" s="8"/>
      <c r="GXW20" s="8"/>
      <c r="GXX20" s="8"/>
      <c r="GXY20" s="8"/>
      <c r="GXZ20" s="8"/>
      <c r="GYA20" s="8"/>
      <c r="GYB20" s="8"/>
      <c r="GYC20" s="8"/>
      <c r="GYD20" s="8"/>
      <c r="GYE20" s="8"/>
      <c r="GYF20" s="8"/>
      <c r="GYG20" s="8"/>
      <c r="GYH20" s="8"/>
      <c r="GYI20" s="8"/>
      <c r="GYJ20" s="8"/>
      <c r="GYK20" s="8"/>
      <c r="GYL20" s="8"/>
      <c r="GYM20" s="8"/>
      <c r="GYN20" s="8"/>
      <c r="GYO20" s="8"/>
      <c r="GYP20" s="8"/>
      <c r="GYQ20" s="8"/>
      <c r="GYR20" s="8"/>
      <c r="GYS20" s="8"/>
      <c r="GYT20" s="8"/>
      <c r="GYU20" s="8"/>
      <c r="GYV20" s="8"/>
      <c r="GYW20" s="8"/>
      <c r="GYX20" s="8"/>
      <c r="GYY20" s="8"/>
      <c r="GYZ20" s="8"/>
      <c r="GZA20" s="8"/>
      <c r="GZB20" s="8"/>
      <c r="GZC20" s="8"/>
      <c r="GZD20" s="8"/>
      <c r="GZE20" s="8"/>
      <c r="GZF20" s="8"/>
      <c r="GZG20" s="8"/>
      <c r="GZH20" s="8"/>
      <c r="GZI20" s="8"/>
      <c r="GZJ20" s="8"/>
      <c r="GZK20" s="8"/>
      <c r="GZL20" s="8"/>
      <c r="GZM20" s="8"/>
      <c r="GZN20" s="8"/>
      <c r="GZO20" s="8"/>
      <c r="GZP20" s="8"/>
      <c r="GZQ20" s="8"/>
      <c r="GZR20" s="8"/>
      <c r="GZS20" s="8"/>
      <c r="GZT20" s="8"/>
      <c r="GZU20" s="8"/>
      <c r="GZV20" s="8"/>
      <c r="GZW20" s="8"/>
      <c r="GZX20" s="8"/>
      <c r="GZY20" s="8"/>
      <c r="GZZ20" s="8"/>
      <c r="HAA20" s="8"/>
      <c r="HAB20" s="8"/>
      <c r="HAC20" s="8"/>
      <c r="HAD20" s="8"/>
      <c r="HAE20" s="8"/>
      <c r="HAF20" s="8"/>
      <c r="HAG20" s="8"/>
      <c r="HAH20" s="8"/>
      <c r="HAI20" s="8"/>
      <c r="HAJ20" s="8"/>
      <c r="HAK20" s="8"/>
      <c r="HAL20" s="8"/>
      <c r="HAM20" s="8"/>
      <c r="HAN20" s="8"/>
      <c r="HAO20" s="8"/>
      <c r="HAP20" s="8"/>
      <c r="HAQ20" s="8"/>
      <c r="HAR20" s="8"/>
      <c r="HAS20" s="8"/>
      <c r="HAT20" s="8"/>
      <c r="HAU20" s="8"/>
      <c r="HAV20" s="8"/>
      <c r="HAW20" s="8"/>
      <c r="HAX20" s="8"/>
      <c r="HAY20" s="8"/>
      <c r="HAZ20" s="8"/>
      <c r="HBA20" s="8"/>
      <c r="HBB20" s="8"/>
      <c r="HBC20" s="8"/>
      <c r="HBD20" s="8"/>
      <c r="HBE20" s="8"/>
      <c r="HBF20" s="8"/>
      <c r="HBG20" s="8"/>
      <c r="HBH20" s="8"/>
      <c r="HBI20" s="8"/>
      <c r="HBJ20" s="8"/>
      <c r="HBK20" s="8"/>
      <c r="HBL20" s="8"/>
      <c r="HBM20" s="8"/>
      <c r="HBN20" s="8"/>
      <c r="HBO20" s="8"/>
      <c r="HBP20" s="8"/>
      <c r="HBQ20" s="8"/>
      <c r="HBR20" s="8"/>
      <c r="HBS20" s="8"/>
      <c r="HBT20" s="8"/>
      <c r="HBU20" s="8"/>
      <c r="HBV20" s="8"/>
      <c r="HBW20" s="8"/>
      <c r="HBX20" s="8"/>
      <c r="HBY20" s="8"/>
      <c r="HBZ20" s="8"/>
      <c r="HCA20" s="8"/>
      <c r="HCB20" s="8"/>
      <c r="HCC20" s="8"/>
      <c r="HCD20" s="8"/>
      <c r="HCE20" s="8"/>
      <c r="HCF20" s="8"/>
      <c r="HCG20" s="8"/>
      <c r="HCH20" s="8"/>
      <c r="HCI20" s="8"/>
      <c r="HCJ20" s="8"/>
      <c r="HCK20" s="8"/>
      <c r="HCL20" s="8"/>
      <c r="HCM20" s="8"/>
      <c r="HCN20" s="8"/>
      <c r="HCO20" s="8"/>
      <c r="HCP20" s="8"/>
      <c r="HCQ20" s="8"/>
      <c r="HCR20" s="8"/>
      <c r="HCS20" s="8"/>
      <c r="HCT20" s="8"/>
      <c r="HCU20" s="8"/>
      <c r="HCV20" s="8"/>
      <c r="HCW20" s="8"/>
      <c r="HCX20" s="8"/>
      <c r="HCY20" s="8"/>
      <c r="HCZ20" s="8"/>
      <c r="HDA20" s="8"/>
      <c r="HDB20" s="8"/>
      <c r="HDC20" s="8"/>
      <c r="HDD20" s="8"/>
      <c r="HDE20" s="8"/>
      <c r="HDF20" s="8"/>
      <c r="HDG20" s="8"/>
      <c r="HDH20" s="8"/>
      <c r="HDI20" s="8"/>
      <c r="HDJ20" s="8"/>
      <c r="HDK20" s="8"/>
      <c r="HDL20" s="8"/>
      <c r="HDM20" s="8"/>
      <c r="HDN20" s="8"/>
      <c r="HDO20" s="8"/>
      <c r="HDP20" s="8"/>
      <c r="HDQ20" s="8"/>
      <c r="HDR20" s="8"/>
      <c r="HDS20" s="8"/>
      <c r="HDT20" s="8"/>
      <c r="HDU20" s="8"/>
      <c r="HDV20" s="8"/>
      <c r="HDW20" s="8"/>
      <c r="HDX20" s="8"/>
      <c r="HDY20" s="8"/>
      <c r="HDZ20" s="8"/>
      <c r="HEA20" s="8"/>
      <c r="HEB20" s="8"/>
      <c r="HEC20" s="8"/>
      <c r="HED20" s="8"/>
      <c r="HEE20" s="8"/>
      <c r="HEF20" s="8"/>
      <c r="HEG20" s="8"/>
      <c r="HEH20" s="8"/>
      <c r="HEI20" s="8"/>
      <c r="HEJ20" s="8"/>
      <c r="HEK20" s="8"/>
      <c r="HEL20" s="8"/>
      <c r="HEM20" s="8"/>
      <c r="HEN20" s="8"/>
      <c r="HEO20" s="8"/>
      <c r="HEP20" s="8"/>
      <c r="HEQ20" s="8"/>
      <c r="HER20" s="8"/>
      <c r="HES20" s="8"/>
      <c r="HET20" s="8"/>
      <c r="HEU20" s="8"/>
      <c r="HEV20" s="8"/>
      <c r="HEW20" s="8"/>
      <c r="HEX20" s="8"/>
      <c r="HEY20" s="8"/>
      <c r="HEZ20" s="8"/>
      <c r="HFA20" s="8"/>
      <c r="HFB20" s="8"/>
      <c r="HFC20" s="8"/>
      <c r="HFD20" s="8"/>
      <c r="HFE20" s="8"/>
      <c r="HFF20" s="8"/>
      <c r="HFG20" s="8"/>
      <c r="HFH20" s="8"/>
      <c r="HFI20" s="8"/>
      <c r="HFJ20" s="8"/>
      <c r="HFK20" s="8"/>
      <c r="HFL20" s="8"/>
      <c r="HFM20" s="8"/>
      <c r="HFN20" s="8"/>
      <c r="HFO20" s="8"/>
      <c r="HFP20" s="8"/>
      <c r="HFQ20" s="8"/>
      <c r="HFR20" s="8"/>
      <c r="HFS20" s="8"/>
      <c r="HFT20" s="8"/>
      <c r="HFU20" s="8"/>
      <c r="HFV20" s="8"/>
      <c r="HFW20" s="8"/>
      <c r="HFX20" s="8"/>
      <c r="HFY20" s="8"/>
      <c r="HFZ20" s="8"/>
      <c r="HGA20" s="8"/>
      <c r="HGB20" s="8"/>
      <c r="HGC20" s="8"/>
      <c r="HGD20" s="8"/>
      <c r="HGE20" s="8"/>
      <c r="HGF20" s="8"/>
      <c r="HGG20" s="8"/>
      <c r="HGH20" s="8"/>
      <c r="HGI20" s="8"/>
      <c r="HGJ20" s="8"/>
      <c r="HGK20" s="8"/>
      <c r="HGL20" s="8"/>
      <c r="HGM20" s="8"/>
      <c r="HGN20" s="8"/>
      <c r="HGO20" s="8"/>
      <c r="HGP20" s="8"/>
      <c r="HGQ20" s="8"/>
      <c r="HGR20" s="8"/>
      <c r="HGS20" s="8"/>
      <c r="HGT20" s="8"/>
      <c r="HGU20" s="8"/>
      <c r="HGV20" s="8"/>
      <c r="HGW20" s="8"/>
      <c r="HGX20" s="8"/>
      <c r="HGY20" s="8"/>
      <c r="HGZ20" s="8"/>
      <c r="HHA20" s="8"/>
      <c r="HHB20" s="8"/>
      <c r="HHC20" s="8"/>
      <c r="HHD20" s="8"/>
      <c r="HHE20" s="8"/>
      <c r="HHF20" s="8"/>
      <c r="HHG20" s="8"/>
      <c r="HHH20" s="8"/>
      <c r="HHI20" s="8"/>
      <c r="HHJ20" s="8"/>
      <c r="HHK20" s="8"/>
      <c r="HHL20" s="8"/>
      <c r="HHM20" s="8"/>
      <c r="HHN20" s="8"/>
      <c r="HHO20" s="8"/>
      <c r="HHP20" s="8"/>
      <c r="HHQ20" s="8"/>
      <c r="HHR20" s="8"/>
      <c r="HHS20" s="8"/>
      <c r="HHT20" s="8"/>
      <c r="HHU20" s="8"/>
      <c r="HHV20" s="8"/>
      <c r="HHW20" s="8"/>
      <c r="HHX20" s="8"/>
      <c r="HHY20" s="8"/>
      <c r="HHZ20" s="8"/>
      <c r="HIA20" s="8"/>
      <c r="HIB20" s="8"/>
      <c r="HIC20" s="8"/>
      <c r="HID20" s="8"/>
      <c r="HIE20" s="8"/>
      <c r="HIF20" s="8"/>
      <c r="HIG20" s="8"/>
      <c r="HIH20" s="8"/>
      <c r="HII20" s="8"/>
      <c r="HIJ20" s="8"/>
      <c r="HIK20" s="8"/>
      <c r="HIL20" s="8"/>
      <c r="HIM20" s="8"/>
      <c r="HIN20" s="8"/>
      <c r="HIO20" s="8"/>
      <c r="HIP20" s="8"/>
      <c r="HIQ20" s="8"/>
      <c r="HIR20" s="8"/>
      <c r="HIS20" s="8"/>
      <c r="HIT20" s="8"/>
      <c r="HIU20" s="8"/>
      <c r="HIV20" s="8"/>
      <c r="HIW20" s="8"/>
      <c r="HIX20" s="8"/>
      <c r="HIY20" s="8"/>
      <c r="HIZ20" s="8"/>
      <c r="HJA20" s="8"/>
      <c r="HJB20" s="8"/>
      <c r="HJC20" s="8"/>
      <c r="HJD20" s="8"/>
      <c r="HJE20" s="8"/>
      <c r="HJF20" s="8"/>
      <c r="HJG20" s="8"/>
      <c r="HJH20" s="8"/>
      <c r="HJI20" s="8"/>
      <c r="HJJ20" s="8"/>
      <c r="HJK20" s="8"/>
      <c r="HJL20" s="8"/>
      <c r="HJM20" s="8"/>
      <c r="HJN20" s="8"/>
      <c r="HJO20" s="8"/>
      <c r="HJP20" s="8"/>
      <c r="HJQ20" s="8"/>
      <c r="HJR20" s="8"/>
      <c r="HJS20" s="8"/>
      <c r="HJT20" s="8"/>
      <c r="HJU20" s="8"/>
      <c r="HJV20" s="8"/>
      <c r="HJW20" s="8"/>
      <c r="HJX20" s="8"/>
      <c r="HJY20" s="8"/>
      <c r="HJZ20" s="8"/>
      <c r="HKA20" s="8"/>
      <c r="HKB20" s="8"/>
      <c r="HKC20" s="8"/>
      <c r="HKD20" s="8"/>
      <c r="HKE20" s="8"/>
      <c r="HKF20" s="8"/>
      <c r="HKG20" s="8"/>
      <c r="HKH20" s="8"/>
      <c r="HKI20" s="8"/>
      <c r="HKJ20" s="8"/>
      <c r="HKK20" s="8"/>
      <c r="HKL20" s="8"/>
      <c r="HKM20" s="8"/>
      <c r="HKN20" s="8"/>
      <c r="HKO20" s="8"/>
      <c r="HKP20" s="8"/>
      <c r="HKQ20" s="8"/>
      <c r="HKR20" s="8"/>
      <c r="HKS20" s="8"/>
      <c r="HKT20" s="8"/>
      <c r="HKU20" s="8"/>
      <c r="HKV20" s="8"/>
      <c r="HKW20" s="8"/>
      <c r="HKX20" s="8"/>
      <c r="HKY20" s="8"/>
      <c r="HKZ20" s="8"/>
      <c r="HLA20" s="8"/>
      <c r="HLB20" s="8"/>
      <c r="HLC20" s="8"/>
      <c r="HLD20" s="8"/>
      <c r="HLE20" s="8"/>
      <c r="HLF20" s="8"/>
      <c r="HLG20" s="8"/>
      <c r="HLH20" s="8"/>
      <c r="HLI20" s="8"/>
      <c r="HLJ20" s="8"/>
      <c r="HLK20" s="8"/>
      <c r="HLL20" s="8"/>
      <c r="HLM20" s="8"/>
      <c r="HLN20" s="8"/>
      <c r="HLO20" s="8"/>
      <c r="HLP20" s="8"/>
      <c r="HLQ20" s="8"/>
      <c r="HLR20" s="8"/>
      <c r="HLS20" s="8"/>
      <c r="HLT20" s="8"/>
      <c r="HLU20" s="8"/>
      <c r="HLV20" s="8"/>
      <c r="HLW20" s="8"/>
      <c r="HLX20" s="8"/>
      <c r="HLY20" s="8"/>
      <c r="HLZ20" s="8"/>
      <c r="HMA20" s="8"/>
      <c r="HMB20" s="8"/>
      <c r="HMC20" s="8"/>
      <c r="HMD20" s="8"/>
      <c r="HME20" s="8"/>
      <c r="HMF20" s="8"/>
      <c r="HMG20" s="8"/>
      <c r="HMH20" s="8"/>
      <c r="HMI20" s="8"/>
      <c r="HMJ20" s="8"/>
      <c r="HMK20" s="8"/>
      <c r="HML20" s="8"/>
      <c r="HMM20" s="8"/>
      <c r="HMN20" s="8"/>
      <c r="HMO20" s="8"/>
      <c r="HMP20" s="8"/>
      <c r="HMQ20" s="8"/>
      <c r="HMR20" s="8"/>
      <c r="HMS20" s="8"/>
      <c r="HMT20" s="8"/>
      <c r="HMU20" s="8"/>
      <c r="HMV20" s="8"/>
      <c r="HMW20" s="8"/>
      <c r="HMX20" s="8"/>
      <c r="HMY20" s="8"/>
      <c r="HMZ20" s="8"/>
      <c r="HNA20" s="8"/>
      <c r="HNB20" s="8"/>
      <c r="HNC20" s="8"/>
      <c r="HND20" s="8"/>
      <c r="HNE20" s="8"/>
      <c r="HNF20" s="8"/>
      <c r="HNG20" s="8"/>
      <c r="HNH20" s="8"/>
      <c r="HNI20" s="8"/>
      <c r="HNJ20" s="8"/>
      <c r="HNK20" s="8"/>
      <c r="HNL20" s="8"/>
      <c r="HNM20" s="8"/>
      <c r="HNN20" s="8"/>
      <c r="HNO20" s="8"/>
      <c r="HNP20" s="8"/>
      <c r="HNQ20" s="8"/>
      <c r="HNR20" s="8"/>
      <c r="HNS20" s="8"/>
      <c r="HNT20" s="8"/>
      <c r="HNU20" s="8"/>
      <c r="HNV20" s="8"/>
      <c r="HNW20" s="8"/>
      <c r="HNX20" s="8"/>
      <c r="HNY20" s="8"/>
      <c r="HNZ20" s="8"/>
      <c r="HOA20" s="8"/>
      <c r="HOB20" s="8"/>
      <c r="HOC20" s="8"/>
      <c r="HOD20" s="8"/>
      <c r="HOE20" s="8"/>
      <c r="HOF20" s="8"/>
      <c r="HOG20" s="8"/>
      <c r="HOH20" s="8"/>
      <c r="HOI20" s="8"/>
      <c r="HOJ20" s="8"/>
      <c r="HOK20" s="8"/>
      <c r="HOL20" s="8"/>
      <c r="HOM20" s="8"/>
      <c r="HON20" s="8"/>
      <c r="HOO20" s="8"/>
      <c r="HOP20" s="8"/>
      <c r="HOQ20" s="8"/>
      <c r="HOR20" s="8"/>
      <c r="HOS20" s="8"/>
      <c r="HOT20" s="8"/>
      <c r="HOU20" s="8"/>
      <c r="HOV20" s="8"/>
      <c r="HOW20" s="8"/>
      <c r="HOX20" s="8"/>
      <c r="HOY20" s="8"/>
      <c r="HOZ20" s="8"/>
      <c r="HPA20" s="8"/>
      <c r="HPB20" s="8"/>
      <c r="HPC20" s="8"/>
      <c r="HPD20" s="8"/>
      <c r="HPE20" s="8"/>
      <c r="HPF20" s="8"/>
      <c r="HPG20" s="8"/>
      <c r="HPH20" s="8"/>
      <c r="HPI20" s="8"/>
      <c r="HPJ20" s="8"/>
      <c r="HPK20" s="8"/>
      <c r="HPL20" s="8"/>
      <c r="HPM20" s="8"/>
      <c r="HPN20" s="8"/>
      <c r="HPO20" s="8"/>
      <c r="HPP20" s="8"/>
      <c r="HPQ20" s="8"/>
      <c r="HPR20" s="8"/>
      <c r="HPS20" s="8"/>
      <c r="HPT20" s="8"/>
      <c r="HPU20" s="8"/>
      <c r="HPV20" s="8"/>
      <c r="HPW20" s="8"/>
      <c r="HPX20" s="8"/>
      <c r="HPY20" s="8"/>
      <c r="HPZ20" s="8"/>
      <c r="HQA20" s="8"/>
      <c r="HQB20" s="8"/>
      <c r="HQC20" s="8"/>
      <c r="HQD20" s="8"/>
      <c r="HQE20" s="8"/>
      <c r="HQF20" s="8"/>
      <c r="HQG20" s="8"/>
      <c r="HQH20" s="8"/>
      <c r="HQI20" s="8"/>
      <c r="HQJ20" s="8"/>
      <c r="HQK20" s="8"/>
      <c r="HQL20" s="8"/>
      <c r="HQM20" s="8"/>
      <c r="HQN20" s="8"/>
      <c r="HQO20" s="8"/>
      <c r="HQP20" s="8"/>
      <c r="HQQ20" s="8"/>
      <c r="HQR20" s="8"/>
      <c r="HQS20" s="8"/>
      <c r="HQT20" s="8"/>
      <c r="HQU20" s="8"/>
      <c r="HQV20" s="8"/>
      <c r="HQW20" s="8"/>
      <c r="HQX20" s="8"/>
      <c r="HQY20" s="8"/>
      <c r="HQZ20" s="8"/>
      <c r="HRA20" s="8"/>
      <c r="HRB20" s="8"/>
      <c r="HRC20" s="8"/>
      <c r="HRD20" s="8"/>
      <c r="HRE20" s="8"/>
      <c r="HRF20" s="8"/>
      <c r="HRG20" s="8"/>
      <c r="HRH20" s="8"/>
      <c r="HRI20" s="8"/>
      <c r="HRJ20" s="8"/>
      <c r="HRK20" s="8"/>
      <c r="HRL20" s="8"/>
      <c r="HRM20" s="8"/>
      <c r="HRN20" s="8"/>
      <c r="HRO20" s="8"/>
      <c r="HRP20" s="8"/>
      <c r="HRQ20" s="8"/>
      <c r="HRR20" s="8"/>
      <c r="HRS20" s="8"/>
      <c r="HRT20" s="8"/>
      <c r="HRU20" s="8"/>
      <c r="HRV20" s="8"/>
      <c r="HRW20" s="8"/>
      <c r="HRX20" s="8"/>
      <c r="HRY20" s="8"/>
      <c r="HRZ20" s="8"/>
      <c r="HSA20" s="8"/>
      <c r="HSB20" s="8"/>
      <c r="HSC20" s="8"/>
      <c r="HSD20" s="8"/>
      <c r="HSE20" s="8"/>
      <c r="HSF20" s="8"/>
      <c r="HSG20" s="8"/>
      <c r="HSH20" s="8"/>
      <c r="HSI20" s="8"/>
      <c r="HSJ20" s="8"/>
      <c r="HSK20" s="8"/>
      <c r="HSL20" s="8"/>
      <c r="HSM20" s="8"/>
      <c r="HSN20" s="8"/>
      <c r="HSO20" s="8"/>
      <c r="HSP20" s="8"/>
      <c r="HSQ20" s="8"/>
      <c r="HSR20" s="8"/>
      <c r="HSS20" s="8"/>
      <c r="HST20" s="8"/>
      <c r="HSU20" s="8"/>
      <c r="HSV20" s="8"/>
      <c r="HSW20" s="8"/>
      <c r="HSX20" s="8"/>
      <c r="HSY20" s="8"/>
      <c r="HSZ20" s="8"/>
      <c r="HTA20" s="8"/>
      <c r="HTB20" s="8"/>
      <c r="HTC20" s="8"/>
      <c r="HTD20" s="8"/>
      <c r="HTE20" s="8"/>
      <c r="HTF20" s="8"/>
      <c r="HTG20" s="8"/>
      <c r="HTH20" s="8"/>
      <c r="HTI20" s="8"/>
      <c r="HTJ20" s="8"/>
      <c r="HTK20" s="8"/>
      <c r="HTL20" s="8"/>
      <c r="HTM20" s="8"/>
      <c r="HTN20" s="8"/>
      <c r="HTO20" s="8"/>
      <c r="HTP20" s="8"/>
      <c r="HTQ20" s="8"/>
      <c r="HTR20" s="8"/>
      <c r="HTS20" s="8"/>
      <c r="HTT20" s="8"/>
      <c r="HTU20" s="8"/>
      <c r="HTV20" s="8"/>
      <c r="HTW20" s="8"/>
      <c r="HTX20" s="8"/>
      <c r="HTY20" s="8"/>
      <c r="HTZ20" s="8"/>
      <c r="HUA20" s="8"/>
      <c r="HUB20" s="8"/>
      <c r="HUC20" s="8"/>
      <c r="HUD20" s="8"/>
      <c r="HUE20" s="8"/>
      <c r="HUF20" s="8"/>
      <c r="HUG20" s="8"/>
      <c r="HUH20" s="8"/>
      <c r="HUI20" s="8"/>
      <c r="HUJ20" s="8"/>
      <c r="HUK20" s="8"/>
      <c r="HUL20" s="8"/>
      <c r="HUM20" s="8"/>
      <c r="HUN20" s="8"/>
      <c r="HUO20" s="8"/>
      <c r="HUP20" s="8"/>
      <c r="HUQ20" s="8"/>
      <c r="HUR20" s="8"/>
      <c r="HUS20" s="8"/>
      <c r="HUT20" s="8"/>
      <c r="HUU20" s="8"/>
      <c r="HUV20" s="8"/>
      <c r="HUW20" s="8"/>
      <c r="HUX20" s="8"/>
      <c r="HUY20" s="8"/>
      <c r="HUZ20" s="8"/>
      <c r="HVA20" s="8"/>
      <c r="HVB20" s="8"/>
      <c r="HVC20" s="8"/>
      <c r="HVD20" s="8"/>
      <c r="HVE20" s="8"/>
      <c r="HVF20" s="8"/>
      <c r="HVG20" s="8"/>
      <c r="HVH20" s="8"/>
      <c r="HVI20" s="8"/>
      <c r="HVJ20" s="8"/>
      <c r="HVK20" s="8"/>
      <c r="HVL20" s="8"/>
      <c r="HVM20" s="8"/>
      <c r="HVN20" s="8"/>
      <c r="HVO20" s="8"/>
      <c r="HVP20" s="8"/>
      <c r="HVQ20" s="8"/>
      <c r="HVR20" s="8"/>
      <c r="HVS20" s="8"/>
      <c r="HVT20" s="8"/>
      <c r="HVU20" s="8"/>
      <c r="HVV20" s="8"/>
      <c r="HVW20" s="8"/>
      <c r="HVX20" s="8"/>
      <c r="HVY20" s="8"/>
      <c r="HVZ20" s="8"/>
      <c r="HWA20" s="8"/>
      <c r="HWB20" s="8"/>
      <c r="HWC20" s="8"/>
      <c r="HWD20" s="8"/>
      <c r="HWE20" s="8"/>
      <c r="HWF20" s="8"/>
      <c r="HWG20" s="8"/>
      <c r="HWH20" s="8"/>
      <c r="HWI20" s="8"/>
      <c r="HWJ20" s="8"/>
      <c r="HWK20" s="8"/>
      <c r="HWL20" s="8"/>
      <c r="HWM20" s="8"/>
      <c r="HWN20" s="8"/>
      <c r="HWO20" s="8"/>
      <c r="HWP20" s="8"/>
      <c r="HWQ20" s="8"/>
      <c r="HWR20" s="8"/>
      <c r="HWS20" s="8"/>
      <c r="HWT20" s="8"/>
      <c r="HWU20" s="8"/>
      <c r="HWV20" s="8"/>
      <c r="HWW20" s="8"/>
      <c r="HWX20" s="8"/>
      <c r="HWY20" s="8"/>
      <c r="HWZ20" s="8"/>
      <c r="HXA20" s="8"/>
      <c r="HXB20" s="8"/>
      <c r="HXC20" s="8"/>
      <c r="HXD20" s="8"/>
      <c r="HXE20" s="8"/>
      <c r="HXF20" s="8"/>
      <c r="HXG20" s="8"/>
      <c r="HXH20" s="8"/>
      <c r="HXI20" s="8"/>
      <c r="HXJ20" s="8"/>
      <c r="HXK20" s="8"/>
      <c r="HXL20" s="8"/>
      <c r="HXM20" s="8"/>
      <c r="HXN20" s="8"/>
      <c r="HXO20" s="8"/>
      <c r="HXP20" s="8"/>
      <c r="HXQ20" s="8"/>
      <c r="HXR20" s="8"/>
      <c r="HXS20" s="8"/>
      <c r="HXT20" s="8"/>
      <c r="HXU20" s="8"/>
      <c r="HXV20" s="8"/>
      <c r="HXW20" s="8"/>
      <c r="HXX20" s="8"/>
      <c r="HXY20" s="8"/>
      <c r="HXZ20" s="8"/>
      <c r="HYA20" s="8"/>
      <c r="HYB20" s="8"/>
      <c r="HYC20" s="8"/>
      <c r="HYD20" s="8"/>
      <c r="HYE20" s="8"/>
      <c r="HYF20" s="8"/>
      <c r="HYG20" s="8"/>
      <c r="HYH20" s="8"/>
      <c r="HYI20" s="8"/>
      <c r="HYJ20" s="8"/>
      <c r="HYK20" s="8"/>
      <c r="HYL20" s="8"/>
      <c r="HYM20" s="8"/>
      <c r="HYN20" s="8"/>
      <c r="HYO20" s="8"/>
      <c r="HYP20" s="8"/>
      <c r="HYQ20" s="8"/>
      <c r="HYR20" s="8"/>
      <c r="HYS20" s="8"/>
      <c r="HYT20" s="8"/>
      <c r="HYU20" s="8"/>
      <c r="HYV20" s="8"/>
      <c r="HYW20" s="8"/>
      <c r="HYX20" s="8"/>
      <c r="HYY20" s="8"/>
      <c r="HYZ20" s="8"/>
      <c r="HZA20" s="8"/>
      <c r="HZB20" s="8"/>
      <c r="HZC20" s="8"/>
      <c r="HZD20" s="8"/>
      <c r="HZE20" s="8"/>
      <c r="HZF20" s="8"/>
      <c r="HZG20" s="8"/>
      <c r="HZH20" s="8"/>
      <c r="HZI20" s="8"/>
      <c r="HZJ20" s="8"/>
      <c r="HZK20" s="8"/>
      <c r="HZL20" s="8"/>
      <c r="HZM20" s="8"/>
      <c r="HZN20" s="8"/>
      <c r="HZO20" s="8"/>
      <c r="HZP20" s="8"/>
      <c r="HZQ20" s="8"/>
      <c r="HZR20" s="8"/>
      <c r="HZS20" s="8"/>
      <c r="HZT20" s="8"/>
      <c r="HZU20" s="8"/>
      <c r="HZV20" s="8"/>
      <c r="HZW20" s="8"/>
      <c r="HZX20" s="8"/>
      <c r="HZY20" s="8"/>
      <c r="HZZ20" s="8"/>
      <c r="IAA20" s="8"/>
      <c r="IAB20" s="8"/>
      <c r="IAC20" s="8"/>
      <c r="IAD20" s="8"/>
      <c r="IAE20" s="8"/>
      <c r="IAF20" s="8"/>
      <c r="IAG20" s="8"/>
      <c r="IAH20" s="8"/>
      <c r="IAI20" s="8"/>
      <c r="IAJ20" s="8"/>
      <c r="IAK20" s="8"/>
      <c r="IAL20" s="8"/>
      <c r="IAM20" s="8"/>
      <c r="IAN20" s="8"/>
      <c r="IAO20" s="8"/>
      <c r="IAP20" s="8"/>
      <c r="IAQ20" s="8"/>
      <c r="IAR20" s="8"/>
      <c r="IAS20" s="8"/>
      <c r="IAT20" s="8"/>
      <c r="IAU20" s="8"/>
      <c r="IAV20" s="8"/>
      <c r="IAW20" s="8"/>
      <c r="IAX20" s="8"/>
      <c r="IAY20" s="8"/>
      <c r="IAZ20" s="8"/>
      <c r="IBA20" s="8"/>
      <c r="IBB20" s="8"/>
      <c r="IBC20" s="8"/>
      <c r="IBD20" s="8"/>
      <c r="IBE20" s="8"/>
      <c r="IBF20" s="8"/>
      <c r="IBG20" s="8"/>
      <c r="IBH20" s="8"/>
      <c r="IBI20" s="8"/>
      <c r="IBJ20" s="8"/>
      <c r="IBK20" s="8"/>
      <c r="IBL20" s="8"/>
      <c r="IBM20" s="8"/>
      <c r="IBN20" s="8"/>
      <c r="IBO20" s="8"/>
      <c r="IBP20" s="8"/>
      <c r="IBQ20" s="8"/>
      <c r="IBR20" s="8"/>
      <c r="IBS20" s="8"/>
      <c r="IBT20" s="8"/>
      <c r="IBU20" s="8"/>
      <c r="IBV20" s="8"/>
      <c r="IBW20" s="8"/>
      <c r="IBX20" s="8"/>
      <c r="IBY20" s="8"/>
      <c r="IBZ20" s="8"/>
      <c r="ICA20" s="8"/>
      <c r="ICB20" s="8"/>
      <c r="ICC20" s="8"/>
      <c r="ICD20" s="8"/>
      <c r="ICE20" s="8"/>
      <c r="ICF20" s="8"/>
      <c r="ICG20" s="8"/>
      <c r="ICH20" s="8"/>
      <c r="ICI20" s="8"/>
      <c r="ICJ20" s="8"/>
      <c r="ICK20" s="8"/>
      <c r="ICL20" s="8"/>
      <c r="ICM20" s="8"/>
      <c r="ICN20" s="8"/>
      <c r="ICO20" s="8"/>
      <c r="ICP20" s="8"/>
      <c r="ICQ20" s="8"/>
      <c r="ICR20" s="8"/>
      <c r="ICS20" s="8"/>
      <c r="ICT20" s="8"/>
      <c r="ICU20" s="8"/>
      <c r="ICV20" s="8"/>
      <c r="ICW20" s="8"/>
      <c r="ICX20" s="8"/>
      <c r="ICY20" s="8"/>
      <c r="ICZ20" s="8"/>
      <c r="IDA20" s="8"/>
      <c r="IDB20" s="8"/>
      <c r="IDC20" s="8"/>
      <c r="IDD20" s="8"/>
      <c r="IDE20" s="8"/>
      <c r="IDF20" s="8"/>
      <c r="IDG20" s="8"/>
      <c r="IDH20" s="8"/>
      <c r="IDI20" s="8"/>
      <c r="IDJ20" s="8"/>
      <c r="IDK20" s="8"/>
      <c r="IDL20" s="8"/>
      <c r="IDM20" s="8"/>
      <c r="IDN20" s="8"/>
      <c r="IDO20" s="8"/>
      <c r="IDP20" s="8"/>
      <c r="IDQ20" s="8"/>
      <c r="IDR20" s="8"/>
      <c r="IDS20" s="8"/>
      <c r="IDT20" s="8"/>
      <c r="IDU20" s="8"/>
      <c r="IDV20" s="8"/>
      <c r="IDW20" s="8"/>
      <c r="IDX20" s="8"/>
      <c r="IDY20" s="8"/>
      <c r="IDZ20" s="8"/>
      <c r="IEA20" s="8"/>
      <c r="IEB20" s="8"/>
      <c r="IEC20" s="8"/>
      <c r="IED20" s="8"/>
      <c r="IEE20" s="8"/>
      <c r="IEF20" s="8"/>
      <c r="IEG20" s="8"/>
      <c r="IEH20" s="8"/>
      <c r="IEI20" s="8"/>
      <c r="IEJ20" s="8"/>
      <c r="IEK20" s="8"/>
      <c r="IEL20" s="8"/>
      <c r="IEM20" s="8"/>
      <c r="IEN20" s="8"/>
      <c r="IEO20" s="8"/>
      <c r="IEP20" s="8"/>
      <c r="IEQ20" s="8"/>
      <c r="IER20" s="8"/>
      <c r="IES20" s="8"/>
      <c r="IET20" s="8"/>
      <c r="IEU20" s="8"/>
      <c r="IEV20" s="8"/>
      <c r="IEW20" s="8"/>
      <c r="IEX20" s="8"/>
      <c r="IEY20" s="8"/>
      <c r="IEZ20" s="8"/>
      <c r="IFA20" s="8"/>
      <c r="IFB20" s="8"/>
      <c r="IFC20" s="8"/>
      <c r="IFD20" s="8"/>
      <c r="IFE20" s="8"/>
      <c r="IFF20" s="8"/>
      <c r="IFG20" s="8"/>
      <c r="IFH20" s="8"/>
      <c r="IFI20" s="8"/>
      <c r="IFJ20" s="8"/>
      <c r="IFK20" s="8"/>
      <c r="IFL20" s="8"/>
      <c r="IFM20" s="8"/>
      <c r="IFN20" s="8"/>
      <c r="IFO20" s="8"/>
      <c r="IFP20" s="8"/>
      <c r="IFQ20" s="8"/>
      <c r="IFR20" s="8"/>
      <c r="IFS20" s="8"/>
      <c r="IFT20" s="8"/>
      <c r="IFU20" s="8"/>
      <c r="IFV20" s="8"/>
      <c r="IFW20" s="8"/>
      <c r="IFX20" s="8"/>
      <c r="IFY20" s="8"/>
      <c r="IFZ20" s="8"/>
      <c r="IGA20" s="8"/>
      <c r="IGB20" s="8"/>
      <c r="IGC20" s="8"/>
      <c r="IGD20" s="8"/>
      <c r="IGE20" s="8"/>
      <c r="IGF20" s="8"/>
      <c r="IGG20" s="8"/>
      <c r="IGH20" s="8"/>
      <c r="IGI20" s="8"/>
      <c r="IGJ20" s="8"/>
      <c r="IGK20" s="8"/>
      <c r="IGL20" s="8"/>
      <c r="IGM20" s="8"/>
      <c r="IGN20" s="8"/>
      <c r="IGO20" s="8"/>
      <c r="IGP20" s="8"/>
      <c r="IGQ20" s="8"/>
      <c r="IGR20" s="8"/>
      <c r="IGS20" s="8"/>
      <c r="IGT20" s="8"/>
      <c r="IGU20" s="8"/>
      <c r="IGV20" s="8"/>
      <c r="IGW20" s="8"/>
      <c r="IGX20" s="8"/>
      <c r="IGY20" s="8"/>
      <c r="IGZ20" s="8"/>
      <c r="IHA20" s="8"/>
      <c r="IHB20" s="8"/>
      <c r="IHC20" s="8"/>
      <c r="IHD20" s="8"/>
      <c r="IHE20" s="8"/>
      <c r="IHF20" s="8"/>
      <c r="IHG20" s="8"/>
      <c r="IHH20" s="8"/>
      <c r="IHI20" s="8"/>
      <c r="IHJ20" s="8"/>
      <c r="IHK20" s="8"/>
      <c r="IHL20" s="8"/>
      <c r="IHM20" s="8"/>
      <c r="IHN20" s="8"/>
      <c r="IHO20" s="8"/>
      <c r="IHP20" s="8"/>
      <c r="IHQ20" s="8"/>
      <c r="IHR20" s="8"/>
      <c r="IHS20" s="8"/>
      <c r="IHT20" s="8"/>
      <c r="IHU20" s="8"/>
      <c r="IHV20" s="8"/>
      <c r="IHW20" s="8"/>
      <c r="IHX20" s="8"/>
      <c r="IHY20" s="8"/>
      <c r="IHZ20" s="8"/>
      <c r="IIA20" s="8"/>
      <c r="IIB20" s="8"/>
      <c r="IIC20" s="8"/>
      <c r="IID20" s="8"/>
      <c r="IIE20" s="8"/>
      <c r="IIF20" s="8"/>
      <c r="IIG20" s="8"/>
      <c r="IIH20" s="8"/>
      <c r="III20" s="8"/>
      <c r="IIJ20" s="8"/>
      <c r="IIK20" s="8"/>
      <c r="IIL20" s="8"/>
      <c r="IIM20" s="8"/>
      <c r="IIN20" s="8"/>
      <c r="IIO20" s="8"/>
      <c r="IIP20" s="8"/>
      <c r="IIQ20" s="8"/>
      <c r="IIR20" s="8"/>
      <c r="IIS20" s="8"/>
      <c r="IIT20" s="8"/>
      <c r="IIU20" s="8"/>
      <c r="IIV20" s="8"/>
      <c r="IIW20" s="8"/>
      <c r="IIX20" s="8"/>
      <c r="IIY20" s="8"/>
      <c r="IIZ20" s="8"/>
      <c r="IJA20" s="8"/>
      <c r="IJB20" s="8"/>
      <c r="IJC20" s="8"/>
      <c r="IJD20" s="8"/>
      <c r="IJE20" s="8"/>
      <c r="IJF20" s="8"/>
      <c r="IJG20" s="8"/>
      <c r="IJH20" s="8"/>
      <c r="IJI20" s="8"/>
      <c r="IJJ20" s="8"/>
      <c r="IJK20" s="8"/>
      <c r="IJL20" s="8"/>
      <c r="IJM20" s="8"/>
      <c r="IJN20" s="8"/>
      <c r="IJO20" s="8"/>
      <c r="IJP20" s="8"/>
      <c r="IJQ20" s="8"/>
      <c r="IJR20" s="8"/>
      <c r="IJS20" s="8"/>
      <c r="IJT20" s="8"/>
      <c r="IJU20" s="8"/>
      <c r="IJV20" s="8"/>
      <c r="IJW20" s="8"/>
      <c r="IJX20" s="8"/>
      <c r="IJY20" s="8"/>
      <c r="IJZ20" s="8"/>
      <c r="IKA20" s="8"/>
      <c r="IKB20" s="8"/>
      <c r="IKC20" s="8"/>
      <c r="IKD20" s="8"/>
      <c r="IKE20" s="8"/>
      <c r="IKF20" s="8"/>
      <c r="IKG20" s="8"/>
      <c r="IKH20" s="8"/>
      <c r="IKI20" s="8"/>
      <c r="IKJ20" s="8"/>
      <c r="IKK20" s="8"/>
      <c r="IKL20" s="8"/>
      <c r="IKM20" s="8"/>
      <c r="IKN20" s="8"/>
      <c r="IKO20" s="8"/>
      <c r="IKP20" s="8"/>
      <c r="IKQ20" s="8"/>
      <c r="IKR20" s="8"/>
      <c r="IKS20" s="8"/>
      <c r="IKT20" s="8"/>
      <c r="IKU20" s="8"/>
      <c r="IKV20" s="8"/>
      <c r="IKW20" s="8"/>
      <c r="IKX20" s="8"/>
      <c r="IKY20" s="8"/>
      <c r="IKZ20" s="8"/>
      <c r="ILA20" s="8"/>
      <c r="ILB20" s="8"/>
      <c r="ILC20" s="8"/>
      <c r="ILD20" s="8"/>
      <c r="ILE20" s="8"/>
      <c r="ILF20" s="8"/>
      <c r="ILG20" s="8"/>
      <c r="ILH20" s="8"/>
      <c r="ILI20" s="8"/>
      <c r="ILJ20" s="8"/>
      <c r="ILK20" s="8"/>
      <c r="ILL20" s="8"/>
      <c r="ILM20" s="8"/>
      <c r="ILN20" s="8"/>
      <c r="ILO20" s="8"/>
      <c r="ILP20" s="8"/>
      <c r="ILQ20" s="8"/>
      <c r="ILR20" s="8"/>
      <c r="ILS20" s="8"/>
      <c r="ILT20" s="8"/>
      <c r="ILU20" s="8"/>
      <c r="ILV20" s="8"/>
      <c r="ILW20" s="8"/>
      <c r="ILX20" s="8"/>
      <c r="ILY20" s="8"/>
      <c r="ILZ20" s="8"/>
      <c r="IMA20" s="8"/>
      <c r="IMB20" s="8"/>
      <c r="IMC20" s="8"/>
      <c r="IMD20" s="8"/>
      <c r="IME20" s="8"/>
      <c r="IMF20" s="8"/>
      <c r="IMG20" s="8"/>
      <c r="IMH20" s="8"/>
      <c r="IMI20" s="8"/>
      <c r="IMJ20" s="8"/>
      <c r="IMK20" s="8"/>
      <c r="IML20" s="8"/>
      <c r="IMM20" s="8"/>
      <c r="IMN20" s="8"/>
      <c r="IMO20" s="8"/>
      <c r="IMP20" s="8"/>
      <c r="IMQ20" s="8"/>
      <c r="IMR20" s="8"/>
      <c r="IMS20" s="8"/>
      <c r="IMT20" s="8"/>
      <c r="IMU20" s="8"/>
      <c r="IMV20" s="8"/>
      <c r="IMW20" s="8"/>
      <c r="IMX20" s="8"/>
      <c r="IMY20" s="8"/>
      <c r="IMZ20" s="8"/>
      <c r="INA20" s="8"/>
      <c r="INB20" s="8"/>
      <c r="INC20" s="8"/>
      <c r="IND20" s="8"/>
      <c r="INE20" s="8"/>
      <c r="INF20" s="8"/>
      <c r="ING20" s="8"/>
      <c r="INH20" s="8"/>
      <c r="INI20" s="8"/>
      <c r="INJ20" s="8"/>
      <c r="INK20" s="8"/>
      <c r="INL20" s="8"/>
      <c r="INM20" s="8"/>
      <c r="INN20" s="8"/>
      <c r="INO20" s="8"/>
      <c r="INP20" s="8"/>
      <c r="INQ20" s="8"/>
      <c r="INR20" s="8"/>
      <c r="INS20" s="8"/>
      <c r="INT20" s="8"/>
      <c r="INU20" s="8"/>
      <c r="INV20" s="8"/>
      <c r="INW20" s="8"/>
      <c r="INX20" s="8"/>
      <c r="INY20" s="8"/>
      <c r="INZ20" s="8"/>
      <c r="IOA20" s="8"/>
      <c r="IOB20" s="8"/>
      <c r="IOC20" s="8"/>
      <c r="IOD20" s="8"/>
      <c r="IOE20" s="8"/>
      <c r="IOF20" s="8"/>
      <c r="IOG20" s="8"/>
      <c r="IOH20" s="8"/>
      <c r="IOI20" s="8"/>
      <c r="IOJ20" s="8"/>
      <c r="IOK20" s="8"/>
      <c r="IOL20" s="8"/>
      <c r="IOM20" s="8"/>
      <c r="ION20" s="8"/>
      <c r="IOO20" s="8"/>
      <c r="IOP20" s="8"/>
      <c r="IOQ20" s="8"/>
      <c r="IOR20" s="8"/>
      <c r="IOS20" s="8"/>
      <c r="IOT20" s="8"/>
      <c r="IOU20" s="8"/>
      <c r="IOV20" s="8"/>
      <c r="IOW20" s="8"/>
      <c r="IOX20" s="8"/>
      <c r="IOY20" s="8"/>
      <c r="IOZ20" s="8"/>
      <c r="IPA20" s="8"/>
      <c r="IPB20" s="8"/>
      <c r="IPC20" s="8"/>
      <c r="IPD20" s="8"/>
      <c r="IPE20" s="8"/>
      <c r="IPF20" s="8"/>
      <c r="IPG20" s="8"/>
      <c r="IPH20" s="8"/>
      <c r="IPI20" s="8"/>
      <c r="IPJ20" s="8"/>
      <c r="IPK20" s="8"/>
      <c r="IPL20" s="8"/>
      <c r="IPM20" s="8"/>
      <c r="IPN20" s="8"/>
      <c r="IPO20" s="8"/>
      <c r="IPP20" s="8"/>
      <c r="IPQ20" s="8"/>
      <c r="IPR20" s="8"/>
      <c r="IPS20" s="8"/>
      <c r="IPT20" s="8"/>
      <c r="IPU20" s="8"/>
      <c r="IPV20" s="8"/>
      <c r="IPW20" s="8"/>
      <c r="IPX20" s="8"/>
      <c r="IPY20" s="8"/>
      <c r="IPZ20" s="8"/>
      <c r="IQA20" s="8"/>
      <c r="IQB20" s="8"/>
      <c r="IQC20" s="8"/>
      <c r="IQD20" s="8"/>
      <c r="IQE20" s="8"/>
      <c r="IQF20" s="8"/>
      <c r="IQG20" s="8"/>
      <c r="IQH20" s="8"/>
      <c r="IQI20" s="8"/>
      <c r="IQJ20" s="8"/>
      <c r="IQK20" s="8"/>
      <c r="IQL20" s="8"/>
      <c r="IQM20" s="8"/>
      <c r="IQN20" s="8"/>
      <c r="IQO20" s="8"/>
      <c r="IQP20" s="8"/>
      <c r="IQQ20" s="8"/>
      <c r="IQR20" s="8"/>
      <c r="IQS20" s="8"/>
      <c r="IQT20" s="8"/>
      <c r="IQU20" s="8"/>
      <c r="IQV20" s="8"/>
      <c r="IQW20" s="8"/>
      <c r="IQX20" s="8"/>
      <c r="IQY20" s="8"/>
      <c r="IQZ20" s="8"/>
      <c r="IRA20" s="8"/>
      <c r="IRB20" s="8"/>
      <c r="IRC20" s="8"/>
      <c r="IRD20" s="8"/>
      <c r="IRE20" s="8"/>
      <c r="IRF20" s="8"/>
      <c r="IRG20" s="8"/>
      <c r="IRH20" s="8"/>
      <c r="IRI20" s="8"/>
      <c r="IRJ20" s="8"/>
      <c r="IRK20" s="8"/>
      <c r="IRL20" s="8"/>
      <c r="IRM20" s="8"/>
      <c r="IRN20" s="8"/>
      <c r="IRO20" s="8"/>
      <c r="IRP20" s="8"/>
      <c r="IRQ20" s="8"/>
      <c r="IRR20" s="8"/>
      <c r="IRS20" s="8"/>
      <c r="IRT20" s="8"/>
      <c r="IRU20" s="8"/>
      <c r="IRV20" s="8"/>
      <c r="IRW20" s="8"/>
      <c r="IRX20" s="8"/>
      <c r="IRY20" s="8"/>
      <c r="IRZ20" s="8"/>
      <c r="ISA20" s="8"/>
      <c r="ISB20" s="8"/>
      <c r="ISC20" s="8"/>
      <c r="ISD20" s="8"/>
      <c r="ISE20" s="8"/>
      <c r="ISF20" s="8"/>
      <c r="ISG20" s="8"/>
      <c r="ISH20" s="8"/>
      <c r="ISI20" s="8"/>
      <c r="ISJ20" s="8"/>
      <c r="ISK20" s="8"/>
      <c r="ISL20" s="8"/>
      <c r="ISM20" s="8"/>
      <c r="ISN20" s="8"/>
      <c r="ISO20" s="8"/>
      <c r="ISP20" s="8"/>
      <c r="ISQ20" s="8"/>
      <c r="ISR20" s="8"/>
      <c r="ISS20" s="8"/>
      <c r="IST20" s="8"/>
      <c r="ISU20" s="8"/>
      <c r="ISV20" s="8"/>
      <c r="ISW20" s="8"/>
      <c r="ISX20" s="8"/>
      <c r="ISY20" s="8"/>
      <c r="ISZ20" s="8"/>
      <c r="ITA20" s="8"/>
      <c r="ITB20" s="8"/>
      <c r="ITC20" s="8"/>
      <c r="ITD20" s="8"/>
      <c r="ITE20" s="8"/>
      <c r="ITF20" s="8"/>
      <c r="ITG20" s="8"/>
      <c r="ITH20" s="8"/>
      <c r="ITI20" s="8"/>
      <c r="ITJ20" s="8"/>
      <c r="ITK20" s="8"/>
      <c r="ITL20" s="8"/>
      <c r="ITM20" s="8"/>
      <c r="ITN20" s="8"/>
      <c r="ITO20" s="8"/>
      <c r="ITP20" s="8"/>
      <c r="ITQ20" s="8"/>
      <c r="ITR20" s="8"/>
      <c r="ITS20" s="8"/>
      <c r="ITT20" s="8"/>
      <c r="ITU20" s="8"/>
      <c r="ITV20" s="8"/>
      <c r="ITW20" s="8"/>
      <c r="ITX20" s="8"/>
      <c r="ITY20" s="8"/>
      <c r="ITZ20" s="8"/>
      <c r="IUA20" s="8"/>
      <c r="IUB20" s="8"/>
      <c r="IUC20" s="8"/>
      <c r="IUD20" s="8"/>
      <c r="IUE20" s="8"/>
      <c r="IUF20" s="8"/>
      <c r="IUG20" s="8"/>
      <c r="IUH20" s="8"/>
      <c r="IUI20" s="8"/>
      <c r="IUJ20" s="8"/>
      <c r="IUK20" s="8"/>
      <c r="IUL20" s="8"/>
      <c r="IUM20" s="8"/>
      <c r="IUN20" s="8"/>
      <c r="IUO20" s="8"/>
      <c r="IUP20" s="8"/>
      <c r="IUQ20" s="8"/>
      <c r="IUR20" s="8"/>
      <c r="IUS20" s="8"/>
      <c r="IUT20" s="8"/>
      <c r="IUU20" s="8"/>
      <c r="IUV20" s="8"/>
      <c r="IUW20" s="8"/>
      <c r="IUX20" s="8"/>
      <c r="IUY20" s="8"/>
      <c r="IUZ20" s="8"/>
      <c r="IVA20" s="8"/>
      <c r="IVB20" s="8"/>
      <c r="IVC20" s="8"/>
      <c r="IVD20" s="8"/>
      <c r="IVE20" s="8"/>
      <c r="IVF20" s="8"/>
      <c r="IVG20" s="8"/>
      <c r="IVH20" s="8"/>
      <c r="IVI20" s="8"/>
      <c r="IVJ20" s="8"/>
      <c r="IVK20" s="8"/>
      <c r="IVL20" s="8"/>
      <c r="IVM20" s="8"/>
      <c r="IVN20" s="8"/>
      <c r="IVO20" s="8"/>
      <c r="IVP20" s="8"/>
      <c r="IVQ20" s="8"/>
      <c r="IVR20" s="8"/>
      <c r="IVS20" s="8"/>
      <c r="IVT20" s="8"/>
      <c r="IVU20" s="8"/>
      <c r="IVV20" s="8"/>
      <c r="IVW20" s="8"/>
      <c r="IVX20" s="8"/>
      <c r="IVY20" s="8"/>
      <c r="IVZ20" s="8"/>
      <c r="IWA20" s="8"/>
      <c r="IWB20" s="8"/>
      <c r="IWC20" s="8"/>
      <c r="IWD20" s="8"/>
      <c r="IWE20" s="8"/>
      <c r="IWF20" s="8"/>
      <c r="IWG20" s="8"/>
      <c r="IWH20" s="8"/>
      <c r="IWI20" s="8"/>
      <c r="IWJ20" s="8"/>
      <c r="IWK20" s="8"/>
      <c r="IWL20" s="8"/>
      <c r="IWM20" s="8"/>
      <c r="IWN20" s="8"/>
      <c r="IWO20" s="8"/>
      <c r="IWP20" s="8"/>
      <c r="IWQ20" s="8"/>
      <c r="IWR20" s="8"/>
      <c r="IWS20" s="8"/>
      <c r="IWT20" s="8"/>
      <c r="IWU20" s="8"/>
      <c r="IWV20" s="8"/>
      <c r="IWW20" s="8"/>
      <c r="IWX20" s="8"/>
      <c r="IWY20" s="8"/>
      <c r="IWZ20" s="8"/>
      <c r="IXA20" s="8"/>
      <c r="IXB20" s="8"/>
      <c r="IXC20" s="8"/>
      <c r="IXD20" s="8"/>
      <c r="IXE20" s="8"/>
      <c r="IXF20" s="8"/>
      <c r="IXG20" s="8"/>
      <c r="IXH20" s="8"/>
      <c r="IXI20" s="8"/>
      <c r="IXJ20" s="8"/>
      <c r="IXK20" s="8"/>
      <c r="IXL20" s="8"/>
      <c r="IXM20" s="8"/>
      <c r="IXN20" s="8"/>
      <c r="IXO20" s="8"/>
      <c r="IXP20" s="8"/>
      <c r="IXQ20" s="8"/>
      <c r="IXR20" s="8"/>
      <c r="IXS20" s="8"/>
      <c r="IXT20" s="8"/>
      <c r="IXU20" s="8"/>
      <c r="IXV20" s="8"/>
      <c r="IXW20" s="8"/>
      <c r="IXX20" s="8"/>
      <c r="IXY20" s="8"/>
      <c r="IXZ20" s="8"/>
      <c r="IYA20" s="8"/>
      <c r="IYB20" s="8"/>
      <c r="IYC20" s="8"/>
      <c r="IYD20" s="8"/>
      <c r="IYE20" s="8"/>
      <c r="IYF20" s="8"/>
      <c r="IYG20" s="8"/>
      <c r="IYH20" s="8"/>
      <c r="IYI20" s="8"/>
      <c r="IYJ20" s="8"/>
      <c r="IYK20" s="8"/>
      <c r="IYL20" s="8"/>
      <c r="IYM20" s="8"/>
      <c r="IYN20" s="8"/>
      <c r="IYO20" s="8"/>
      <c r="IYP20" s="8"/>
      <c r="IYQ20" s="8"/>
      <c r="IYR20" s="8"/>
      <c r="IYS20" s="8"/>
      <c r="IYT20" s="8"/>
      <c r="IYU20" s="8"/>
      <c r="IYV20" s="8"/>
      <c r="IYW20" s="8"/>
      <c r="IYX20" s="8"/>
      <c r="IYY20" s="8"/>
      <c r="IYZ20" s="8"/>
      <c r="IZA20" s="8"/>
      <c r="IZB20" s="8"/>
      <c r="IZC20" s="8"/>
      <c r="IZD20" s="8"/>
      <c r="IZE20" s="8"/>
      <c r="IZF20" s="8"/>
      <c r="IZG20" s="8"/>
      <c r="IZH20" s="8"/>
      <c r="IZI20" s="8"/>
      <c r="IZJ20" s="8"/>
      <c r="IZK20" s="8"/>
      <c r="IZL20" s="8"/>
      <c r="IZM20" s="8"/>
      <c r="IZN20" s="8"/>
      <c r="IZO20" s="8"/>
      <c r="IZP20" s="8"/>
      <c r="IZQ20" s="8"/>
      <c r="IZR20" s="8"/>
      <c r="IZS20" s="8"/>
      <c r="IZT20" s="8"/>
      <c r="IZU20" s="8"/>
      <c r="IZV20" s="8"/>
      <c r="IZW20" s="8"/>
      <c r="IZX20" s="8"/>
      <c r="IZY20" s="8"/>
      <c r="IZZ20" s="8"/>
      <c r="JAA20" s="8"/>
      <c r="JAB20" s="8"/>
      <c r="JAC20" s="8"/>
      <c r="JAD20" s="8"/>
      <c r="JAE20" s="8"/>
      <c r="JAF20" s="8"/>
      <c r="JAG20" s="8"/>
      <c r="JAH20" s="8"/>
      <c r="JAI20" s="8"/>
      <c r="JAJ20" s="8"/>
      <c r="JAK20" s="8"/>
      <c r="JAL20" s="8"/>
      <c r="JAM20" s="8"/>
      <c r="JAN20" s="8"/>
      <c r="JAO20" s="8"/>
      <c r="JAP20" s="8"/>
      <c r="JAQ20" s="8"/>
      <c r="JAR20" s="8"/>
      <c r="JAS20" s="8"/>
      <c r="JAT20" s="8"/>
      <c r="JAU20" s="8"/>
      <c r="JAV20" s="8"/>
      <c r="JAW20" s="8"/>
      <c r="JAX20" s="8"/>
      <c r="JAY20" s="8"/>
      <c r="JAZ20" s="8"/>
      <c r="JBA20" s="8"/>
      <c r="JBB20" s="8"/>
      <c r="JBC20" s="8"/>
      <c r="JBD20" s="8"/>
      <c r="JBE20" s="8"/>
      <c r="JBF20" s="8"/>
      <c r="JBG20" s="8"/>
      <c r="JBH20" s="8"/>
      <c r="JBI20" s="8"/>
      <c r="JBJ20" s="8"/>
      <c r="JBK20" s="8"/>
      <c r="JBL20" s="8"/>
      <c r="JBM20" s="8"/>
      <c r="JBN20" s="8"/>
      <c r="JBO20" s="8"/>
      <c r="JBP20" s="8"/>
      <c r="JBQ20" s="8"/>
      <c r="JBR20" s="8"/>
      <c r="JBS20" s="8"/>
      <c r="JBT20" s="8"/>
      <c r="JBU20" s="8"/>
      <c r="JBV20" s="8"/>
      <c r="JBW20" s="8"/>
      <c r="JBX20" s="8"/>
      <c r="JBY20" s="8"/>
      <c r="JBZ20" s="8"/>
      <c r="JCA20" s="8"/>
      <c r="JCB20" s="8"/>
      <c r="JCC20" s="8"/>
      <c r="JCD20" s="8"/>
      <c r="JCE20" s="8"/>
      <c r="JCF20" s="8"/>
      <c r="JCG20" s="8"/>
      <c r="JCH20" s="8"/>
      <c r="JCI20" s="8"/>
      <c r="JCJ20" s="8"/>
      <c r="JCK20" s="8"/>
      <c r="JCL20" s="8"/>
      <c r="JCM20" s="8"/>
      <c r="JCN20" s="8"/>
      <c r="JCO20" s="8"/>
      <c r="JCP20" s="8"/>
      <c r="JCQ20" s="8"/>
      <c r="JCR20" s="8"/>
      <c r="JCS20" s="8"/>
      <c r="JCT20" s="8"/>
      <c r="JCU20" s="8"/>
      <c r="JCV20" s="8"/>
      <c r="JCW20" s="8"/>
      <c r="JCX20" s="8"/>
      <c r="JCY20" s="8"/>
      <c r="JCZ20" s="8"/>
      <c r="JDA20" s="8"/>
      <c r="JDB20" s="8"/>
      <c r="JDC20" s="8"/>
      <c r="JDD20" s="8"/>
      <c r="JDE20" s="8"/>
      <c r="JDF20" s="8"/>
      <c r="JDG20" s="8"/>
      <c r="JDH20" s="8"/>
      <c r="JDI20" s="8"/>
      <c r="JDJ20" s="8"/>
      <c r="JDK20" s="8"/>
      <c r="JDL20" s="8"/>
      <c r="JDM20" s="8"/>
      <c r="JDN20" s="8"/>
      <c r="JDO20" s="8"/>
      <c r="JDP20" s="8"/>
      <c r="JDQ20" s="8"/>
      <c r="JDR20" s="8"/>
      <c r="JDS20" s="8"/>
      <c r="JDT20" s="8"/>
      <c r="JDU20" s="8"/>
      <c r="JDV20" s="8"/>
      <c r="JDW20" s="8"/>
      <c r="JDX20" s="8"/>
      <c r="JDY20" s="8"/>
      <c r="JDZ20" s="8"/>
      <c r="JEA20" s="8"/>
      <c r="JEB20" s="8"/>
      <c r="JEC20" s="8"/>
      <c r="JED20" s="8"/>
      <c r="JEE20" s="8"/>
      <c r="JEF20" s="8"/>
      <c r="JEG20" s="8"/>
      <c r="JEH20" s="8"/>
      <c r="JEI20" s="8"/>
      <c r="JEJ20" s="8"/>
      <c r="JEK20" s="8"/>
      <c r="JEL20" s="8"/>
      <c r="JEM20" s="8"/>
      <c r="JEN20" s="8"/>
      <c r="JEO20" s="8"/>
      <c r="JEP20" s="8"/>
      <c r="JEQ20" s="8"/>
      <c r="JER20" s="8"/>
      <c r="JES20" s="8"/>
      <c r="JET20" s="8"/>
      <c r="JEU20" s="8"/>
      <c r="JEV20" s="8"/>
      <c r="JEW20" s="8"/>
      <c r="JEX20" s="8"/>
      <c r="JEY20" s="8"/>
      <c r="JEZ20" s="8"/>
      <c r="JFA20" s="8"/>
      <c r="JFB20" s="8"/>
      <c r="JFC20" s="8"/>
      <c r="JFD20" s="8"/>
      <c r="JFE20" s="8"/>
      <c r="JFF20" s="8"/>
      <c r="JFG20" s="8"/>
      <c r="JFH20" s="8"/>
      <c r="JFI20" s="8"/>
      <c r="JFJ20" s="8"/>
      <c r="JFK20" s="8"/>
      <c r="JFL20" s="8"/>
      <c r="JFM20" s="8"/>
      <c r="JFN20" s="8"/>
      <c r="JFO20" s="8"/>
      <c r="JFP20" s="8"/>
      <c r="JFQ20" s="8"/>
      <c r="JFR20" s="8"/>
      <c r="JFS20" s="8"/>
      <c r="JFT20" s="8"/>
      <c r="JFU20" s="8"/>
      <c r="JFV20" s="8"/>
      <c r="JFW20" s="8"/>
      <c r="JFX20" s="8"/>
      <c r="JFY20" s="8"/>
      <c r="JFZ20" s="8"/>
      <c r="JGA20" s="8"/>
      <c r="JGB20" s="8"/>
      <c r="JGC20" s="8"/>
      <c r="JGD20" s="8"/>
      <c r="JGE20" s="8"/>
      <c r="JGF20" s="8"/>
      <c r="JGG20" s="8"/>
      <c r="JGH20" s="8"/>
      <c r="JGI20" s="8"/>
      <c r="JGJ20" s="8"/>
      <c r="JGK20" s="8"/>
      <c r="JGL20" s="8"/>
      <c r="JGM20" s="8"/>
      <c r="JGN20" s="8"/>
      <c r="JGO20" s="8"/>
      <c r="JGP20" s="8"/>
      <c r="JGQ20" s="8"/>
      <c r="JGR20" s="8"/>
      <c r="JGS20" s="8"/>
      <c r="JGT20" s="8"/>
      <c r="JGU20" s="8"/>
      <c r="JGV20" s="8"/>
      <c r="JGW20" s="8"/>
      <c r="JGX20" s="8"/>
      <c r="JGY20" s="8"/>
      <c r="JGZ20" s="8"/>
      <c r="JHA20" s="8"/>
      <c r="JHB20" s="8"/>
      <c r="JHC20" s="8"/>
      <c r="JHD20" s="8"/>
      <c r="JHE20" s="8"/>
      <c r="JHF20" s="8"/>
      <c r="JHG20" s="8"/>
      <c r="JHH20" s="8"/>
      <c r="JHI20" s="8"/>
      <c r="JHJ20" s="8"/>
      <c r="JHK20" s="8"/>
      <c r="JHL20" s="8"/>
      <c r="JHM20" s="8"/>
      <c r="JHN20" s="8"/>
      <c r="JHO20" s="8"/>
      <c r="JHP20" s="8"/>
      <c r="JHQ20" s="8"/>
      <c r="JHR20" s="8"/>
      <c r="JHS20" s="8"/>
      <c r="JHT20" s="8"/>
      <c r="JHU20" s="8"/>
      <c r="JHV20" s="8"/>
      <c r="JHW20" s="8"/>
      <c r="JHX20" s="8"/>
      <c r="JHY20" s="8"/>
      <c r="JHZ20" s="8"/>
      <c r="JIA20" s="8"/>
      <c r="JIB20" s="8"/>
      <c r="JIC20" s="8"/>
      <c r="JID20" s="8"/>
      <c r="JIE20" s="8"/>
      <c r="JIF20" s="8"/>
      <c r="JIG20" s="8"/>
      <c r="JIH20" s="8"/>
      <c r="JII20" s="8"/>
      <c r="JIJ20" s="8"/>
      <c r="JIK20" s="8"/>
      <c r="JIL20" s="8"/>
      <c r="JIM20" s="8"/>
      <c r="JIN20" s="8"/>
      <c r="JIO20" s="8"/>
      <c r="JIP20" s="8"/>
      <c r="JIQ20" s="8"/>
      <c r="JIR20" s="8"/>
      <c r="JIS20" s="8"/>
      <c r="JIT20" s="8"/>
      <c r="JIU20" s="8"/>
      <c r="JIV20" s="8"/>
      <c r="JIW20" s="8"/>
      <c r="JIX20" s="8"/>
      <c r="JIY20" s="8"/>
      <c r="JIZ20" s="8"/>
      <c r="JJA20" s="8"/>
      <c r="JJB20" s="8"/>
      <c r="JJC20" s="8"/>
      <c r="JJD20" s="8"/>
      <c r="JJE20" s="8"/>
      <c r="JJF20" s="8"/>
      <c r="JJG20" s="8"/>
      <c r="JJH20" s="8"/>
      <c r="JJI20" s="8"/>
      <c r="JJJ20" s="8"/>
      <c r="JJK20" s="8"/>
      <c r="JJL20" s="8"/>
      <c r="JJM20" s="8"/>
      <c r="JJN20" s="8"/>
      <c r="JJO20" s="8"/>
      <c r="JJP20" s="8"/>
      <c r="JJQ20" s="8"/>
      <c r="JJR20" s="8"/>
      <c r="JJS20" s="8"/>
      <c r="JJT20" s="8"/>
      <c r="JJU20" s="8"/>
      <c r="JJV20" s="8"/>
      <c r="JJW20" s="8"/>
      <c r="JJX20" s="8"/>
      <c r="JJY20" s="8"/>
      <c r="JJZ20" s="8"/>
      <c r="JKA20" s="8"/>
      <c r="JKB20" s="8"/>
      <c r="JKC20" s="8"/>
      <c r="JKD20" s="8"/>
      <c r="JKE20" s="8"/>
      <c r="JKF20" s="8"/>
      <c r="JKG20" s="8"/>
      <c r="JKH20" s="8"/>
      <c r="JKI20" s="8"/>
      <c r="JKJ20" s="8"/>
      <c r="JKK20" s="8"/>
      <c r="JKL20" s="8"/>
      <c r="JKM20" s="8"/>
      <c r="JKN20" s="8"/>
      <c r="JKO20" s="8"/>
      <c r="JKP20" s="8"/>
      <c r="JKQ20" s="8"/>
      <c r="JKR20" s="8"/>
      <c r="JKS20" s="8"/>
      <c r="JKT20" s="8"/>
      <c r="JKU20" s="8"/>
      <c r="JKV20" s="8"/>
      <c r="JKW20" s="8"/>
      <c r="JKX20" s="8"/>
      <c r="JKY20" s="8"/>
      <c r="JKZ20" s="8"/>
      <c r="JLA20" s="8"/>
      <c r="JLB20" s="8"/>
      <c r="JLC20" s="8"/>
      <c r="JLD20" s="8"/>
      <c r="JLE20" s="8"/>
      <c r="JLF20" s="8"/>
      <c r="JLG20" s="8"/>
      <c r="JLH20" s="8"/>
      <c r="JLI20" s="8"/>
      <c r="JLJ20" s="8"/>
      <c r="JLK20" s="8"/>
      <c r="JLL20" s="8"/>
      <c r="JLM20" s="8"/>
      <c r="JLN20" s="8"/>
      <c r="JLO20" s="8"/>
      <c r="JLP20" s="8"/>
      <c r="JLQ20" s="8"/>
      <c r="JLR20" s="8"/>
      <c r="JLS20" s="8"/>
      <c r="JLT20" s="8"/>
      <c r="JLU20" s="8"/>
      <c r="JLV20" s="8"/>
      <c r="JLW20" s="8"/>
      <c r="JLX20" s="8"/>
      <c r="JLY20" s="8"/>
      <c r="JLZ20" s="8"/>
      <c r="JMA20" s="8"/>
      <c r="JMB20" s="8"/>
      <c r="JMC20" s="8"/>
      <c r="JMD20" s="8"/>
      <c r="JME20" s="8"/>
      <c r="JMF20" s="8"/>
      <c r="JMG20" s="8"/>
      <c r="JMH20" s="8"/>
      <c r="JMI20" s="8"/>
      <c r="JMJ20" s="8"/>
      <c r="JMK20" s="8"/>
      <c r="JML20" s="8"/>
      <c r="JMM20" s="8"/>
      <c r="JMN20" s="8"/>
      <c r="JMO20" s="8"/>
      <c r="JMP20" s="8"/>
      <c r="JMQ20" s="8"/>
      <c r="JMR20" s="8"/>
      <c r="JMS20" s="8"/>
      <c r="JMT20" s="8"/>
      <c r="JMU20" s="8"/>
      <c r="JMV20" s="8"/>
      <c r="JMW20" s="8"/>
      <c r="JMX20" s="8"/>
      <c r="JMY20" s="8"/>
      <c r="JMZ20" s="8"/>
      <c r="JNA20" s="8"/>
      <c r="JNB20" s="8"/>
      <c r="JNC20" s="8"/>
      <c r="JND20" s="8"/>
      <c r="JNE20" s="8"/>
      <c r="JNF20" s="8"/>
      <c r="JNG20" s="8"/>
      <c r="JNH20" s="8"/>
      <c r="JNI20" s="8"/>
      <c r="JNJ20" s="8"/>
      <c r="JNK20" s="8"/>
      <c r="JNL20" s="8"/>
      <c r="JNM20" s="8"/>
      <c r="JNN20" s="8"/>
      <c r="JNO20" s="8"/>
      <c r="JNP20" s="8"/>
      <c r="JNQ20" s="8"/>
      <c r="JNR20" s="8"/>
      <c r="JNS20" s="8"/>
      <c r="JNT20" s="8"/>
      <c r="JNU20" s="8"/>
      <c r="JNV20" s="8"/>
      <c r="JNW20" s="8"/>
      <c r="JNX20" s="8"/>
      <c r="JNY20" s="8"/>
      <c r="JNZ20" s="8"/>
      <c r="JOA20" s="8"/>
      <c r="JOB20" s="8"/>
      <c r="JOC20" s="8"/>
      <c r="JOD20" s="8"/>
      <c r="JOE20" s="8"/>
      <c r="JOF20" s="8"/>
      <c r="JOG20" s="8"/>
      <c r="JOH20" s="8"/>
      <c r="JOI20" s="8"/>
      <c r="JOJ20" s="8"/>
      <c r="JOK20" s="8"/>
      <c r="JOL20" s="8"/>
      <c r="JOM20" s="8"/>
      <c r="JON20" s="8"/>
      <c r="JOO20" s="8"/>
      <c r="JOP20" s="8"/>
      <c r="JOQ20" s="8"/>
      <c r="JOR20" s="8"/>
      <c r="JOS20" s="8"/>
      <c r="JOT20" s="8"/>
      <c r="JOU20" s="8"/>
      <c r="JOV20" s="8"/>
      <c r="JOW20" s="8"/>
      <c r="JOX20" s="8"/>
      <c r="JOY20" s="8"/>
      <c r="JOZ20" s="8"/>
      <c r="JPA20" s="8"/>
      <c r="JPB20" s="8"/>
      <c r="JPC20" s="8"/>
      <c r="JPD20" s="8"/>
      <c r="JPE20" s="8"/>
      <c r="JPF20" s="8"/>
      <c r="JPG20" s="8"/>
      <c r="JPH20" s="8"/>
      <c r="JPI20" s="8"/>
      <c r="JPJ20" s="8"/>
      <c r="JPK20" s="8"/>
      <c r="JPL20" s="8"/>
      <c r="JPM20" s="8"/>
      <c r="JPN20" s="8"/>
      <c r="JPO20" s="8"/>
      <c r="JPP20" s="8"/>
      <c r="JPQ20" s="8"/>
      <c r="JPR20" s="8"/>
      <c r="JPS20" s="8"/>
      <c r="JPT20" s="8"/>
      <c r="JPU20" s="8"/>
      <c r="JPV20" s="8"/>
      <c r="JPW20" s="8"/>
      <c r="JPX20" s="8"/>
      <c r="JPY20" s="8"/>
      <c r="JPZ20" s="8"/>
      <c r="JQA20" s="8"/>
      <c r="JQB20" s="8"/>
      <c r="JQC20" s="8"/>
      <c r="JQD20" s="8"/>
      <c r="JQE20" s="8"/>
      <c r="JQF20" s="8"/>
      <c r="JQG20" s="8"/>
      <c r="JQH20" s="8"/>
      <c r="JQI20" s="8"/>
      <c r="JQJ20" s="8"/>
      <c r="JQK20" s="8"/>
      <c r="JQL20" s="8"/>
      <c r="JQM20" s="8"/>
      <c r="JQN20" s="8"/>
      <c r="JQO20" s="8"/>
      <c r="JQP20" s="8"/>
      <c r="JQQ20" s="8"/>
      <c r="JQR20" s="8"/>
      <c r="JQS20" s="8"/>
      <c r="JQT20" s="8"/>
      <c r="JQU20" s="8"/>
      <c r="JQV20" s="8"/>
      <c r="JQW20" s="8"/>
      <c r="JQX20" s="8"/>
      <c r="JQY20" s="8"/>
      <c r="JQZ20" s="8"/>
      <c r="JRA20" s="8"/>
      <c r="JRB20" s="8"/>
      <c r="JRC20" s="8"/>
      <c r="JRD20" s="8"/>
      <c r="JRE20" s="8"/>
      <c r="JRF20" s="8"/>
      <c r="JRG20" s="8"/>
      <c r="JRH20" s="8"/>
      <c r="JRI20" s="8"/>
      <c r="JRJ20" s="8"/>
      <c r="JRK20" s="8"/>
      <c r="JRL20" s="8"/>
      <c r="JRM20" s="8"/>
      <c r="JRN20" s="8"/>
      <c r="JRO20" s="8"/>
      <c r="JRP20" s="8"/>
      <c r="JRQ20" s="8"/>
      <c r="JRR20" s="8"/>
      <c r="JRS20" s="8"/>
      <c r="JRT20" s="8"/>
      <c r="JRU20" s="8"/>
      <c r="JRV20" s="8"/>
      <c r="JRW20" s="8"/>
      <c r="JRX20" s="8"/>
      <c r="JRY20" s="8"/>
      <c r="JRZ20" s="8"/>
      <c r="JSA20" s="8"/>
      <c r="JSB20" s="8"/>
      <c r="JSC20" s="8"/>
      <c r="JSD20" s="8"/>
      <c r="JSE20" s="8"/>
      <c r="JSF20" s="8"/>
      <c r="JSG20" s="8"/>
      <c r="JSH20" s="8"/>
      <c r="JSI20" s="8"/>
      <c r="JSJ20" s="8"/>
      <c r="JSK20" s="8"/>
      <c r="JSL20" s="8"/>
      <c r="JSM20" s="8"/>
      <c r="JSN20" s="8"/>
      <c r="JSO20" s="8"/>
      <c r="JSP20" s="8"/>
      <c r="JSQ20" s="8"/>
      <c r="JSR20" s="8"/>
      <c r="JSS20" s="8"/>
      <c r="JST20" s="8"/>
      <c r="JSU20" s="8"/>
      <c r="JSV20" s="8"/>
      <c r="JSW20" s="8"/>
      <c r="JSX20" s="8"/>
      <c r="JSY20" s="8"/>
      <c r="JSZ20" s="8"/>
      <c r="JTA20" s="8"/>
      <c r="JTB20" s="8"/>
      <c r="JTC20" s="8"/>
      <c r="JTD20" s="8"/>
      <c r="JTE20" s="8"/>
      <c r="JTF20" s="8"/>
      <c r="JTG20" s="8"/>
      <c r="JTH20" s="8"/>
      <c r="JTI20" s="8"/>
      <c r="JTJ20" s="8"/>
      <c r="JTK20" s="8"/>
      <c r="JTL20" s="8"/>
      <c r="JTM20" s="8"/>
      <c r="JTN20" s="8"/>
      <c r="JTO20" s="8"/>
      <c r="JTP20" s="8"/>
      <c r="JTQ20" s="8"/>
      <c r="JTR20" s="8"/>
      <c r="JTS20" s="8"/>
      <c r="JTT20" s="8"/>
      <c r="JTU20" s="8"/>
      <c r="JTV20" s="8"/>
      <c r="JTW20" s="8"/>
      <c r="JTX20" s="8"/>
      <c r="JTY20" s="8"/>
      <c r="JTZ20" s="8"/>
      <c r="JUA20" s="8"/>
      <c r="JUB20" s="8"/>
      <c r="JUC20" s="8"/>
      <c r="JUD20" s="8"/>
      <c r="JUE20" s="8"/>
      <c r="JUF20" s="8"/>
      <c r="JUG20" s="8"/>
      <c r="JUH20" s="8"/>
      <c r="JUI20" s="8"/>
      <c r="JUJ20" s="8"/>
      <c r="JUK20" s="8"/>
      <c r="JUL20" s="8"/>
      <c r="JUM20" s="8"/>
      <c r="JUN20" s="8"/>
      <c r="JUO20" s="8"/>
      <c r="JUP20" s="8"/>
      <c r="JUQ20" s="8"/>
      <c r="JUR20" s="8"/>
      <c r="JUS20" s="8"/>
      <c r="JUT20" s="8"/>
      <c r="JUU20" s="8"/>
      <c r="JUV20" s="8"/>
      <c r="JUW20" s="8"/>
      <c r="JUX20" s="8"/>
      <c r="JUY20" s="8"/>
      <c r="JUZ20" s="8"/>
      <c r="JVA20" s="8"/>
      <c r="JVB20" s="8"/>
      <c r="JVC20" s="8"/>
      <c r="JVD20" s="8"/>
      <c r="JVE20" s="8"/>
      <c r="JVF20" s="8"/>
      <c r="JVG20" s="8"/>
      <c r="JVH20" s="8"/>
      <c r="JVI20" s="8"/>
      <c r="JVJ20" s="8"/>
      <c r="JVK20" s="8"/>
      <c r="JVL20" s="8"/>
      <c r="JVM20" s="8"/>
      <c r="JVN20" s="8"/>
      <c r="JVO20" s="8"/>
      <c r="JVP20" s="8"/>
      <c r="JVQ20" s="8"/>
      <c r="JVR20" s="8"/>
      <c r="JVS20" s="8"/>
      <c r="JVT20" s="8"/>
      <c r="JVU20" s="8"/>
      <c r="JVV20" s="8"/>
      <c r="JVW20" s="8"/>
      <c r="JVX20" s="8"/>
      <c r="JVY20" s="8"/>
      <c r="JVZ20" s="8"/>
      <c r="JWA20" s="8"/>
      <c r="JWB20" s="8"/>
      <c r="JWC20" s="8"/>
      <c r="JWD20" s="8"/>
      <c r="JWE20" s="8"/>
      <c r="JWF20" s="8"/>
      <c r="JWG20" s="8"/>
      <c r="JWH20" s="8"/>
      <c r="JWI20" s="8"/>
      <c r="JWJ20" s="8"/>
      <c r="JWK20" s="8"/>
      <c r="JWL20" s="8"/>
      <c r="JWM20" s="8"/>
      <c r="JWN20" s="8"/>
      <c r="JWO20" s="8"/>
      <c r="JWP20" s="8"/>
      <c r="JWQ20" s="8"/>
      <c r="JWR20" s="8"/>
      <c r="JWS20" s="8"/>
      <c r="JWT20" s="8"/>
      <c r="JWU20" s="8"/>
      <c r="JWV20" s="8"/>
      <c r="JWW20" s="8"/>
      <c r="JWX20" s="8"/>
      <c r="JWY20" s="8"/>
      <c r="JWZ20" s="8"/>
      <c r="JXA20" s="8"/>
      <c r="JXB20" s="8"/>
      <c r="JXC20" s="8"/>
      <c r="JXD20" s="8"/>
      <c r="JXE20" s="8"/>
      <c r="JXF20" s="8"/>
      <c r="JXG20" s="8"/>
      <c r="JXH20" s="8"/>
      <c r="JXI20" s="8"/>
      <c r="JXJ20" s="8"/>
      <c r="JXK20" s="8"/>
      <c r="JXL20" s="8"/>
      <c r="JXM20" s="8"/>
      <c r="JXN20" s="8"/>
      <c r="JXO20" s="8"/>
      <c r="JXP20" s="8"/>
      <c r="JXQ20" s="8"/>
      <c r="JXR20" s="8"/>
      <c r="JXS20" s="8"/>
      <c r="JXT20" s="8"/>
      <c r="JXU20" s="8"/>
      <c r="JXV20" s="8"/>
      <c r="JXW20" s="8"/>
      <c r="JXX20" s="8"/>
      <c r="JXY20" s="8"/>
      <c r="JXZ20" s="8"/>
      <c r="JYA20" s="8"/>
      <c r="JYB20" s="8"/>
      <c r="JYC20" s="8"/>
      <c r="JYD20" s="8"/>
      <c r="JYE20" s="8"/>
      <c r="JYF20" s="8"/>
      <c r="JYG20" s="8"/>
      <c r="JYH20" s="8"/>
      <c r="JYI20" s="8"/>
      <c r="JYJ20" s="8"/>
      <c r="JYK20" s="8"/>
      <c r="JYL20" s="8"/>
      <c r="JYM20" s="8"/>
      <c r="JYN20" s="8"/>
      <c r="JYO20" s="8"/>
      <c r="JYP20" s="8"/>
      <c r="JYQ20" s="8"/>
      <c r="JYR20" s="8"/>
      <c r="JYS20" s="8"/>
      <c r="JYT20" s="8"/>
      <c r="JYU20" s="8"/>
      <c r="JYV20" s="8"/>
      <c r="JYW20" s="8"/>
      <c r="JYX20" s="8"/>
      <c r="JYY20" s="8"/>
      <c r="JYZ20" s="8"/>
      <c r="JZA20" s="8"/>
      <c r="JZB20" s="8"/>
      <c r="JZC20" s="8"/>
      <c r="JZD20" s="8"/>
      <c r="JZE20" s="8"/>
      <c r="JZF20" s="8"/>
      <c r="JZG20" s="8"/>
      <c r="JZH20" s="8"/>
      <c r="JZI20" s="8"/>
      <c r="JZJ20" s="8"/>
      <c r="JZK20" s="8"/>
      <c r="JZL20" s="8"/>
      <c r="JZM20" s="8"/>
      <c r="JZN20" s="8"/>
      <c r="JZO20" s="8"/>
      <c r="JZP20" s="8"/>
      <c r="JZQ20" s="8"/>
      <c r="JZR20" s="8"/>
      <c r="JZS20" s="8"/>
      <c r="JZT20" s="8"/>
      <c r="JZU20" s="8"/>
      <c r="JZV20" s="8"/>
      <c r="JZW20" s="8"/>
      <c r="JZX20" s="8"/>
      <c r="JZY20" s="8"/>
      <c r="JZZ20" s="8"/>
      <c r="KAA20" s="8"/>
      <c r="KAB20" s="8"/>
      <c r="KAC20" s="8"/>
      <c r="KAD20" s="8"/>
      <c r="KAE20" s="8"/>
      <c r="KAF20" s="8"/>
      <c r="KAG20" s="8"/>
      <c r="KAH20" s="8"/>
      <c r="KAI20" s="8"/>
      <c r="KAJ20" s="8"/>
      <c r="KAK20" s="8"/>
      <c r="KAL20" s="8"/>
      <c r="KAM20" s="8"/>
      <c r="KAN20" s="8"/>
      <c r="KAO20" s="8"/>
      <c r="KAP20" s="8"/>
      <c r="KAQ20" s="8"/>
      <c r="KAR20" s="8"/>
      <c r="KAS20" s="8"/>
      <c r="KAT20" s="8"/>
      <c r="KAU20" s="8"/>
      <c r="KAV20" s="8"/>
      <c r="KAW20" s="8"/>
      <c r="KAX20" s="8"/>
      <c r="KAY20" s="8"/>
      <c r="KAZ20" s="8"/>
      <c r="KBA20" s="8"/>
      <c r="KBB20" s="8"/>
      <c r="KBC20" s="8"/>
      <c r="KBD20" s="8"/>
      <c r="KBE20" s="8"/>
      <c r="KBF20" s="8"/>
      <c r="KBG20" s="8"/>
      <c r="KBH20" s="8"/>
      <c r="KBI20" s="8"/>
      <c r="KBJ20" s="8"/>
      <c r="KBK20" s="8"/>
      <c r="KBL20" s="8"/>
      <c r="KBM20" s="8"/>
      <c r="KBN20" s="8"/>
      <c r="KBO20" s="8"/>
      <c r="KBP20" s="8"/>
      <c r="KBQ20" s="8"/>
      <c r="KBR20" s="8"/>
      <c r="KBS20" s="8"/>
      <c r="KBT20" s="8"/>
      <c r="KBU20" s="8"/>
      <c r="KBV20" s="8"/>
      <c r="KBW20" s="8"/>
      <c r="KBX20" s="8"/>
      <c r="KBY20" s="8"/>
      <c r="KBZ20" s="8"/>
      <c r="KCA20" s="8"/>
      <c r="KCB20" s="8"/>
      <c r="KCC20" s="8"/>
      <c r="KCD20" s="8"/>
      <c r="KCE20" s="8"/>
      <c r="KCF20" s="8"/>
      <c r="KCG20" s="8"/>
      <c r="KCH20" s="8"/>
      <c r="KCI20" s="8"/>
      <c r="KCJ20" s="8"/>
      <c r="KCK20" s="8"/>
      <c r="KCL20" s="8"/>
      <c r="KCM20" s="8"/>
      <c r="KCN20" s="8"/>
      <c r="KCO20" s="8"/>
      <c r="KCP20" s="8"/>
      <c r="KCQ20" s="8"/>
      <c r="KCR20" s="8"/>
      <c r="KCS20" s="8"/>
      <c r="KCT20" s="8"/>
      <c r="KCU20" s="8"/>
      <c r="KCV20" s="8"/>
      <c r="KCW20" s="8"/>
      <c r="KCX20" s="8"/>
      <c r="KCY20" s="8"/>
      <c r="KCZ20" s="8"/>
      <c r="KDA20" s="8"/>
      <c r="KDB20" s="8"/>
      <c r="KDC20" s="8"/>
      <c r="KDD20" s="8"/>
      <c r="KDE20" s="8"/>
      <c r="KDF20" s="8"/>
      <c r="KDG20" s="8"/>
      <c r="KDH20" s="8"/>
      <c r="KDI20" s="8"/>
      <c r="KDJ20" s="8"/>
      <c r="KDK20" s="8"/>
      <c r="KDL20" s="8"/>
      <c r="KDM20" s="8"/>
      <c r="KDN20" s="8"/>
      <c r="KDO20" s="8"/>
      <c r="KDP20" s="8"/>
      <c r="KDQ20" s="8"/>
      <c r="KDR20" s="8"/>
      <c r="KDS20" s="8"/>
      <c r="KDT20" s="8"/>
      <c r="KDU20" s="8"/>
      <c r="KDV20" s="8"/>
      <c r="KDW20" s="8"/>
      <c r="KDX20" s="8"/>
      <c r="KDY20" s="8"/>
      <c r="KDZ20" s="8"/>
      <c r="KEA20" s="8"/>
      <c r="KEB20" s="8"/>
      <c r="KEC20" s="8"/>
      <c r="KED20" s="8"/>
      <c r="KEE20" s="8"/>
      <c r="KEF20" s="8"/>
      <c r="KEG20" s="8"/>
      <c r="KEH20" s="8"/>
      <c r="KEI20" s="8"/>
      <c r="KEJ20" s="8"/>
      <c r="KEK20" s="8"/>
      <c r="KEL20" s="8"/>
      <c r="KEM20" s="8"/>
      <c r="KEN20" s="8"/>
      <c r="KEO20" s="8"/>
      <c r="KEP20" s="8"/>
      <c r="KEQ20" s="8"/>
      <c r="KER20" s="8"/>
      <c r="KES20" s="8"/>
      <c r="KET20" s="8"/>
      <c r="KEU20" s="8"/>
      <c r="KEV20" s="8"/>
      <c r="KEW20" s="8"/>
      <c r="KEX20" s="8"/>
      <c r="KEY20" s="8"/>
      <c r="KEZ20" s="8"/>
      <c r="KFA20" s="8"/>
      <c r="KFB20" s="8"/>
      <c r="KFC20" s="8"/>
      <c r="KFD20" s="8"/>
      <c r="KFE20" s="8"/>
      <c r="KFF20" s="8"/>
      <c r="KFG20" s="8"/>
      <c r="KFH20" s="8"/>
      <c r="KFI20" s="8"/>
      <c r="KFJ20" s="8"/>
      <c r="KFK20" s="8"/>
      <c r="KFL20" s="8"/>
      <c r="KFM20" s="8"/>
      <c r="KFN20" s="8"/>
      <c r="KFO20" s="8"/>
      <c r="KFP20" s="8"/>
      <c r="KFQ20" s="8"/>
      <c r="KFR20" s="8"/>
      <c r="KFS20" s="8"/>
      <c r="KFT20" s="8"/>
      <c r="KFU20" s="8"/>
      <c r="KFV20" s="8"/>
      <c r="KFW20" s="8"/>
      <c r="KFX20" s="8"/>
      <c r="KFY20" s="8"/>
      <c r="KFZ20" s="8"/>
      <c r="KGA20" s="8"/>
      <c r="KGB20" s="8"/>
      <c r="KGC20" s="8"/>
      <c r="KGD20" s="8"/>
      <c r="KGE20" s="8"/>
      <c r="KGF20" s="8"/>
      <c r="KGG20" s="8"/>
      <c r="KGH20" s="8"/>
      <c r="KGI20" s="8"/>
      <c r="KGJ20" s="8"/>
      <c r="KGK20" s="8"/>
      <c r="KGL20" s="8"/>
      <c r="KGM20" s="8"/>
      <c r="KGN20" s="8"/>
      <c r="KGO20" s="8"/>
      <c r="KGP20" s="8"/>
      <c r="KGQ20" s="8"/>
      <c r="KGR20" s="8"/>
      <c r="KGS20" s="8"/>
      <c r="KGT20" s="8"/>
      <c r="KGU20" s="8"/>
      <c r="KGV20" s="8"/>
      <c r="KGW20" s="8"/>
      <c r="KGX20" s="8"/>
      <c r="KGY20" s="8"/>
      <c r="KGZ20" s="8"/>
      <c r="KHA20" s="8"/>
      <c r="KHB20" s="8"/>
      <c r="KHC20" s="8"/>
      <c r="KHD20" s="8"/>
      <c r="KHE20" s="8"/>
      <c r="KHF20" s="8"/>
      <c r="KHG20" s="8"/>
      <c r="KHH20" s="8"/>
      <c r="KHI20" s="8"/>
      <c r="KHJ20" s="8"/>
      <c r="KHK20" s="8"/>
      <c r="KHL20" s="8"/>
      <c r="KHM20" s="8"/>
      <c r="KHN20" s="8"/>
      <c r="KHO20" s="8"/>
      <c r="KHP20" s="8"/>
      <c r="KHQ20" s="8"/>
      <c r="KHR20" s="8"/>
      <c r="KHS20" s="8"/>
      <c r="KHT20" s="8"/>
      <c r="KHU20" s="8"/>
      <c r="KHV20" s="8"/>
      <c r="KHW20" s="8"/>
      <c r="KHX20" s="8"/>
      <c r="KHY20" s="8"/>
      <c r="KHZ20" s="8"/>
      <c r="KIA20" s="8"/>
      <c r="KIB20" s="8"/>
      <c r="KIC20" s="8"/>
      <c r="KID20" s="8"/>
      <c r="KIE20" s="8"/>
      <c r="KIF20" s="8"/>
      <c r="KIG20" s="8"/>
      <c r="KIH20" s="8"/>
      <c r="KII20" s="8"/>
      <c r="KIJ20" s="8"/>
      <c r="KIK20" s="8"/>
      <c r="KIL20" s="8"/>
      <c r="KIM20" s="8"/>
      <c r="KIN20" s="8"/>
      <c r="KIO20" s="8"/>
      <c r="KIP20" s="8"/>
      <c r="KIQ20" s="8"/>
      <c r="KIR20" s="8"/>
      <c r="KIS20" s="8"/>
      <c r="KIT20" s="8"/>
      <c r="KIU20" s="8"/>
      <c r="KIV20" s="8"/>
      <c r="KIW20" s="8"/>
      <c r="KIX20" s="8"/>
      <c r="KIY20" s="8"/>
      <c r="KIZ20" s="8"/>
      <c r="KJA20" s="8"/>
      <c r="KJB20" s="8"/>
      <c r="KJC20" s="8"/>
      <c r="KJD20" s="8"/>
      <c r="KJE20" s="8"/>
      <c r="KJF20" s="8"/>
      <c r="KJG20" s="8"/>
      <c r="KJH20" s="8"/>
      <c r="KJI20" s="8"/>
      <c r="KJJ20" s="8"/>
      <c r="KJK20" s="8"/>
      <c r="KJL20" s="8"/>
      <c r="KJM20" s="8"/>
      <c r="KJN20" s="8"/>
      <c r="KJO20" s="8"/>
      <c r="KJP20" s="8"/>
      <c r="KJQ20" s="8"/>
      <c r="KJR20" s="8"/>
      <c r="KJS20" s="8"/>
      <c r="KJT20" s="8"/>
      <c r="KJU20" s="8"/>
      <c r="KJV20" s="8"/>
      <c r="KJW20" s="8"/>
      <c r="KJX20" s="8"/>
      <c r="KJY20" s="8"/>
      <c r="KJZ20" s="8"/>
      <c r="KKA20" s="8"/>
      <c r="KKB20" s="8"/>
      <c r="KKC20" s="8"/>
      <c r="KKD20" s="8"/>
      <c r="KKE20" s="8"/>
      <c r="KKF20" s="8"/>
      <c r="KKG20" s="8"/>
      <c r="KKH20" s="8"/>
      <c r="KKI20" s="8"/>
      <c r="KKJ20" s="8"/>
      <c r="KKK20" s="8"/>
      <c r="KKL20" s="8"/>
      <c r="KKM20" s="8"/>
      <c r="KKN20" s="8"/>
      <c r="KKO20" s="8"/>
      <c r="KKP20" s="8"/>
      <c r="KKQ20" s="8"/>
      <c r="KKR20" s="8"/>
      <c r="KKS20" s="8"/>
      <c r="KKT20" s="8"/>
      <c r="KKU20" s="8"/>
      <c r="KKV20" s="8"/>
      <c r="KKW20" s="8"/>
      <c r="KKX20" s="8"/>
      <c r="KKY20" s="8"/>
      <c r="KKZ20" s="8"/>
      <c r="KLA20" s="8"/>
      <c r="KLB20" s="8"/>
      <c r="KLC20" s="8"/>
      <c r="KLD20" s="8"/>
      <c r="KLE20" s="8"/>
      <c r="KLF20" s="8"/>
      <c r="KLG20" s="8"/>
      <c r="KLH20" s="8"/>
      <c r="KLI20" s="8"/>
      <c r="KLJ20" s="8"/>
      <c r="KLK20" s="8"/>
      <c r="KLL20" s="8"/>
      <c r="KLM20" s="8"/>
      <c r="KLN20" s="8"/>
      <c r="KLO20" s="8"/>
      <c r="KLP20" s="8"/>
      <c r="KLQ20" s="8"/>
      <c r="KLR20" s="8"/>
      <c r="KLS20" s="8"/>
      <c r="KLT20" s="8"/>
      <c r="KLU20" s="8"/>
      <c r="KLV20" s="8"/>
      <c r="KLW20" s="8"/>
      <c r="KLX20" s="8"/>
      <c r="KLY20" s="8"/>
      <c r="KLZ20" s="8"/>
      <c r="KMA20" s="8"/>
      <c r="KMB20" s="8"/>
      <c r="KMC20" s="8"/>
      <c r="KMD20" s="8"/>
      <c r="KME20" s="8"/>
      <c r="KMF20" s="8"/>
      <c r="KMG20" s="8"/>
      <c r="KMH20" s="8"/>
      <c r="KMI20" s="8"/>
      <c r="KMJ20" s="8"/>
      <c r="KMK20" s="8"/>
      <c r="KML20" s="8"/>
      <c r="KMM20" s="8"/>
      <c r="KMN20" s="8"/>
      <c r="KMO20" s="8"/>
      <c r="KMP20" s="8"/>
      <c r="KMQ20" s="8"/>
      <c r="KMR20" s="8"/>
      <c r="KMS20" s="8"/>
      <c r="KMT20" s="8"/>
      <c r="KMU20" s="8"/>
      <c r="KMV20" s="8"/>
      <c r="KMW20" s="8"/>
      <c r="KMX20" s="8"/>
      <c r="KMY20" s="8"/>
      <c r="KMZ20" s="8"/>
      <c r="KNA20" s="8"/>
      <c r="KNB20" s="8"/>
      <c r="KNC20" s="8"/>
      <c r="KND20" s="8"/>
      <c r="KNE20" s="8"/>
      <c r="KNF20" s="8"/>
      <c r="KNG20" s="8"/>
      <c r="KNH20" s="8"/>
      <c r="KNI20" s="8"/>
      <c r="KNJ20" s="8"/>
      <c r="KNK20" s="8"/>
      <c r="KNL20" s="8"/>
      <c r="KNM20" s="8"/>
      <c r="KNN20" s="8"/>
      <c r="KNO20" s="8"/>
      <c r="KNP20" s="8"/>
      <c r="KNQ20" s="8"/>
      <c r="KNR20" s="8"/>
      <c r="KNS20" s="8"/>
      <c r="KNT20" s="8"/>
      <c r="KNU20" s="8"/>
      <c r="KNV20" s="8"/>
      <c r="KNW20" s="8"/>
      <c r="KNX20" s="8"/>
      <c r="KNY20" s="8"/>
      <c r="KNZ20" s="8"/>
      <c r="KOA20" s="8"/>
      <c r="KOB20" s="8"/>
      <c r="KOC20" s="8"/>
      <c r="KOD20" s="8"/>
      <c r="KOE20" s="8"/>
      <c r="KOF20" s="8"/>
      <c r="KOG20" s="8"/>
      <c r="KOH20" s="8"/>
      <c r="KOI20" s="8"/>
      <c r="KOJ20" s="8"/>
      <c r="KOK20" s="8"/>
      <c r="KOL20" s="8"/>
      <c r="KOM20" s="8"/>
      <c r="KON20" s="8"/>
      <c r="KOO20" s="8"/>
      <c r="KOP20" s="8"/>
      <c r="KOQ20" s="8"/>
      <c r="KOR20" s="8"/>
      <c r="KOS20" s="8"/>
      <c r="KOT20" s="8"/>
      <c r="KOU20" s="8"/>
      <c r="KOV20" s="8"/>
      <c r="KOW20" s="8"/>
      <c r="KOX20" s="8"/>
      <c r="KOY20" s="8"/>
      <c r="KOZ20" s="8"/>
      <c r="KPA20" s="8"/>
      <c r="KPB20" s="8"/>
      <c r="KPC20" s="8"/>
      <c r="KPD20" s="8"/>
      <c r="KPE20" s="8"/>
      <c r="KPF20" s="8"/>
      <c r="KPG20" s="8"/>
      <c r="KPH20" s="8"/>
      <c r="KPI20" s="8"/>
      <c r="KPJ20" s="8"/>
      <c r="KPK20" s="8"/>
      <c r="KPL20" s="8"/>
      <c r="KPM20" s="8"/>
      <c r="KPN20" s="8"/>
      <c r="KPO20" s="8"/>
      <c r="KPP20" s="8"/>
      <c r="KPQ20" s="8"/>
      <c r="KPR20" s="8"/>
      <c r="KPS20" s="8"/>
      <c r="KPT20" s="8"/>
      <c r="KPU20" s="8"/>
      <c r="KPV20" s="8"/>
      <c r="KPW20" s="8"/>
      <c r="KPX20" s="8"/>
      <c r="KPY20" s="8"/>
      <c r="KPZ20" s="8"/>
      <c r="KQA20" s="8"/>
      <c r="KQB20" s="8"/>
      <c r="KQC20" s="8"/>
      <c r="KQD20" s="8"/>
      <c r="KQE20" s="8"/>
      <c r="KQF20" s="8"/>
      <c r="KQG20" s="8"/>
      <c r="KQH20" s="8"/>
      <c r="KQI20" s="8"/>
      <c r="KQJ20" s="8"/>
      <c r="KQK20" s="8"/>
      <c r="KQL20" s="8"/>
      <c r="KQM20" s="8"/>
      <c r="KQN20" s="8"/>
      <c r="KQO20" s="8"/>
      <c r="KQP20" s="8"/>
      <c r="KQQ20" s="8"/>
      <c r="KQR20" s="8"/>
      <c r="KQS20" s="8"/>
      <c r="KQT20" s="8"/>
      <c r="KQU20" s="8"/>
      <c r="KQV20" s="8"/>
      <c r="KQW20" s="8"/>
      <c r="KQX20" s="8"/>
      <c r="KQY20" s="8"/>
      <c r="KQZ20" s="8"/>
      <c r="KRA20" s="8"/>
      <c r="KRB20" s="8"/>
      <c r="KRC20" s="8"/>
      <c r="KRD20" s="8"/>
      <c r="KRE20" s="8"/>
      <c r="KRF20" s="8"/>
      <c r="KRG20" s="8"/>
      <c r="KRH20" s="8"/>
      <c r="KRI20" s="8"/>
      <c r="KRJ20" s="8"/>
      <c r="KRK20" s="8"/>
      <c r="KRL20" s="8"/>
      <c r="KRM20" s="8"/>
      <c r="KRN20" s="8"/>
      <c r="KRO20" s="8"/>
      <c r="KRP20" s="8"/>
      <c r="KRQ20" s="8"/>
      <c r="KRR20" s="8"/>
      <c r="KRS20" s="8"/>
      <c r="KRT20" s="8"/>
      <c r="KRU20" s="8"/>
      <c r="KRV20" s="8"/>
      <c r="KRW20" s="8"/>
      <c r="KRX20" s="8"/>
      <c r="KRY20" s="8"/>
      <c r="KRZ20" s="8"/>
      <c r="KSA20" s="8"/>
      <c r="KSB20" s="8"/>
      <c r="KSC20" s="8"/>
      <c r="KSD20" s="8"/>
      <c r="KSE20" s="8"/>
      <c r="KSF20" s="8"/>
      <c r="KSG20" s="8"/>
      <c r="KSH20" s="8"/>
      <c r="KSI20" s="8"/>
      <c r="KSJ20" s="8"/>
      <c r="KSK20" s="8"/>
      <c r="KSL20" s="8"/>
      <c r="KSM20" s="8"/>
      <c r="KSN20" s="8"/>
      <c r="KSO20" s="8"/>
      <c r="KSP20" s="8"/>
      <c r="KSQ20" s="8"/>
      <c r="KSR20" s="8"/>
      <c r="KSS20" s="8"/>
      <c r="KST20" s="8"/>
      <c r="KSU20" s="8"/>
      <c r="KSV20" s="8"/>
      <c r="KSW20" s="8"/>
      <c r="KSX20" s="8"/>
      <c r="KSY20" s="8"/>
      <c r="KSZ20" s="8"/>
      <c r="KTA20" s="8"/>
      <c r="KTB20" s="8"/>
      <c r="KTC20" s="8"/>
      <c r="KTD20" s="8"/>
      <c r="KTE20" s="8"/>
      <c r="KTF20" s="8"/>
      <c r="KTG20" s="8"/>
      <c r="KTH20" s="8"/>
      <c r="KTI20" s="8"/>
      <c r="KTJ20" s="8"/>
      <c r="KTK20" s="8"/>
      <c r="KTL20" s="8"/>
      <c r="KTM20" s="8"/>
      <c r="KTN20" s="8"/>
      <c r="KTO20" s="8"/>
      <c r="KTP20" s="8"/>
      <c r="KTQ20" s="8"/>
      <c r="KTR20" s="8"/>
      <c r="KTS20" s="8"/>
      <c r="KTT20" s="8"/>
      <c r="KTU20" s="8"/>
      <c r="KTV20" s="8"/>
      <c r="KTW20" s="8"/>
      <c r="KTX20" s="8"/>
      <c r="KTY20" s="8"/>
      <c r="KTZ20" s="8"/>
      <c r="KUA20" s="8"/>
      <c r="KUB20" s="8"/>
      <c r="KUC20" s="8"/>
      <c r="KUD20" s="8"/>
      <c r="KUE20" s="8"/>
      <c r="KUF20" s="8"/>
      <c r="KUG20" s="8"/>
      <c r="KUH20" s="8"/>
      <c r="KUI20" s="8"/>
      <c r="KUJ20" s="8"/>
      <c r="KUK20" s="8"/>
      <c r="KUL20" s="8"/>
      <c r="KUM20" s="8"/>
      <c r="KUN20" s="8"/>
      <c r="KUO20" s="8"/>
      <c r="KUP20" s="8"/>
      <c r="KUQ20" s="8"/>
      <c r="KUR20" s="8"/>
      <c r="KUS20" s="8"/>
      <c r="KUT20" s="8"/>
      <c r="KUU20" s="8"/>
      <c r="KUV20" s="8"/>
      <c r="KUW20" s="8"/>
      <c r="KUX20" s="8"/>
      <c r="KUY20" s="8"/>
      <c r="KUZ20" s="8"/>
      <c r="KVA20" s="8"/>
      <c r="KVB20" s="8"/>
      <c r="KVC20" s="8"/>
      <c r="KVD20" s="8"/>
      <c r="KVE20" s="8"/>
      <c r="KVF20" s="8"/>
      <c r="KVG20" s="8"/>
      <c r="KVH20" s="8"/>
      <c r="KVI20" s="8"/>
      <c r="KVJ20" s="8"/>
      <c r="KVK20" s="8"/>
      <c r="KVL20" s="8"/>
      <c r="KVM20" s="8"/>
      <c r="KVN20" s="8"/>
      <c r="KVO20" s="8"/>
      <c r="KVP20" s="8"/>
      <c r="KVQ20" s="8"/>
      <c r="KVR20" s="8"/>
      <c r="KVS20" s="8"/>
      <c r="KVT20" s="8"/>
      <c r="KVU20" s="8"/>
      <c r="KVV20" s="8"/>
      <c r="KVW20" s="8"/>
      <c r="KVX20" s="8"/>
      <c r="KVY20" s="8"/>
      <c r="KVZ20" s="8"/>
      <c r="KWA20" s="8"/>
      <c r="KWB20" s="8"/>
      <c r="KWC20" s="8"/>
      <c r="KWD20" s="8"/>
      <c r="KWE20" s="8"/>
      <c r="KWF20" s="8"/>
      <c r="KWG20" s="8"/>
      <c r="KWH20" s="8"/>
      <c r="KWI20" s="8"/>
      <c r="KWJ20" s="8"/>
      <c r="KWK20" s="8"/>
      <c r="KWL20" s="8"/>
      <c r="KWM20" s="8"/>
      <c r="KWN20" s="8"/>
      <c r="KWO20" s="8"/>
      <c r="KWP20" s="8"/>
      <c r="KWQ20" s="8"/>
      <c r="KWR20" s="8"/>
      <c r="KWS20" s="8"/>
      <c r="KWT20" s="8"/>
      <c r="KWU20" s="8"/>
      <c r="KWV20" s="8"/>
      <c r="KWW20" s="8"/>
      <c r="KWX20" s="8"/>
      <c r="KWY20" s="8"/>
      <c r="KWZ20" s="8"/>
      <c r="KXA20" s="8"/>
      <c r="KXB20" s="8"/>
      <c r="KXC20" s="8"/>
      <c r="KXD20" s="8"/>
      <c r="KXE20" s="8"/>
      <c r="KXF20" s="8"/>
      <c r="KXG20" s="8"/>
      <c r="KXH20" s="8"/>
      <c r="KXI20" s="8"/>
      <c r="KXJ20" s="8"/>
      <c r="KXK20" s="8"/>
      <c r="KXL20" s="8"/>
      <c r="KXM20" s="8"/>
      <c r="KXN20" s="8"/>
      <c r="KXO20" s="8"/>
      <c r="KXP20" s="8"/>
      <c r="KXQ20" s="8"/>
      <c r="KXR20" s="8"/>
      <c r="KXS20" s="8"/>
      <c r="KXT20" s="8"/>
      <c r="KXU20" s="8"/>
      <c r="KXV20" s="8"/>
      <c r="KXW20" s="8"/>
      <c r="KXX20" s="8"/>
      <c r="KXY20" s="8"/>
      <c r="KXZ20" s="8"/>
      <c r="KYA20" s="8"/>
      <c r="KYB20" s="8"/>
      <c r="KYC20" s="8"/>
      <c r="KYD20" s="8"/>
      <c r="KYE20" s="8"/>
      <c r="KYF20" s="8"/>
      <c r="KYG20" s="8"/>
      <c r="KYH20" s="8"/>
      <c r="KYI20" s="8"/>
      <c r="KYJ20" s="8"/>
      <c r="KYK20" s="8"/>
      <c r="KYL20" s="8"/>
      <c r="KYM20" s="8"/>
      <c r="KYN20" s="8"/>
      <c r="KYO20" s="8"/>
      <c r="KYP20" s="8"/>
      <c r="KYQ20" s="8"/>
      <c r="KYR20" s="8"/>
      <c r="KYS20" s="8"/>
      <c r="KYT20" s="8"/>
      <c r="KYU20" s="8"/>
      <c r="KYV20" s="8"/>
      <c r="KYW20" s="8"/>
      <c r="KYX20" s="8"/>
      <c r="KYY20" s="8"/>
      <c r="KYZ20" s="8"/>
      <c r="KZA20" s="8"/>
      <c r="KZB20" s="8"/>
      <c r="KZC20" s="8"/>
      <c r="KZD20" s="8"/>
      <c r="KZE20" s="8"/>
      <c r="KZF20" s="8"/>
      <c r="KZG20" s="8"/>
      <c r="KZH20" s="8"/>
      <c r="KZI20" s="8"/>
      <c r="KZJ20" s="8"/>
      <c r="KZK20" s="8"/>
      <c r="KZL20" s="8"/>
      <c r="KZM20" s="8"/>
      <c r="KZN20" s="8"/>
      <c r="KZO20" s="8"/>
      <c r="KZP20" s="8"/>
      <c r="KZQ20" s="8"/>
      <c r="KZR20" s="8"/>
      <c r="KZS20" s="8"/>
      <c r="KZT20" s="8"/>
      <c r="KZU20" s="8"/>
      <c r="KZV20" s="8"/>
      <c r="KZW20" s="8"/>
      <c r="KZX20" s="8"/>
      <c r="KZY20" s="8"/>
      <c r="KZZ20" s="8"/>
      <c r="LAA20" s="8"/>
      <c r="LAB20" s="8"/>
      <c r="LAC20" s="8"/>
      <c r="LAD20" s="8"/>
      <c r="LAE20" s="8"/>
      <c r="LAF20" s="8"/>
      <c r="LAG20" s="8"/>
      <c r="LAH20" s="8"/>
      <c r="LAI20" s="8"/>
      <c r="LAJ20" s="8"/>
      <c r="LAK20" s="8"/>
      <c r="LAL20" s="8"/>
      <c r="LAM20" s="8"/>
      <c r="LAN20" s="8"/>
      <c r="LAO20" s="8"/>
      <c r="LAP20" s="8"/>
      <c r="LAQ20" s="8"/>
      <c r="LAR20" s="8"/>
      <c r="LAS20" s="8"/>
      <c r="LAT20" s="8"/>
      <c r="LAU20" s="8"/>
      <c r="LAV20" s="8"/>
      <c r="LAW20" s="8"/>
      <c r="LAX20" s="8"/>
      <c r="LAY20" s="8"/>
      <c r="LAZ20" s="8"/>
      <c r="LBA20" s="8"/>
      <c r="LBB20" s="8"/>
      <c r="LBC20" s="8"/>
      <c r="LBD20" s="8"/>
      <c r="LBE20" s="8"/>
      <c r="LBF20" s="8"/>
      <c r="LBG20" s="8"/>
      <c r="LBH20" s="8"/>
      <c r="LBI20" s="8"/>
      <c r="LBJ20" s="8"/>
      <c r="LBK20" s="8"/>
      <c r="LBL20" s="8"/>
      <c r="LBM20" s="8"/>
      <c r="LBN20" s="8"/>
      <c r="LBO20" s="8"/>
      <c r="LBP20" s="8"/>
      <c r="LBQ20" s="8"/>
      <c r="LBR20" s="8"/>
      <c r="LBS20" s="8"/>
      <c r="LBT20" s="8"/>
      <c r="LBU20" s="8"/>
      <c r="LBV20" s="8"/>
      <c r="LBW20" s="8"/>
      <c r="LBX20" s="8"/>
      <c r="LBY20" s="8"/>
      <c r="LBZ20" s="8"/>
      <c r="LCA20" s="8"/>
      <c r="LCB20" s="8"/>
      <c r="LCC20" s="8"/>
      <c r="LCD20" s="8"/>
      <c r="LCE20" s="8"/>
      <c r="LCF20" s="8"/>
      <c r="LCG20" s="8"/>
      <c r="LCH20" s="8"/>
      <c r="LCI20" s="8"/>
      <c r="LCJ20" s="8"/>
      <c r="LCK20" s="8"/>
      <c r="LCL20" s="8"/>
      <c r="LCM20" s="8"/>
      <c r="LCN20" s="8"/>
      <c r="LCO20" s="8"/>
      <c r="LCP20" s="8"/>
      <c r="LCQ20" s="8"/>
      <c r="LCR20" s="8"/>
      <c r="LCS20" s="8"/>
      <c r="LCT20" s="8"/>
      <c r="LCU20" s="8"/>
      <c r="LCV20" s="8"/>
      <c r="LCW20" s="8"/>
      <c r="LCX20" s="8"/>
      <c r="LCY20" s="8"/>
      <c r="LCZ20" s="8"/>
      <c r="LDA20" s="8"/>
      <c r="LDB20" s="8"/>
      <c r="LDC20" s="8"/>
      <c r="LDD20" s="8"/>
      <c r="LDE20" s="8"/>
      <c r="LDF20" s="8"/>
      <c r="LDG20" s="8"/>
      <c r="LDH20" s="8"/>
      <c r="LDI20" s="8"/>
      <c r="LDJ20" s="8"/>
      <c r="LDK20" s="8"/>
      <c r="LDL20" s="8"/>
      <c r="LDM20" s="8"/>
      <c r="LDN20" s="8"/>
      <c r="LDO20" s="8"/>
      <c r="LDP20" s="8"/>
      <c r="LDQ20" s="8"/>
      <c r="LDR20" s="8"/>
      <c r="LDS20" s="8"/>
      <c r="LDT20" s="8"/>
      <c r="LDU20" s="8"/>
      <c r="LDV20" s="8"/>
      <c r="LDW20" s="8"/>
      <c r="LDX20" s="8"/>
      <c r="LDY20" s="8"/>
      <c r="LDZ20" s="8"/>
      <c r="LEA20" s="8"/>
      <c r="LEB20" s="8"/>
      <c r="LEC20" s="8"/>
      <c r="LED20" s="8"/>
      <c r="LEE20" s="8"/>
      <c r="LEF20" s="8"/>
      <c r="LEG20" s="8"/>
      <c r="LEH20" s="8"/>
      <c r="LEI20" s="8"/>
      <c r="LEJ20" s="8"/>
      <c r="LEK20" s="8"/>
      <c r="LEL20" s="8"/>
      <c r="LEM20" s="8"/>
      <c r="LEN20" s="8"/>
      <c r="LEO20" s="8"/>
      <c r="LEP20" s="8"/>
      <c r="LEQ20" s="8"/>
      <c r="LER20" s="8"/>
      <c r="LES20" s="8"/>
      <c r="LET20" s="8"/>
      <c r="LEU20" s="8"/>
      <c r="LEV20" s="8"/>
      <c r="LEW20" s="8"/>
      <c r="LEX20" s="8"/>
      <c r="LEY20" s="8"/>
      <c r="LEZ20" s="8"/>
      <c r="LFA20" s="8"/>
      <c r="LFB20" s="8"/>
      <c r="LFC20" s="8"/>
      <c r="LFD20" s="8"/>
      <c r="LFE20" s="8"/>
      <c r="LFF20" s="8"/>
      <c r="LFG20" s="8"/>
      <c r="LFH20" s="8"/>
      <c r="LFI20" s="8"/>
      <c r="LFJ20" s="8"/>
      <c r="LFK20" s="8"/>
      <c r="LFL20" s="8"/>
      <c r="LFM20" s="8"/>
      <c r="LFN20" s="8"/>
      <c r="LFO20" s="8"/>
      <c r="LFP20" s="8"/>
      <c r="LFQ20" s="8"/>
      <c r="LFR20" s="8"/>
      <c r="LFS20" s="8"/>
      <c r="LFT20" s="8"/>
      <c r="LFU20" s="8"/>
      <c r="LFV20" s="8"/>
      <c r="LFW20" s="8"/>
      <c r="LFX20" s="8"/>
      <c r="LFY20" s="8"/>
      <c r="LFZ20" s="8"/>
      <c r="LGA20" s="8"/>
      <c r="LGB20" s="8"/>
      <c r="LGC20" s="8"/>
      <c r="LGD20" s="8"/>
      <c r="LGE20" s="8"/>
      <c r="LGF20" s="8"/>
      <c r="LGG20" s="8"/>
      <c r="LGH20" s="8"/>
      <c r="LGI20" s="8"/>
      <c r="LGJ20" s="8"/>
      <c r="LGK20" s="8"/>
      <c r="LGL20" s="8"/>
      <c r="LGM20" s="8"/>
      <c r="LGN20" s="8"/>
      <c r="LGO20" s="8"/>
      <c r="LGP20" s="8"/>
      <c r="LGQ20" s="8"/>
      <c r="LGR20" s="8"/>
      <c r="LGS20" s="8"/>
      <c r="LGT20" s="8"/>
      <c r="LGU20" s="8"/>
      <c r="LGV20" s="8"/>
      <c r="LGW20" s="8"/>
      <c r="LGX20" s="8"/>
      <c r="LGY20" s="8"/>
      <c r="LGZ20" s="8"/>
      <c r="LHA20" s="8"/>
      <c r="LHB20" s="8"/>
      <c r="LHC20" s="8"/>
      <c r="LHD20" s="8"/>
      <c r="LHE20" s="8"/>
      <c r="LHF20" s="8"/>
      <c r="LHG20" s="8"/>
      <c r="LHH20" s="8"/>
      <c r="LHI20" s="8"/>
      <c r="LHJ20" s="8"/>
      <c r="LHK20" s="8"/>
      <c r="LHL20" s="8"/>
      <c r="LHM20" s="8"/>
      <c r="LHN20" s="8"/>
      <c r="LHO20" s="8"/>
      <c r="LHP20" s="8"/>
      <c r="LHQ20" s="8"/>
      <c r="LHR20" s="8"/>
      <c r="LHS20" s="8"/>
      <c r="LHT20" s="8"/>
      <c r="LHU20" s="8"/>
      <c r="LHV20" s="8"/>
      <c r="LHW20" s="8"/>
      <c r="LHX20" s="8"/>
      <c r="LHY20" s="8"/>
      <c r="LHZ20" s="8"/>
      <c r="LIA20" s="8"/>
      <c r="LIB20" s="8"/>
      <c r="LIC20" s="8"/>
      <c r="LID20" s="8"/>
      <c r="LIE20" s="8"/>
      <c r="LIF20" s="8"/>
      <c r="LIG20" s="8"/>
      <c r="LIH20" s="8"/>
      <c r="LII20" s="8"/>
      <c r="LIJ20" s="8"/>
      <c r="LIK20" s="8"/>
      <c r="LIL20" s="8"/>
      <c r="LIM20" s="8"/>
      <c r="LIN20" s="8"/>
      <c r="LIO20" s="8"/>
      <c r="LIP20" s="8"/>
      <c r="LIQ20" s="8"/>
      <c r="LIR20" s="8"/>
      <c r="LIS20" s="8"/>
      <c r="LIT20" s="8"/>
      <c r="LIU20" s="8"/>
      <c r="LIV20" s="8"/>
      <c r="LIW20" s="8"/>
      <c r="LIX20" s="8"/>
      <c r="LIY20" s="8"/>
      <c r="LIZ20" s="8"/>
      <c r="LJA20" s="8"/>
      <c r="LJB20" s="8"/>
      <c r="LJC20" s="8"/>
      <c r="LJD20" s="8"/>
      <c r="LJE20" s="8"/>
      <c r="LJF20" s="8"/>
      <c r="LJG20" s="8"/>
      <c r="LJH20" s="8"/>
      <c r="LJI20" s="8"/>
      <c r="LJJ20" s="8"/>
      <c r="LJK20" s="8"/>
      <c r="LJL20" s="8"/>
      <c r="LJM20" s="8"/>
      <c r="LJN20" s="8"/>
      <c r="LJO20" s="8"/>
      <c r="LJP20" s="8"/>
      <c r="LJQ20" s="8"/>
      <c r="LJR20" s="8"/>
      <c r="LJS20" s="8"/>
      <c r="LJT20" s="8"/>
      <c r="LJU20" s="8"/>
      <c r="LJV20" s="8"/>
      <c r="LJW20" s="8"/>
      <c r="LJX20" s="8"/>
      <c r="LJY20" s="8"/>
      <c r="LJZ20" s="8"/>
      <c r="LKA20" s="8"/>
      <c r="LKB20" s="8"/>
      <c r="LKC20" s="8"/>
      <c r="LKD20" s="8"/>
      <c r="LKE20" s="8"/>
      <c r="LKF20" s="8"/>
      <c r="LKG20" s="8"/>
      <c r="LKH20" s="8"/>
      <c r="LKI20" s="8"/>
      <c r="LKJ20" s="8"/>
      <c r="LKK20" s="8"/>
      <c r="LKL20" s="8"/>
      <c r="LKM20" s="8"/>
      <c r="LKN20" s="8"/>
      <c r="LKO20" s="8"/>
      <c r="LKP20" s="8"/>
      <c r="LKQ20" s="8"/>
      <c r="LKR20" s="8"/>
      <c r="LKS20" s="8"/>
      <c r="LKT20" s="8"/>
      <c r="LKU20" s="8"/>
      <c r="LKV20" s="8"/>
      <c r="LKW20" s="8"/>
      <c r="LKX20" s="8"/>
      <c r="LKY20" s="8"/>
      <c r="LKZ20" s="8"/>
      <c r="LLA20" s="8"/>
      <c r="LLB20" s="8"/>
      <c r="LLC20" s="8"/>
      <c r="LLD20" s="8"/>
      <c r="LLE20" s="8"/>
      <c r="LLF20" s="8"/>
      <c r="LLG20" s="8"/>
      <c r="LLH20" s="8"/>
      <c r="LLI20" s="8"/>
      <c r="LLJ20" s="8"/>
      <c r="LLK20" s="8"/>
      <c r="LLL20" s="8"/>
      <c r="LLM20" s="8"/>
      <c r="LLN20" s="8"/>
      <c r="LLO20" s="8"/>
      <c r="LLP20" s="8"/>
      <c r="LLQ20" s="8"/>
      <c r="LLR20" s="8"/>
      <c r="LLS20" s="8"/>
      <c r="LLT20" s="8"/>
      <c r="LLU20" s="8"/>
      <c r="LLV20" s="8"/>
      <c r="LLW20" s="8"/>
      <c r="LLX20" s="8"/>
      <c r="LLY20" s="8"/>
      <c r="LLZ20" s="8"/>
      <c r="LMA20" s="8"/>
      <c r="LMB20" s="8"/>
      <c r="LMC20" s="8"/>
      <c r="LMD20" s="8"/>
      <c r="LME20" s="8"/>
      <c r="LMF20" s="8"/>
      <c r="LMG20" s="8"/>
      <c r="LMH20" s="8"/>
      <c r="LMI20" s="8"/>
      <c r="LMJ20" s="8"/>
      <c r="LMK20" s="8"/>
      <c r="LML20" s="8"/>
      <c r="LMM20" s="8"/>
      <c r="LMN20" s="8"/>
      <c r="LMO20" s="8"/>
      <c r="LMP20" s="8"/>
      <c r="LMQ20" s="8"/>
      <c r="LMR20" s="8"/>
      <c r="LMS20" s="8"/>
      <c r="LMT20" s="8"/>
      <c r="LMU20" s="8"/>
      <c r="LMV20" s="8"/>
      <c r="LMW20" s="8"/>
      <c r="LMX20" s="8"/>
      <c r="LMY20" s="8"/>
      <c r="LMZ20" s="8"/>
      <c r="LNA20" s="8"/>
      <c r="LNB20" s="8"/>
      <c r="LNC20" s="8"/>
      <c r="LND20" s="8"/>
      <c r="LNE20" s="8"/>
      <c r="LNF20" s="8"/>
      <c r="LNG20" s="8"/>
      <c r="LNH20" s="8"/>
      <c r="LNI20" s="8"/>
      <c r="LNJ20" s="8"/>
      <c r="LNK20" s="8"/>
      <c r="LNL20" s="8"/>
      <c r="LNM20" s="8"/>
      <c r="LNN20" s="8"/>
      <c r="LNO20" s="8"/>
      <c r="LNP20" s="8"/>
      <c r="LNQ20" s="8"/>
      <c r="LNR20" s="8"/>
      <c r="LNS20" s="8"/>
      <c r="LNT20" s="8"/>
      <c r="LNU20" s="8"/>
      <c r="LNV20" s="8"/>
      <c r="LNW20" s="8"/>
      <c r="LNX20" s="8"/>
      <c r="LNY20" s="8"/>
      <c r="LNZ20" s="8"/>
      <c r="LOA20" s="8"/>
      <c r="LOB20" s="8"/>
      <c r="LOC20" s="8"/>
      <c r="LOD20" s="8"/>
      <c r="LOE20" s="8"/>
      <c r="LOF20" s="8"/>
      <c r="LOG20" s="8"/>
      <c r="LOH20" s="8"/>
      <c r="LOI20" s="8"/>
      <c r="LOJ20" s="8"/>
      <c r="LOK20" s="8"/>
      <c r="LOL20" s="8"/>
      <c r="LOM20" s="8"/>
      <c r="LON20" s="8"/>
      <c r="LOO20" s="8"/>
      <c r="LOP20" s="8"/>
      <c r="LOQ20" s="8"/>
      <c r="LOR20" s="8"/>
      <c r="LOS20" s="8"/>
      <c r="LOT20" s="8"/>
      <c r="LOU20" s="8"/>
      <c r="LOV20" s="8"/>
      <c r="LOW20" s="8"/>
      <c r="LOX20" s="8"/>
      <c r="LOY20" s="8"/>
      <c r="LOZ20" s="8"/>
      <c r="LPA20" s="8"/>
      <c r="LPB20" s="8"/>
      <c r="LPC20" s="8"/>
      <c r="LPD20" s="8"/>
      <c r="LPE20" s="8"/>
      <c r="LPF20" s="8"/>
      <c r="LPG20" s="8"/>
      <c r="LPH20" s="8"/>
      <c r="LPI20" s="8"/>
      <c r="LPJ20" s="8"/>
      <c r="LPK20" s="8"/>
      <c r="LPL20" s="8"/>
      <c r="LPM20" s="8"/>
      <c r="LPN20" s="8"/>
      <c r="LPO20" s="8"/>
      <c r="LPP20" s="8"/>
      <c r="LPQ20" s="8"/>
      <c r="LPR20" s="8"/>
      <c r="LPS20" s="8"/>
      <c r="LPT20" s="8"/>
      <c r="LPU20" s="8"/>
      <c r="LPV20" s="8"/>
      <c r="LPW20" s="8"/>
      <c r="LPX20" s="8"/>
      <c r="LPY20" s="8"/>
      <c r="LPZ20" s="8"/>
      <c r="LQA20" s="8"/>
      <c r="LQB20" s="8"/>
      <c r="LQC20" s="8"/>
      <c r="LQD20" s="8"/>
      <c r="LQE20" s="8"/>
      <c r="LQF20" s="8"/>
      <c r="LQG20" s="8"/>
      <c r="LQH20" s="8"/>
      <c r="LQI20" s="8"/>
      <c r="LQJ20" s="8"/>
      <c r="LQK20" s="8"/>
      <c r="LQL20" s="8"/>
      <c r="LQM20" s="8"/>
      <c r="LQN20" s="8"/>
      <c r="LQO20" s="8"/>
      <c r="LQP20" s="8"/>
      <c r="LQQ20" s="8"/>
      <c r="LQR20" s="8"/>
      <c r="LQS20" s="8"/>
      <c r="LQT20" s="8"/>
      <c r="LQU20" s="8"/>
      <c r="LQV20" s="8"/>
      <c r="LQW20" s="8"/>
      <c r="LQX20" s="8"/>
      <c r="LQY20" s="8"/>
      <c r="LQZ20" s="8"/>
      <c r="LRA20" s="8"/>
      <c r="LRB20" s="8"/>
      <c r="LRC20" s="8"/>
      <c r="LRD20" s="8"/>
      <c r="LRE20" s="8"/>
      <c r="LRF20" s="8"/>
      <c r="LRG20" s="8"/>
      <c r="LRH20" s="8"/>
      <c r="LRI20" s="8"/>
      <c r="LRJ20" s="8"/>
      <c r="LRK20" s="8"/>
      <c r="LRL20" s="8"/>
      <c r="LRM20" s="8"/>
      <c r="LRN20" s="8"/>
      <c r="LRO20" s="8"/>
      <c r="LRP20" s="8"/>
      <c r="LRQ20" s="8"/>
      <c r="LRR20" s="8"/>
      <c r="LRS20" s="8"/>
      <c r="LRT20" s="8"/>
      <c r="LRU20" s="8"/>
      <c r="LRV20" s="8"/>
      <c r="LRW20" s="8"/>
      <c r="LRX20" s="8"/>
      <c r="LRY20" s="8"/>
      <c r="LRZ20" s="8"/>
      <c r="LSA20" s="8"/>
      <c r="LSB20" s="8"/>
      <c r="LSC20" s="8"/>
      <c r="LSD20" s="8"/>
      <c r="LSE20" s="8"/>
      <c r="LSF20" s="8"/>
      <c r="LSG20" s="8"/>
      <c r="LSH20" s="8"/>
      <c r="LSI20" s="8"/>
      <c r="LSJ20" s="8"/>
      <c r="LSK20" s="8"/>
      <c r="LSL20" s="8"/>
      <c r="LSM20" s="8"/>
      <c r="LSN20" s="8"/>
      <c r="LSO20" s="8"/>
      <c r="LSP20" s="8"/>
      <c r="LSQ20" s="8"/>
      <c r="LSR20" s="8"/>
      <c r="LSS20" s="8"/>
      <c r="LST20" s="8"/>
      <c r="LSU20" s="8"/>
      <c r="LSV20" s="8"/>
      <c r="LSW20" s="8"/>
      <c r="LSX20" s="8"/>
      <c r="LSY20" s="8"/>
      <c r="LSZ20" s="8"/>
      <c r="LTA20" s="8"/>
      <c r="LTB20" s="8"/>
      <c r="LTC20" s="8"/>
      <c r="LTD20" s="8"/>
      <c r="LTE20" s="8"/>
      <c r="LTF20" s="8"/>
      <c r="LTG20" s="8"/>
      <c r="LTH20" s="8"/>
      <c r="LTI20" s="8"/>
      <c r="LTJ20" s="8"/>
      <c r="LTK20" s="8"/>
      <c r="LTL20" s="8"/>
      <c r="LTM20" s="8"/>
      <c r="LTN20" s="8"/>
      <c r="LTO20" s="8"/>
      <c r="LTP20" s="8"/>
      <c r="LTQ20" s="8"/>
      <c r="LTR20" s="8"/>
      <c r="LTS20" s="8"/>
      <c r="LTT20" s="8"/>
      <c r="LTU20" s="8"/>
      <c r="LTV20" s="8"/>
      <c r="LTW20" s="8"/>
      <c r="LTX20" s="8"/>
      <c r="LTY20" s="8"/>
      <c r="LTZ20" s="8"/>
      <c r="LUA20" s="8"/>
      <c r="LUB20" s="8"/>
      <c r="LUC20" s="8"/>
      <c r="LUD20" s="8"/>
      <c r="LUE20" s="8"/>
      <c r="LUF20" s="8"/>
      <c r="LUG20" s="8"/>
      <c r="LUH20" s="8"/>
      <c r="LUI20" s="8"/>
      <c r="LUJ20" s="8"/>
      <c r="LUK20" s="8"/>
      <c r="LUL20" s="8"/>
      <c r="LUM20" s="8"/>
      <c r="LUN20" s="8"/>
      <c r="LUO20" s="8"/>
      <c r="LUP20" s="8"/>
      <c r="LUQ20" s="8"/>
      <c r="LUR20" s="8"/>
      <c r="LUS20" s="8"/>
      <c r="LUT20" s="8"/>
      <c r="LUU20" s="8"/>
      <c r="LUV20" s="8"/>
      <c r="LUW20" s="8"/>
      <c r="LUX20" s="8"/>
      <c r="LUY20" s="8"/>
      <c r="LUZ20" s="8"/>
      <c r="LVA20" s="8"/>
      <c r="LVB20" s="8"/>
      <c r="LVC20" s="8"/>
      <c r="LVD20" s="8"/>
      <c r="LVE20" s="8"/>
      <c r="LVF20" s="8"/>
      <c r="LVG20" s="8"/>
      <c r="LVH20" s="8"/>
      <c r="LVI20" s="8"/>
      <c r="LVJ20" s="8"/>
      <c r="LVK20" s="8"/>
      <c r="LVL20" s="8"/>
      <c r="LVM20" s="8"/>
      <c r="LVN20" s="8"/>
      <c r="LVO20" s="8"/>
      <c r="LVP20" s="8"/>
      <c r="LVQ20" s="8"/>
      <c r="LVR20" s="8"/>
      <c r="LVS20" s="8"/>
      <c r="LVT20" s="8"/>
      <c r="LVU20" s="8"/>
      <c r="LVV20" s="8"/>
      <c r="LVW20" s="8"/>
      <c r="LVX20" s="8"/>
      <c r="LVY20" s="8"/>
      <c r="LVZ20" s="8"/>
      <c r="LWA20" s="8"/>
      <c r="LWB20" s="8"/>
      <c r="LWC20" s="8"/>
      <c r="LWD20" s="8"/>
      <c r="LWE20" s="8"/>
      <c r="LWF20" s="8"/>
      <c r="LWG20" s="8"/>
      <c r="LWH20" s="8"/>
      <c r="LWI20" s="8"/>
      <c r="LWJ20" s="8"/>
      <c r="LWK20" s="8"/>
      <c r="LWL20" s="8"/>
      <c r="LWM20" s="8"/>
      <c r="LWN20" s="8"/>
      <c r="LWO20" s="8"/>
      <c r="LWP20" s="8"/>
      <c r="LWQ20" s="8"/>
      <c r="LWR20" s="8"/>
      <c r="LWS20" s="8"/>
      <c r="LWT20" s="8"/>
      <c r="LWU20" s="8"/>
      <c r="LWV20" s="8"/>
      <c r="LWW20" s="8"/>
      <c r="LWX20" s="8"/>
      <c r="LWY20" s="8"/>
      <c r="LWZ20" s="8"/>
      <c r="LXA20" s="8"/>
      <c r="LXB20" s="8"/>
      <c r="LXC20" s="8"/>
      <c r="LXD20" s="8"/>
      <c r="LXE20" s="8"/>
      <c r="LXF20" s="8"/>
      <c r="LXG20" s="8"/>
      <c r="LXH20" s="8"/>
      <c r="LXI20" s="8"/>
      <c r="LXJ20" s="8"/>
      <c r="LXK20" s="8"/>
      <c r="LXL20" s="8"/>
      <c r="LXM20" s="8"/>
      <c r="LXN20" s="8"/>
      <c r="LXO20" s="8"/>
      <c r="LXP20" s="8"/>
      <c r="LXQ20" s="8"/>
      <c r="LXR20" s="8"/>
      <c r="LXS20" s="8"/>
      <c r="LXT20" s="8"/>
      <c r="LXU20" s="8"/>
      <c r="LXV20" s="8"/>
      <c r="LXW20" s="8"/>
      <c r="LXX20" s="8"/>
      <c r="LXY20" s="8"/>
      <c r="LXZ20" s="8"/>
      <c r="LYA20" s="8"/>
      <c r="LYB20" s="8"/>
      <c r="LYC20" s="8"/>
      <c r="LYD20" s="8"/>
      <c r="LYE20" s="8"/>
      <c r="LYF20" s="8"/>
      <c r="LYG20" s="8"/>
      <c r="LYH20" s="8"/>
      <c r="LYI20" s="8"/>
      <c r="LYJ20" s="8"/>
      <c r="LYK20" s="8"/>
      <c r="LYL20" s="8"/>
      <c r="LYM20" s="8"/>
      <c r="LYN20" s="8"/>
      <c r="LYO20" s="8"/>
      <c r="LYP20" s="8"/>
      <c r="LYQ20" s="8"/>
      <c r="LYR20" s="8"/>
      <c r="LYS20" s="8"/>
      <c r="LYT20" s="8"/>
      <c r="LYU20" s="8"/>
      <c r="LYV20" s="8"/>
      <c r="LYW20" s="8"/>
      <c r="LYX20" s="8"/>
      <c r="LYY20" s="8"/>
      <c r="LYZ20" s="8"/>
      <c r="LZA20" s="8"/>
      <c r="LZB20" s="8"/>
      <c r="LZC20" s="8"/>
      <c r="LZD20" s="8"/>
      <c r="LZE20" s="8"/>
      <c r="LZF20" s="8"/>
      <c r="LZG20" s="8"/>
      <c r="LZH20" s="8"/>
      <c r="LZI20" s="8"/>
      <c r="LZJ20" s="8"/>
      <c r="LZK20" s="8"/>
      <c r="LZL20" s="8"/>
      <c r="LZM20" s="8"/>
      <c r="LZN20" s="8"/>
      <c r="LZO20" s="8"/>
      <c r="LZP20" s="8"/>
      <c r="LZQ20" s="8"/>
      <c r="LZR20" s="8"/>
      <c r="LZS20" s="8"/>
      <c r="LZT20" s="8"/>
      <c r="LZU20" s="8"/>
      <c r="LZV20" s="8"/>
      <c r="LZW20" s="8"/>
      <c r="LZX20" s="8"/>
      <c r="LZY20" s="8"/>
      <c r="LZZ20" s="8"/>
      <c r="MAA20" s="8"/>
      <c r="MAB20" s="8"/>
      <c r="MAC20" s="8"/>
      <c r="MAD20" s="8"/>
      <c r="MAE20" s="8"/>
      <c r="MAF20" s="8"/>
      <c r="MAG20" s="8"/>
      <c r="MAH20" s="8"/>
      <c r="MAI20" s="8"/>
      <c r="MAJ20" s="8"/>
      <c r="MAK20" s="8"/>
      <c r="MAL20" s="8"/>
      <c r="MAM20" s="8"/>
      <c r="MAN20" s="8"/>
      <c r="MAO20" s="8"/>
      <c r="MAP20" s="8"/>
      <c r="MAQ20" s="8"/>
      <c r="MAR20" s="8"/>
      <c r="MAS20" s="8"/>
      <c r="MAT20" s="8"/>
      <c r="MAU20" s="8"/>
      <c r="MAV20" s="8"/>
      <c r="MAW20" s="8"/>
      <c r="MAX20" s="8"/>
      <c r="MAY20" s="8"/>
      <c r="MAZ20" s="8"/>
      <c r="MBA20" s="8"/>
      <c r="MBB20" s="8"/>
      <c r="MBC20" s="8"/>
      <c r="MBD20" s="8"/>
      <c r="MBE20" s="8"/>
      <c r="MBF20" s="8"/>
      <c r="MBG20" s="8"/>
      <c r="MBH20" s="8"/>
      <c r="MBI20" s="8"/>
      <c r="MBJ20" s="8"/>
      <c r="MBK20" s="8"/>
      <c r="MBL20" s="8"/>
      <c r="MBM20" s="8"/>
      <c r="MBN20" s="8"/>
      <c r="MBO20" s="8"/>
      <c r="MBP20" s="8"/>
      <c r="MBQ20" s="8"/>
      <c r="MBR20" s="8"/>
      <c r="MBS20" s="8"/>
      <c r="MBT20" s="8"/>
      <c r="MBU20" s="8"/>
      <c r="MBV20" s="8"/>
      <c r="MBW20" s="8"/>
      <c r="MBX20" s="8"/>
      <c r="MBY20" s="8"/>
      <c r="MBZ20" s="8"/>
      <c r="MCA20" s="8"/>
      <c r="MCB20" s="8"/>
      <c r="MCC20" s="8"/>
      <c r="MCD20" s="8"/>
      <c r="MCE20" s="8"/>
      <c r="MCF20" s="8"/>
      <c r="MCG20" s="8"/>
      <c r="MCH20" s="8"/>
      <c r="MCI20" s="8"/>
      <c r="MCJ20" s="8"/>
      <c r="MCK20" s="8"/>
      <c r="MCL20" s="8"/>
      <c r="MCM20" s="8"/>
      <c r="MCN20" s="8"/>
      <c r="MCO20" s="8"/>
      <c r="MCP20" s="8"/>
      <c r="MCQ20" s="8"/>
      <c r="MCR20" s="8"/>
      <c r="MCS20" s="8"/>
      <c r="MCT20" s="8"/>
      <c r="MCU20" s="8"/>
      <c r="MCV20" s="8"/>
      <c r="MCW20" s="8"/>
      <c r="MCX20" s="8"/>
      <c r="MCY20" s="8"/>
      <c r="MCZ20" s="8"/>
      <c r="MDA20" s="8"/>
      <c r="MDB20" s="8"/>
      <c r="MDC20" s="8"/>
      <c r="MDD20" s="8"/>
      <c r="MDE20" s="8"/>
      <c r="MDF20" s="8"/>
      <c r="MDG20" s="8"/>
      <c r="MDH20" s="8"/>
      <c r="MDI20" s="8"/>
      <c r="MDJ20" s="8"/>
      <c r="MDK20" s="8"/>
      <c r="MDL20" s="8"/>
      <c r="MDM20" s="8"/>
      <c r="MDN20" s="8"/>
      <c r="MDO20" s="8"/>
      <c r="MDP20" s="8"/>
      <c r="MDQ20" s="8"/>
      <c r="MDR20" s="8"/>
      <c r="MDS20" s="8"/>
      <c r="MDT20" s="8"/>
      <c r="MDU20" s="8"/>
      <c r="MDV20" s="8"/>
      <c r="MDW20" s="8"/>
      <c r="MDX20" s="8"/>
      <c r="MDY20" s="8"/>
      <c r="MDZ20" s="8"/>
      <c r="MEA20" s="8"/>
      <c r="MEB20" s="8"/>
      <c r="MEC20" s="8"/>
      <c r="MED20" s="8"/>
      <c r="MEE20" s="8"/>
      <c r="MEF20" s="8"/>
      <c r="MEG20" s="8"/>
      <c r="MEH20" s="8"/>
      <c r="MEI20" s="8"/>
      <c r="MEJ20" s="8"/>
      <c r="MEK20" s="8"/>
      <c r="MEL20" s="8"/>
      <c r="MEM20" s="8"/>
      <c r="MEN20" s="8"/>
      <c r="MEO20" s="8"/>
      <c r="MEP20" s="8"/>
      <c r="MEQ20" s="8"/>
      <c r="MER20" s="8"/>
      <c r="MES20" s="8"/>
      <c r="MET20" s="8"/>
      <c r="MEU20" s="8"/>
      <c r="MEV20" s="8"/>
      <c r="MEW20" s="8"/>
      <c r="MEX20" s="8"/>
      <c r="MEY20" s="8"/>
      <c r="MEZ20" s="8"/>
      <c r="MFA20" s="8"/>
      <c r="MFB20" s="8"/>
      <c r="MFC20" s="8"/>
      <c r="MFD20" s="8"/>
      <c r="MFE20" s="8"/>
      <c r="MFF20" s="8"/>
      <c r="MFG20" s="8"/>
      <c r="MFH20" s="8"/>
      <c r="MFI20" s="8"/>
      <c r="MFJ20" s="8"/>
      <c r="MFK20" s="8"/>
      <c r="MFL20" s="8"/>
      <c r="MFM20" s="8"/>
      <c r="MFN20" s="8"/>
      <c r="MFO20" s="8"/>
      <c r="MFP20" s="8"/>
      <c r="MFQ20" s="8"/>
      <c r="MFR20" s="8"/>
      <c r="MFS20" s="8"/>
      <c r="MFT20" s="8"/>
      <c r="MFU20" s="8"/>
      <c r="MFV20" s="8"/>
      <c r="MFW20" s="8"/>
      <c r="MFX20" s="8"/>
      <c r="MFY20" s="8"/>
      <c r="MFZ20" s="8"/>
      <c r="MGA20" s="8"/>
      <c r="MGB20" s="8"/>
      <c r="MGC20" s="8"/>
      <c r="MGD20" s="8"/>
      <c r="MGE20" s="8"/>
      <c r="MGF20" s="8"/>
      <c r="MGG20" s="8"/>
      <c r="MGH20" s="8"/>
      <c r="MGI20" s="8"/>
      <c r="MGJ20" s="8"/>
      <c r="MGK20" s="8"/>
      <c r="MGL20" s="8"/>
      <c r="MGM20" s="8"/>
      <c r="MGN20" s="8"/>
      <c r="MGO20" s="8"/>
      <c r="MGP20" s="8"/>
      <c r="MGQ20" s="8"/>
      <c r="MGR20" s="8"/>
      <c r="MGS20" s="8"/>
      <c r="MGT20" s="8"/>
      <c r="MGU20" s="8"/>
      <c r="MGV20" s="8"/>
      <c r="MGW20" s="8"/>
      <c r="MGX20" s="8"/>
      <c r="MGY20" s="8"/>
      <c r="MGZ20" s="8"/>
      <c r="MHA20" s="8"/>
      <c r="MHB20" s="8"/>
      <c r="MHC20" s="8"/>
      <c r="MHD20" s="8"/>
      <c r="MHE20" s="8"/>
      <c r="MHF20" s="8"/>
      <c r="MHG20" s="8"/>
      <c r="MHH20" s="8"/>
      <c r="MHI20" s="8"/>
      <c r="MHJ20" s="8"/>
      <c r="MHK20" s="8"/>
      <c r="MHL20" s="8"/>
      <c r="MHM20" s="8"/>
      <c r="MHN20" s="8"/>
      <c r="MHO20" s="8"/>
      <c r="MHP20" s="8"/>
      <c r="MHQ20" s="8"/>
      <c r="MHR20" s="8"/>
      <c r="MHS20" s="8"/>
      <c r="MHT20" s="8"/>
      <c r="MHU20" s="8"/>
      <c r="MHV20" s="8"/>
      <c r="MHW20" s="8"/>
      <c r="MHX20" s="8"/>
      <c r="MHY20" s="8"/>
      <c r="MHZ20" s="8"/>
      <c r="MIA20" s="8"/>
      <c r="MIB20" s="8"/>
      <c r="MIC20" s="8"/>
      <c r="MID20" s="8"/>
      <c r="MIE20" s="8"/>
      <c r="MIF20" s="8"/>
      <c r="MIG20" s="8"/>
      <c r="MIH20" s="8"/>
      <c r="MII20" s="8"/>
      <c r="MIJ20" s="8"/>
      <c r="MIK20" s="8"/>
      <c r="MIL20" s="8"/>
      <c r="MIM20" s="8"/>
      <c r="MIN20" s="8"/>
      <c r="MIO20" s="8"/>
      <c r="MIP20" s="8"/>
      <c r="MIQ20" s="8"/>
      <c r="MIR20" s="8"/>
      <c r="MIS20" s="8"/>
      <c r="MIT20" s="8"/>
      <c r="MIU20" s="8"/>
      <c r="MIV20" s="8"/>
      <c r="MIW20" s="8"/>
      <c r="MIX20" s="8"/>
      <c r="MIY20" s="8"/>
      <c r="MIZ20" s="8"/>
      <c r="MJA20" s="8"/>
      <c r="MJB20" s="8"/>
      <c r="MJC20" s="8"/>
      <c r="MJD20" s="8"/>
      <c r="MJE20" s="8"/>
      <c r="MJF20" s="8"/>
      <c r="MJG20" s="8"/>
      <c r="MJH20" s="8"/>
      <c r="MJI20" s="8"/>
      <c r="MJJ20" s="8"/>
      <c r="MJK20" s="8"/>
      <c r="MJL20" s="8"/>
      <c r="MJM20" s="8"/>
      <c r="MJN20" s="8"/>
      <c r="MJO20" s="8"/>
      <c r="MJP20" s="8"/>
      <c r="MJQ20" s="8"/>
      <c r="MJR20" s="8"/>
      <c r="MJS20" s="8"/>
      <c r="MJT20" s="8"/>
      <c r="MJU20" s="8"/>
      <c r="MJV20" s="8"/>
      <c r="MJW20" s="8"/>
      <c r="MJX20" s="8"/>
      <c r="MJY20" s="8"/>
      <c r="MJZ20" s="8"/>
      <c r="MKA20" s="8"/>
      <c r="MKB20" s="8"/>
      <c r="MKC20" s="8"/>
      <c r="MKD20" s="8"/>
      <c r="MKE20" s="8"/>
      <c r="MKF20" s="8"/>
      <c r="MKG20" s="8"/>
      <c r="MKH20" s="8"/>
      <c r="MKI20" s="8"/>
      <c r="MKJ20" s="8"/>
      <c r="MKK20" s="8"/>
      <c r="MKL20" s="8"/>
      <c r="MKM20" s="8"/>
      <c r="MKN20" s="8"/>
      <c r="MKO20" s="8"/>
      <c r="MKP20" s="8"/>
      <c r="MKQ20" s="8"/>
      <c r="MKR20" s="8"/>
      <c r="MKS20" s="8"/>
      <c r="MKT20" s="8"/>
      <c r="MKU20" s="8"/>
      <c r="MKV20" s="8"/>
      <c r="MKW20" s="8"/>
      <c r="MKX20" s="8"/>
      <c r="MKY20" s="8"/>
      <c r="MKZ20" s="8"/>
      <c r="MLA20" s="8"/>
      <c r="MLB20" s="8"/>
      <c r="MLC20" s="8"/>
      <c r="MLD20" s="8"/>
      <c r="MLE20" s="8"/>
      <c r="MLF20" s="8"/>
      <c r="MLG20" s="8"/>
      <c r="MLH20" s="8"/>
      <c r="MLI20" s="8"/>
      <c r="MLJ20" s="8"/>
      <c r="MLK20" s="8"/>
      <c r="MLL20" s="8"/>
      <c r="MLM20" s="8"/>
      <c r="MLN20" s="8"/>
      <c r="MLO20" s="8"/>
      <c r="MLP20" s="8"/>
      <c r="MLQ20" s="8"/>
      <c r="MLR20" s="8"/>
      <c r="MLS20" s="8"/>
      <c r="MLT20" s="8"/>
      <c r="MLU20" s="8"/>
      <c r="MLV20" s="8"/>
      <c r="MLW20" s="8"/>
      <c r="MLX20" s="8"/>
      <c r="MLY20" s="8"/>
      <c r="MLZ20" s="8"/>
      <c r="MMA20" s="8"/>
      <c r="MMB20" s="8"/>
      <c r="MMC20" s="8"/>
      <c r="MMD20" s="8"/>
      <c r="MME20" s="8"/>
      <c r="MMF20" s="8"/>
      <c r="MMG20" s="8"/>
      <c r="MMH20" s="8"/>
      <c r="MMI20" s="8"/>
      <c r="MMJ20" s="8"/>
      <c r="MMK20" s="8"/>
      <c r="MML20" s="8"/>
      <c r="MMM20" s="8"/>
      <c r="MMN20" s="8"/>
      <c r="MMO20" s="8"/>
      <c r="MMP20" s="8"/>
      <c r="MMQ20" s="8"/>
      <c r="MMR20" s="8"/>
      <c r="MMS20" s="8"/>
      <c r="MMT20" s="8"/>
      <c r="MMU20" s="8"/>
      <c r="MMV20" s="8"/>
      <c r="MMW20" s="8"/>
      <c r="MMX20" s="8"/>
      <c r="MMY20" s="8"/>
      <c r="MMZ20" s="8"/>
      <c r="MNA20" s="8"/>
      <c r="MNB20" s="8"/>
      <c r="MNC20" s="8"/>
      <c r="MND20" s="8"/>
      <c r="MNE20" s="8"/>
      <c r="MNF20" s="8"/>
      <c r="MNG20" s="8"/>
      <c r="MNH20" s="8"/>
      <c r="MNI20" s="8"/>
      <c r="MNJ20" s="8"/>
      <c r="MNK20" s="8"/>
      <c r="MNL20" s="8"/>
      <c r="MNM20" s="8"/>
      <c r="MNN20" s="8"/>
      <c r="MNO20" s="8"/>
      <c r="MNP20" s="8"/>
      <c r="MNQ20" s="8"/>
      <c r="MNR20" s="8"/>
      <c r="MNS20" s="8"/>
      <c r="MNT20" s="8"/>
      <c r="MNU20" s="8"/>
      <c r="MNV20" s="8"/>
      <c r="MNW20" s="8"/>
      <c r="MNX20" s="8"/>
      <c r="MNY20" s="8"/>
      <c r="MNZ20" s="8"/>
      <c r="MOA20" s="8"/>
      <c r="MOB20" s="8"/>
      <c r="MOC20" s="8"/>
      <c r="MOD20" s="8"/>
      <c r="MOE20" s="8"/>
      <c r="MOF20" s="8"/>
      <c r="MOG20" s="8"/>
      <c r="MOH20" s="8"/>
      <c r="MOI20" s="8"/>
      <c r="MOJ20" s="8"/>
      <c r="MOK20" s="8"/>
      <c r="MOL20" s="8"/>
      <c r="MOM20" s="8"/>
      <c r="MON20" s="8"/>
      <c r="MOO20" s="8"/>
      <c r="MOP20" s="8"/>
      <c r="MOQ20" s="8"/>
      <c r="MOR20" s="8"/>
      <c r="MOS20" s="8"/>
      <c r="MOT20" s="8"/>
      <c r="MOU20" s="8"/>
      <c r="MOV20" s="8"/>
      <c r="MOW20" s="8"/>
      <c r="MOX20" s="8"/>
      <c r="MOY20" s="8"/>
      <c r="MOZ20" s="8"/>
      <c r="MPA20" s="8"/>
      <c r="MPB20" s="8"/>
      <c r="MPC20" s="8"/>
      <c r="MPD20" s="8"/>
      <c r="MPE20" s="8"/>
      <c r="MPF20" s="8"/>
      <c r="MPG20" s="8"/>
      <c r="MPH20" s="8"/>
      <c r="MPI20" s="8"/>
      <c r="MPJ20" s="8"/>
      <c r="MPK20" s="8"/>
      <c r="MPL20" s="8"/>
      <c r="MPM20" s="8"/>
      <c r="MPN20" s="8"/>
      <c r="MPO20" s="8"/>
      <c r="MPP20" s="8"/>
      <c r="MPQ20" s="8"/>
      <c r="MPR20" s="8"/>
      <c r="MPS20" s="8"/>
      <c r="MPT20" s="8"/>
      <c r="MPU20" s="8"/>
      <c r="MPV20" s="8"/>
      <c r="MPW20" s="8"/>
      <c r="MPX20" s="8"/>
      <c r="MPY20" s="8"/>
      <c r="MPZ20" s="8"/>
      <c r="MQA20" s="8"/>
      <c r="MQB20" s="8"/>
      <c r="MQC20" s="8"/>
      <c r="MQD20" s="8"/>
      <c r="MQE20" s="8"/>
      <c r="MQF20" s="8"/>
      <c r="MQG20" s="8"/>
      <c r="MQH20" s="8"/>
      <c r="MQI20" s="8"/>
      <c r="MQJ20" s="8"/>
      <c r="MQK20" s="8"/>
      <c r="MQL20" s="8"/>
      <c r="MQM20" s="8"/>
      <c r="MQN20" s="8"/>
      <c r="MQO20" s="8"/>
      <c r="MQP20" s="8"/>
      <c r="MQQ20" s="8"/>
      <c r="MQR20" s="8"/>
      <c r="MQS20" s="8"/>
      <c r="MQT20" s="8"/>
      <c r="MQU20" s="8"/>
      <c r="MQV20" s="8"/>
      <c r="MQW20" s="8"/>
      <c r="MQX20" s="8"/>
      <c r="MQY20" s="8"/>
      <c r="MQZ20" s="8"/>
      <c r="MRA20" s="8"/>
      <c r="MRB20" s="8"/>
      <c r="MRC20" s="8"/>
      <c r="MRD20" s="8"/>
      <c r="MRE20" s="8"/>
      <c r="MRF20" s="8"/>
      <c r="MRG20" s="8"/>
      <c r="MRH20" s="8"/>
      <c r="MRI20" s="8"/>
      <c r="MRJ20" s="8"/>
      <c r="MRK20" s="8"/>
      <c r="MRL20" s="8"/>
      <c r="MRM20" s="8"/>
      <c r="MRN20" s="8"/>
      <c r="MRO20" s="8"/>
      <c r="MRP20" s="8"/>
      <c r="MRQ20" s="8"/>
      <c r="MRR20" s="8"/>
      <c r="MRS20" s="8"/>
      <c r="MRT20" s="8"/>
      <c r="MRU20" s="8"/>
      <c r="MRV20" s="8"/>
      <c r="MRW20" s="8"/>
      <c r="MRX20" s="8"/>
      <c r="MRY20" s="8"/>
      <c r="MRZ20" s="8"/>
      <c r="MSA20" s="8"/>
      <c r="MSB20" s="8"/>
      <c r="MSC20" s="8"/>
      <c r="MSD20" s="8"/>
      <c r="MSE20" s="8"/>
      <c r="MSF20" s="8"/>
      <c r="MSG20" s="8"/>
      <c r="MSH20" s="8"/>
      <c r="MSI20" s="8"/>
      <c r="MSJ20" s="8"/>
      <c r="MSK20" s="8"/>
      <c r="MSL20" s="8"/>
      <c r="MSM20" s="8"/>
      <c r="MSN20" s="8"/>
      <c r="MSO20" s="8"/>
      <c r="MSP20" s="8"/>
      <c r="MSQ20" s="8"/>
      <c r="MSR20" s="8"/>
      <c r="MSS20" s="8"/>
      <c r="MST20" s="8"/>
      <c r="MSU20" s="8"/>
      <c r="MSV20" s="8"/>
      <c r="MSW20" s="8"/>
      <c r="MSX20" s="8"/>
      <c r="MSY20" s="8"/>
      <c r="MSZ20" s="8"/>
      <c r="MTA20" s="8"/>
      <c r="MTB20" s="8"/>
      <c r="MTC20" s="8"/>
      <c r="MTD20" s="8"/>
      <c r="MTE20" s="8"/>
      <c r="MTF20" s="8"/>
      <c r="MTG20" s="8"/>
      <c r="MTH20" s="8"/>
      <c r="MTI20" s="8"/>
      <c r="MTJ20" s="8"/>
      <c r="MTK20" s="8"/>
      <c r="MTL20" s="8"/>
      <c r="MTM20" s="8"/>
      <c r="MTN20" s="8"/>
      <c r="MTO20" s="8"/>
      <c r="MTP20" s="8"/>
      <c r="MTQ20" s="8"/>
      <c r="MTR20" s="8"/>
      <c r="MTS20" s="8"/>
      <c r="MTT20" s="8"/>
      <c r="MTU20" s="8"/>
      <c r="MTV20" s="8"/>
      <c r="MTW20" s="8"/>
      <c r="MTX20" s="8"/>
      <c r="MTY20" s="8"/>
      <c r="MTZ20" s="8"/>
      <c r="MUA20" s="8"/>
      <c r="MUB20" s="8"/>
      <c r="MUC20" s="8"/>
      <c r="MUD20" s="8"/>
      <c r="MUE20" s="8"/>
      <c r="MUF20" s="8"/>
      <c r="MUG20" s="8"/>
      <c r="MUH20" s="8"/>
      <c r="MUI20" s="8"/>
      <c r="MUJ20" s="8"/>
      <c r="MUK20" s="8"/>
      <c r="MUL20" s="8"/>
      <c r="MUM20" s="8"/>
      <c r="MUN20" s="8"/>
      <c r="MUO20" s="8"/>
      <c r="MUP20" s="8"/>
      <c r="MUQ20" s="8"/>
      <c r="MUR20" s="8"/>
      <c r="MUS20" s="8"/>
      <c r="MUT20" s="8"/>
      <c r="MUU20" s="8"/>
      <c r="MUV20" s="8"/>
      <c r="MUW20" s="8"/>
      <c r="MUX20" s="8"/>
      <c r="MUY20" s="8"/>
      <c r="MUZ20" s="8"/>
      <c r="MVA20" s="8"/>
      <c r="MVB20" s="8"/>
      <c r="MVC20" s="8"/>
      <c r="MVD20" s="8"/>
      <c r="MVE20" s="8"/>
      <c r="MVF20" s="8"/>
      <c r="MVG20" s="8"/>
      <c r="MVH20" s="8"/>
      <c r="MVI20" s="8"/>
      <c r="MVJ20" s="8"/>
      <c r="MVK20" s="8"/>
      <c r="MVL20" s="8"/>
      <c r="MVM20" s="8"/>
      <c r="MVN20" s="8"/>
      <c r="MVO20" s="8"/>
      <c r="MVP20" s="8"/>
      <c r="MVQ20" s="8"/>
      <c r="MVR20" s="8"/>
      <c r="MVS20" s="8"/>
      <c r="MVT20" s="8"/>
      <c r="MVU20" s="8"/>
      <c r="MVV20" s="8"/>
      <c r="MVW20" s="8"/>
      <c r="MVX20" s="8"/>
      <c r="MVY20" s="8"/>
      <c r="MVZ20" s="8"/>
      <c r="MWA20" s="8"/>
      <c r="MWB20" s="8"/>
      <c r="MWC20" s="8"/>
      <c r="MWD20" s="8"/>
      <c r="MWE20" s="8"/>
      <c r="MWF20" s="8"/>
      <c r="MWG20" s="8"/>
      <c r="MWH20" s="8"/>
      <c r="MWI20" s="8"/>
      <c r="MWJ20" s="8"/>
      <c r="MWK20" s="8"/>
      <c r="MWL20" s="8"/>
      <c r="MWM20" s="8"/>
      <c r="MWN20" s="8"/>
      <c r="MWO20" s="8"/>
      <c r="MWP20" s="8"/>
      <c r="MWQ20" s="8"/>
      <c r="MWR20" s="8"/>
      <c r="MWS20" s="8"/>
      <c r="MWT20" s="8"/>
      <c r="MWU20" s="8"/>
      <c r="MWV20" s="8"/>
      <c r="MWW20" s="8"/>
      <c r="MWX20" s="8"/>
      <c r="MWY20" s="8"/>
      <c r="MWZ20" s="8"/>
      <c r="MXA20" s="8"/>
      <c r="MXB20" s="8"/>
      <c r="MXC20" s="8"/>
      <c r="MXD20" s="8"/>
      <c r="MXE20" s="8"/>
      <c r="MXF20" s="8"/>
      <c r="MXG20" s="8"/>
      <c r="MXH20" s="8"/>
      <c r="MXI20" s="8"/>
      <c r="MXJ20" s="8"/>
      <c r="MXK20" s="8"/>
      <c r="MXL20" s="8"/>
      <c r="MXM20" s="8"/>
      <c r="MXN20" s="8"/>
      <c r="MXO20" s="8"/>
      <c r="MXP20" s="8"/>
      <c r="MXQ20" s="8"/>
      <c r="MXR20" s="8"/>
      <c r="MXS20" s="8"/>
      <c r="MXT20" s="8"/>
      <c r="MXU20" s="8"/>
      <c r="MXV20" s="8"/>
      <c r="MXW20" s="8"/>
      <c r="MXX20" s="8"/>
      <c r="MXY20" s="8"/>
      <c r="MXZ20" s="8"/>
      <c r="MYA20" s="8"/>
      <c r="MYB20" s="8"/>
      <c r="MYC20" s="8"/>
      <c r="MYD20" s="8"/>
      <c r="MYE20" s="8"/>
      <c r="MYF20" s="8"/>
      <c r="MYG20" s="8"/>
      <c r="MYH20" s="8"/>
      <c r="MYI20" s="8"/>
      <c r="MYJ20" s="8"/>
      <c r="MYK20" s="8"/>
      <c r="MYL20" s="8"/>
      <c r="MYM20" s="8"/>
      <c r="MYN20" s="8"/>
      <c r="MYO20" s="8"/>
      <c r="MYP20" s="8"/>
      <c r="MYQ20" s="8"/>
      <c r="MYR20" s="8"/>
      <c r="MYS20" s="8"/>
      <c r="MYT20" s="8"/>
      <c r="MYU20" s="8"/>
      <c r="MYV20" s="8"/>
      <c r="MYW20" s="8"/>
      <c r="MYX20" s="8"/>
      <c r="MYY20" s="8"/>
      <c r="MYZ20" s="8"/>
      <c r="MZA20" s="8"/>
      <c r="MZB20" s="8"/>
      <c r="MZC20" s="8"/>
      <c r="MZD20" s="8"/>
      <c r="MZE20" s="8"/>
      <c r="MZF20" s="8"/>
      <c r="MZG20" s="8"/>
      <c r="MZH20" s="8"/>
      <c r="MZI20" s="8"/>
      <c r="MZJ20" s="8"/>
      <c r="MZK20" s="8"/>
      <c r="MZL20" s="8"/>
      <c r="MZM20" s="8"/>
      <c r="MZN20" s="8"/>
      <c r="MZO20" s="8"/>
      <c r="MZP20" s="8"/>
      <c r="MZQ20" s="8"/>
      <c r="MZR20" s="8"/>
      <c r="MZS20" s="8"/>
      <c r="MZT20" s="8"/>
      <c r="MZU20" s="8"/>
      <c r="MZV20" s="8"/>
      <c r="MZW20" s="8"/>
      <c r="MZX20" s="8"/>
      <c r="MZY20" s="8"/>
      <c r="MZZ20" s="8"/>
      <c r="NAA20" s="8"/>
      <c r="NAB20" s="8"/>
      <c r="NAC20" s="8"/>
      <c r="NAD20" s="8"/>
      <c r="NAE20" s="8"/>
      <c r="NAF20" s="8"/>
      <c r="NAG20" s="8"/>
      <c r="NAH20" s="8"/>
      <c r="NAI20" s="8"/>
      <c r="NAJ20" s="8"/>
      <c r="NAK20" s="8"/>
      <c r="NAL20" s="8"/>
      <c r="NAM20" s="8"/>
      <c r="NAN20" s="8"/>
      <c r="NAO20" s="8"/>
      <c r="NAP20" s="8"/>
      <c r="NAQ20" s="8"/>
      <c r="NAR20" s="8"/>
      <c r="NAS20" s="8"/>
      <c r="NAT20" s="8"/>
      <c r="NAU20" s="8"/>
      <c r="NAV20" s="8"/>
      <c r="NAW20" s="8"/>
      <c r="NAX20" s="8"/>
      <c r="NAY20" s="8"/>
      <c r="NAZ20" s="8"/>
      <c r="NBA20" s="8"/>
      <c r="NBB20" s="8"/>
      <c r="NBC20" s="8"/>
      <c r="NBD20" s="8"/>
      <c r="NBE20" s="8"/>
      <c r="NBF20" s="8"/>
      <c r="NBG20" s="8"/>
      <c r="NBH20" s="8"/>
      <c r="NBI20" s="8"/>
      <c r="NBJ20" s="8"/>
      <c r="NBK20" s="8"/>
      <c r="NBL20" s="8"/>
      <c r="NBM20" s="8"/>
      <c r="NBN20" s="8"/>
      <c r="NBO20" s="8"/>
      <c r="NBP20" s="8"/>
      <c r="NBQ20" s="8"/>
      <c r="NBR20" s="8"/>
      <c r="NBS20" s="8"/>
      <c r="NBT20" s="8"/>
      <c r="NBU20" s="8"/>
      <c r="NBV20" s="8"/>
      <c r="NBW20" s="8"/>
      <c r="NBX20" s="8"/>
      <c r="NBY20" s="8"/>
      <c r="NBZ20" s="8"/>
      <c r="NCA20" s="8"/>
      <c r="NCB20" s="8"/>
      <c r="NCC20" s="8"/>
      <c r="NCD20" s="8"/>
      <c r="NCE20" s="8"/>
      <c r="NCF20" s="8"/>
      <c r="NCG20" s="8"/>
      <c r="NCH20" s="8"/>
      <c r="NCI20" s="8"/>
      <c r="NCJ20" s="8"/>
      <c r="NCK20" s="8"/>
      <c r="NCL20" s="8"/>
      <c r="NCM20" s="8"/>
      <c r="NCN20" s="8"/>
      <c r="NCO20" s="8"/>
      <c r="NCP20" s="8"/>
      <c r="NCQ20" s="8"/>
      <c r="NCR20" s="8"/>
      <c r="NCS20" s="8"/>
      <c r="NCT20" s="8"/>
      <c r="NCU20" s="8"/>
      <c r="NCV20" s="8"/>
      <c r="NCW20" s="8"/>
      <c r="NCX20" s="8"/>
      <c r="NCY20" s="8"/>
      <c r="NCZ20" s="8"/>
      <c r="NDA20" s="8"/>
      <c r="NDB20" s="8"/>
      <c r="NDC20" s="8"/>
      <c r="NDD20" s="8"/>
      <c r="NDE20" s="8"/>
      <c r="NDF20" s="8"/>
      <c r="NDG20" s="8"/>
      <c r="NDH20" s="8"/>
      <c r="NDI20" s="8"/>
      <c r="NDJ20" s="8"/>
      <c r="NDK20" s="8"/>
      <c r="NDL20" s="8"/>
      <c r="NDM20" s="8"/>
      <c r="NDN20" s="8"/>
      <c r="NDO20" s="8"/>
      <c r="NDP20" s="8"/>
      <c r="NDQ20" s="8"/>
      <c r="NDR20" s="8"/>
      <c r="NDS20" s="8"/>
      <c r="NDT20" s="8"/>
      <c r="NDU20" s="8"/>
      <c r="NDV20" s="8"/>
      <c r="NDW20" s="8"/>
      <c r="NDX20" s="8"/>
      <c r="NDY20" s="8"/>
      <c r="NDZ20" s="8"/>
      <c r="NEA20" s="8"/>
      <c r="NEB20" s="8"/>
      <c r="NEC20" s="8"/>
      <c r="NED20" s="8"/>
      <c r="NEE20" s="8"/>
      <c r="NEF20" s="8"/>
      <c r="NEG20" s="8"/>
      <c r="NEH20" s="8"/>
      <c r="NEI20" s="8"/>
      <c r="NEJ20" s="8"/>
      <c r="NEK20" s="8"/>
      <c r="NEL20" s="8"/>
      <c r="NEM20" s="8"/>
      <c r="NEN20" s="8"/>
      <c r="NEO20" s="8"/>
      <c r="NEP20" s="8"/>
      <c r="NEQ20" s="8"/>
      <c r="NER20" s="8"/>
      <c r="NES20" s="8"/>
      <c r="NET20" s="8"/>
      <c r="NEU20" s="8"/>
      <c r="NEV20" s="8"/>
      <c r="NEW20" s="8"/>
      <c r="NEX20" s="8"/>
      <c r="NEY20" s="8"/>
      <c r="NEZ20" s="8"/>
      <c r="NFA20" s="8"/>
      <c r="NFB20" s="8"/>
      <c r="NFC20" s="8"/>
      <c r="NFD20" s="8"/>
      <c r="NFE20" s="8"/>
      <c r="NFF20" s="8"/>
      <c r="NFG20" s="8"/>
      <c r="NFH20" s="8"/>
      <c r="NFI20" s="8"/>
      <c r="NFJ20" s="8"/>
      <c r="NFK20" s="8"/>
      <c r="NFL20" s="8"/>
      <c r="NFM20" s="8"/>
      <c r="NFN20" s="8"/>
      <c r="NFO20" s="8"/>
      <c r="NFP20" s="8"/>
      <c r="NFQ20" s="8"/>
      <c r="NFR20" s="8"/>
      <c r="NFS20" s="8"/>
      <c r="NFT20" s="8"/>
      <c r="NFU20" s="8"/>
      <c r="NFV20" s="8"/>
      <c r="NFW20" s="8"/>
      <c r="NFX20" s="8"/>
      <c r="NFY20" s="8"/>
      <c r="NFZ20" s="8"/>
      <c r="NGA20" s="8"/>
      <c r="NGB20" s="8"/>
      <c r="NGC20" s="8"/>
      <c r="NGD20" s="8"/>
      <c r="NGE20" s="8"/>
      <c r="NGF20" s="8"/>
      <c r="NGG20" s="8"/>
      <c r="NGH20" s="8"/>
      <c r="NGI20" s="8"/>
      <c r="NGJ20" s="8"/>
      <c r="NGK20" s="8"/>
      <c r="NGL20" s="8"/>
      <c r="NGM20" s="8"/>
      <c r="NGN20" s="8"/>
      <c r="NGO20" s="8"/>
      <c r="NGP20" s="8"/>
      <c r="NGQ20" s="8"/>
      <c r="NGR20" s="8"/>
      <c r="NGS20" s="8"/>
      <c r="NGT20" s="8"/>
      <c r="NGU20" s="8"/>
      <c r="NGV20" s="8"/>
      <c r="NGW20" s="8"/>
      <c r="NGX20" s="8"/>
      <c r="NGY20" s="8"/>
      <c r="NGZ20" s="8"/>
      <c r="NHA20" s="8"/>
      <c r="NHB20" s="8"/>
      <c r="NHC20" s="8"/>
      <c r="NHD20" s="8"/>
      <c r="NHE20" s="8"/>
      <c r="NHF20" s="8"/>
      <c r="NHG20" s="8"/>
      <c r="NHH20" s="8"/>
      <c r="NHI20" s="8"/>
      <c r="NHJ20" s="8"/>
      <c r="NHK20" s="8"/>
      <c r="NHL20" s="8"/>
      <c r="NHM20" s="8"/>
      <c r="NHN20" s="8"/>
      <c r="NHO20" s="8"/>
      <c r="NHP20" s="8"/>
      <c r="NHQ20" s="8"/>
      <c r="NHR20" s="8"/>
      <c r="NHS20" s="8"/>
      <c r="NHT20" s="8"/>
      <c r="NHU20" s="8"/>
      <c r="NHV20" s="8"/>
      <c r="NHW20" s="8"/>
      <c r="NHX20" s="8"/>
      <c r="NHY20" s="8"/>
      <c r="NHZ20" s="8"/>
      <c r="NIA20" s="8"/>
      <c r="NIB20" s="8"/>
      <c r="NIC20" s="8"/>
      <c r="NID20" s="8"/>
      <c r="NIE20" s="8"/>
      <c r="NIF20" s="8"/>
      <c r="NIG20" s="8"/>
      <c r="NIH20" s="8"/>
      <c r="NII20" s="8"/>
      <c r="NIJ20" s="8"/>
      <c r="NIK20" s="8"/>
      <c r="NIL20" s="8"/>
      <c r="NIM20" s="8"/>
      <c r="NIN20" s="8"/>
      <c r="NIO20" s="8"/>
      <c r="NIP20" s="8"/>
      <c r="NIQ20" s="8"/>
      <c r="NIR20" s="8"/>
      <c r="NIS20" s="8"/>
      <c r="NIT20" s="8"/>
      <c r="NIU20" s="8"/>
      <c r="NIV20" s="8"/>
      <c r="NIW20" s="8"/>
      <c r="NIX20" s="8"/>
      <c r="NIY20" s="8"/>
      <c r="NIZ20" s="8"/>
      <c r="NJA20" s="8"/>
      <c r="NJB20" s="8"/>
      <c r="NJC20" s="8"/>
      <c r="NJD20" s="8"/>
      <c r="NJE20" s="8"/>
      <c r="NJF20" s="8"/>
      <c r="NJG20" s="8"/>
      <c r="NJH20" s="8"/>
      <c r="NJI20" s="8"/>
      <c r="NJJ20" s="8"/>
      <c r="NJK20" s="8"/>
      <c r="NJL20" s="8"/>
      <c r="NJM20" s="8"/>
      <c r="NJN20" s="8"/>
      <c r="NJO20" s="8"/>
      <c r="NJP20" s="8"/>
      <c r="NJQ20" s="8"/>
      <c r="NJR20" s="8"/>
      <c r="NJS20" s="8"/>
      <c r="NJT20" s="8"/>
      <c r="NJU20" s="8"/>
      <c r="NJV20" s="8"/>
      <c r="NJW20" s="8"/>
      <c r="NJX20" s="8"/>
      <c r="NJY20" s="8"/>
      <c r="NJZ20" s="8"/>
      <c r="NKA20" s="8"/>
      <c r="NKB20" s="8"/>
      <c r="NKC20" s="8"/>
      <c r="NKD20" s="8"/>
      <c r="NKE20" s="8"/>
      <c r="NKF20" s="8"/>
      <c r="NKG20" s="8"/>
      <c r="NKH20" s="8"/>
      <c r="NKI20" s="8"/>
      <c r="NKJ20" s="8"/>
      <c r="NKK20" s="8"/>
      <c r="NKL20" s="8"/>
      <c r="NKM20" s="8"/>
      <c r="NKN20" s="8"/>
      <c r="NKO20" s="8"/>
      <c r="NKP20" s="8"/>
      <c r="NKQ20" s="8"/>
      <c r="NKR20" s="8"/>
      <c r="NKS20" s="8"/>
      <c r="NKT20" s="8"/>
      <c r="NKU20" s="8"/>
      <c r="NKV20" s="8"/>
      <c r="NKW20" s="8"/>
      <c r="NKX20" s="8"/>
      <c r="NKY20" s="8"/>
      <c r="NKZ20" s="8"/>
      <c r="NLA20" s="8"/>
      <c r="NLB20" s="8"/>
      <c r="NLC20" s="8"/>
      <c r="NLD20" s="8"/>
      <c r="NLE20" s="8"/>
      <c r="NLF20" s="8"/>
      <c r="NLG20" s="8"/>
      <c r="NLH20" s="8"/>
      <c r="NLI20" s="8"/>
      <c r="NLJ20" s="8"/>
      <c r="NLK20" s="8"/>
      <c r="NLL20" s="8"/>
      <c r="NLM20" s="8"/>
      <c r="NLN20" s="8"/>
      <c r="NLO20" s="8"/>
      <c r="NLP20" s="8"/>
      <c r="NLQ20" s="8"/>
      <c r="NLR20" s="8"/>
      <c r="NLS20" s="8"/>
      <c r="NLT20" s="8"/>
      <c r="NLU20" s="8"/>
      <c r="NLV20" s="8"/>
      <c r="NLW20" s="8"/>
      <c r="NLX20" s="8"/>
      <c r="NLY20" s="8"/>
      <c r="NLZ20" s="8"/>
      <c r="NMA20" s="8"/>
      <c r="NMB20" s="8"/>
      <c r="NMC20" s="8"/>
      <c r="NMD20" s="8"/>
      <c r="NME20" s="8"/>
      <c r="NMF20" s="8"/>
      <c r="NMG20" s="8"/>
      <c r="NMH20" s="8"/>
      <c r="NMI20" s="8"/>
      <c r="NMJ20" s="8"/>
      <c r="NMK20" s="8"/>
      <c r="NML20" s="8"/>
      <c r="NMM20" s="8"/>
      <c r="NMN20" s="8"/>
      <c r="NMO20" s="8"/>
      <c r="NMP20" s="8"/>
      <c r="NMQ20" s="8"/>
      <c r="NMR20" s="8"/>
      <c r="NMS20" s="8"/>
      <c r="NMT20" s="8"/>
      <c r="NMU20" s="8"/>
      <c r="NMV20" s="8"/>
      <c r="NMW20" s="8"/>
      <c r="NMX20" s="8"/>
      <c r="NMY20" s="8"/>
      <c r="NMZ20" s="8"/>
      <c r="NNA20" s="8"/>
      <c r="NNB20" s="8"/>
      <c r="NNC20" s="8"/>
      <c r="NND20" s="8"/>
      <c r="NNE20" s="8"/>
      <c r="NNF20" s="8"/>
      <c r="NNG20" s="8"/>
      <c r="NNH20" s="8"/>
      <c r="NNI20" s="8"/>
      <c r="NNJ20" s="8"/>
      <c r="NNK20" s="8"/>
      <c r="NNL20" s="8"/>
      <c r="NNM20" s="8"/>
      <c r="NNN20" s="8"/>
      <c r="NNO20" s="8"/>
      <c r="NNP20" s="8"/>
      <c r="NNQ20" s="8"/>
      <c r="NNR20" s="8"/>
      <c r="NNS20" s="8"/>
      <c r="NNT20" s="8"/>
      <c r="NNU20" s="8"/>
      <c r="NNV20" s="8"/>
      <c r="NNW20" s="8"/>
      <c r="NNX20" s="8"/>
      <c r="NNY20" s="8"/>
      <c r="NNZ20" s="8"/>
      <c r="NOA20" s="8"/>
      <c r="NOB20" s="8"/>
      <c r="NOC20" s="8"/>
      <c r="NOD20" s="8"/>
      <c r="NOE20" s="8"/>
      <c r="NOF20" s="8"/>
      <c r="NOG20" s="8"/>
      <c r="NOH20" s="8"/>
      <c r="NOI20" s="8"/>
      <c r="NOJ20" s="8"/>
      <c r="NOK20" s="8"/>
      <c r="NOL20" s="8"/>
      <c r="NOM20" s="8"/>
      <c r="NON20" s="8"/>
      <c r="NOO20" s="8"/>
      <c r="NOP20" s="8"/>
      <c r="NOQ20" s="8"/>
      <c r="NOR20" s="8"/>
      <c r="NOS20" s="8"/>
      <c r="NOT20" s="8"/>
      <c r="NOU20" s="8"/>
      <c r="NOV20" s="8"/>
      <c r="NOW20" s="8"/>
      <c r="NOX20" s="8"/>
      <c r="NOY20" s="8"/>
      <c r="NOZ20" s="8"/>
      <c r="NPA20" s="8"/>
      <c r="NPB20" s="8"/>
      <c r="NPC20" s="8"/>
      <c r="NPD20" s="8"/>
      <c r="NPE20" s="8"/>
      <c r="NPF20" s="8"/>
      <c r="NPG20" s="8"/>
      <c r="NPH20" s="8"/>
      <c r="NPI20" s="8"/>
      <c r="NPJ20" s="8"/>
      <c r="NPK20" s="8"/>
      <c r="NPL20" s="8"/>
      <c r="NPM20" s="8"/>
      <c r="NPN20" s="8"/>
      <c r="NPO20" s="8"/>
      <c r="NPP20" s="8"/>
      <c r="NPQ20" s="8"/>
      <c r="NPR20" s="8"/>
      <c r="NPS20" s="8"/>
      <c r="NPT20" s="8"/>
      <c r="NPU20" s="8"/>
      <c r="NPV20" s="8"/>
      <c r="NPW20" s="8"/>
      <c r="NPX20" s="8"/>
      <c r="NPY20" s="8"/>
      <c r="NPZ20" s="8"/>
      <c r="NQA20" s="8"/>
      <c r="NQB20" s="8"/>
      <c r="NQC20" s="8"/>
      <c r="NQD20" s="8"/>
      <c r="NQE20" s="8"/>
      <c r="NQF20" s="8"/>
      <c r="NQG20" s="8"/>
      <c r="NQH20" s="8"/>
      <c r="NQI20" s="8"/>
      <c r="NQJ20" s="8"/>
      <c r="NQK20" s="8"/>
      <c r="NQL20" s="8"/>
      <c r="NQM20" s="8"/>
      <c r="NQN20" s="8"/>
      <c r="NQO20" s="8"/>
      <c r="NQP20" s="8"/>
      <c r="NQQ20" s="8"/>
      <c r="NQR20" s="8"/>
      <c r="NQS20" s="8"/>
      <c r="NQT20" s="8"/>
      <c r="NQU20" s="8"/>
      <c r="NQV20" s="8"/>
      <c r="NQW20" s="8"/>
      <c r="NQX20" s="8"/>
      <c r="NQY20" s="8"/>
      <c r="NQZ20" s="8"/>
      <c r="NRA20" s="8"/>
      <c r="NRB20" s="8"/>
      <c r="NRC20" s="8"/>
      <c r="NRD20" s="8"/>
      <c r="NRE20" s="8"/>
      <c r="NRF20" s="8"/>
      <c r="NRG20" s="8"/>
      <c r="NRH20" s="8"/>
      <c r="NRI20" s="8"/>
      <c r="NRJ20" s="8"/>
      <c r="NRK20" s="8"/>
      <c r="NRL20" s="8"/>
      <c r="NRM20" s="8"/>
      <c r="NRN20" s="8"/>
      <c r="NRO20" s="8"/>
      <c r="NRP20" s="8"/>
      <c r="NRQ20" s="8"/>
      <c r="NRR20" s="8"/>
      <c r="NRS20" s="8"/>
      <c r="NRT20" s="8"/>
      <c r="NRU20" s="8"/>
      <c r="NRV20" s="8"/>
      <c r="NRW20" s="8"/>
      <c r="NRX20" s="8"/>
      <c r="NRY20" s="8"/>
      <c r="NRZ20" s="8"/>
      <c r="NSA20" s="8"/>
      <c r="NSB20" s="8"/>
      <c r="NSC20" s="8"/>
      <c r="NSD20" s="8"/>
      <c r="NSE20" s="8"/>
      <c r="NSF20" s="8"/>
      <c r="NSG20" s="8"/>
      <c r="NSH20" s="8"/>
      <c r="NSI20" s="8"/>
      <c r="NSJ20" s="8"/>
      <c r="NSK20" s="8"/>
      <c r="NSL20" s="8"/>
      <c r="NSM20" s="8"/>
      <c r="NSN20" s="8"/>
      <c r="NSO20" s="8"/>
      <c r="NSP20" s="8"/>
      <c r="NSQ20" s="8"/>
      <c r="NSR20" s="8"/>
      <c r="NSS20" s="8"/>
      <c r="NST20" s="8"/>
      <c r="NSU20" s="8"/>
      <c r="NSV20" s="8"/>
      <c r="NSW20" s="8"/>
      <c r="NSX20" s="8"/>
      <c r="NSY20" s="8"/>
      <c r="NSZ20" s="8"/>
      <c r="NTA20" s="8"/>
      <c r="NTB20" s="8"/>
      <c r="NTC20" s="8"/>
      <c r="NTD20" s="8"/>
      <c r="NTE20" s="8"/>
      <c r="NTF20" s="8"/>
      <c r="NTG20" s="8"/>
      <c r="NTH20" s="8"/>
      <c r="NTI20" s="8"/>
      <c r="NTJ20" s="8"/>
      <c r="NTK20" s="8"/>
      <c r="NTL20" s="8"/>
      <c r="NTM20" s="8"/>
      <c r="NTN20" s="8"/>
      <c r="NTO20" s="8"/>
      <c r="NTP20" s="8"/>
      <c r="NTQ20" s="8"/>
      <c r="NTR20" s="8"/>
      <c r="NTS20" s="8"/>
      <c r="NTT20" s="8"/>
      <c r="NTU20" s="8"/>
      <c r="NTV20" s="8"/>
      <c r="NTW20" s="8"/>
      <c r="NTX20" s="8"/>
      <c r="NTY20" s="8"/>
      <c r="NTZ20" s="8"/>
      <c r="NUA20" s="8"/>
      <c r="NUB20" s="8"/>
      <c r="NUC20" s="8"/>
      <c r="NUD20" s="8"/>
      <c r="NUE20" s="8"/>
      <c r="NUF20" s="8"/>
      <c r="NUG20" s="8"/>
      <c r="NUH20" s="8"/>
      <c r="NUI20" s="8"/>
      <c r="NUJ20" s="8"/>
      <c r="NUK20" s="8"/>
      <c r="NUL20" s="8"/>
      <c r="NUM20" s="8"/>
      <c r="NUN20" s="8"/>
      <c r="NUO20" s="8"/>
      <c r="NUP20" s="8"/>
      <c r="NUQ20" s="8"/>
      <c r="NUR20" s="8"/>
      <c r="NUS20" s="8"/>
      <c r="NUT20" s="8"/>
      <c r="NUU20" s="8"/>
      <c r="NUV20" s="8"/>
      <c r="NUW20" s="8"/>
      <c r="NUX20" s="8"/>
      <c r="NUY20" s="8"/>
      <c r="NUZ20" s="8"/>
      <c r="NVA20" s="8"/>
      <c r="NVB20" s="8"/>
      <c r="NVC20" s="8"/>
      <c r="NVD20" s="8"/>
      <c r="NVE20" s="8"/>
      <c r="NVF20" s="8"/>
      <c r="NVG20" s="8"/>
      <c r="NVH20" s="8"/>
      <c r="NVI20" s="8"/>
      <c r="NVJ20" s="8"/>
      <c r="NVK20" s="8"/>
      <c r="NVL20" s="8"/>
      <c r="NVM20" s="8"/>
      <c r="NVN20" s="8"/>
      <c r="NVO20" s="8"/>
      <c r="NVP20" s="8"/>
      <c r="NVQ20" s="8"/>
      <c r="NVR20" s="8"/>
      <c r="NVS20" s="8"/>
      <c r="NVT20" s="8"/>
      <c r="NVU20" s="8"/>
      <c r="NVV20" s="8"/>
      <c r="NVW20" s="8"/>
      <c r="NVX20" s="8"/>
      <c r="NVY20" s="8"/>
      <c r="NVZ20" s="8"/>
      <c r="NWA20" s="8"/>
      <c r="NWB20" s="8"/>
      <c r="NWC20" s="8"/>
      <c r="NWD20" s="8"/>
      <c r="NWE20" s="8"/>
      <c r="NWF20" s="8"/>
      <c r="NWG20" s="8"/>
      <c r="NWH20" s="8"/>
      <c r="NWI20" s="8"/>
      <c r="NWJ20" s="8"/>
      <c r="NWK20" s="8"/>
      <c r="NWL20" s="8"/>
      <c r="NWM20" s="8"/>
      <c r="NWN20" s="8"/>
      <c r="NWO20" s="8"/>
      <c r="NWP20" s="8"/>
      <c r="NWQ20" s="8"/>
      <c r="NWR20" s="8"/>
      <c r="NWS20" s="8"/>
      <c r="NWT20" s="8"/>
      <c r="NWU20" s="8"/>
      <c r="NWV20" s="8"/>
      <c r="NWW20" s="8"/>
      <c r="NWX20" s="8"/>
      <c r="NWY20" s="8"/>
      <c r="NWZ20" s="8"/>
      <c r="NXA20" s="8"/>
      <c r="NXB20" s="8"/>
      <c r="NXC20" s="8"/>
      <c r="NXD20" s="8"/>
      <c r="NXE20" s="8"/>
      <c r="NXF20" s="8"/>
      <c r="NXG20" s="8"/>
      <c r="NXH20" s="8"/>
      <c r="NXI20" s="8"/>
      <c r="NXJ20" s="8"/>
      <c r="NXK20" s="8"/>
      <c r="NXL20" s="8"/>
      <c r="NXM20" s="8"/>
      <c r="NXN20" s="8"/>
      <c r="NXO20" s="8"/>
      <c r="NXP20" s="8"/>
      <c r="NXQ20" s="8"/>
      <c r="NXR20" s="8"/>
      <c r="NXS20" s="8"/>
      <c r="NXT20" s="8"/>
      <c r="NXU20" s="8"/>
      <c r="NXV20" s="8"/>
      <c r="NXW20" s="8"/>
      <c r="NXX20" s="8"/>
      <c r="NXY20" s="8"/>
      <c r="NXZ20" s="8"/>
      <c r="NYA20" s="8"/>
      <c r="NYB20" s="8"/>
      <c r="NYC20" s="8"/>
      <c r="NYD20" s="8"/>
      <c r="NYE20" s="8"/>
      <c r="NYF20" s="8"/>
      <c r="NYG20" s="8"/>
      <c r="NYH20" s="8"/>
      <c r="NYI20" s="8"/>
      <c r="NYJ20" s="8"/>
      <c r="NYK20" s="8"/>
      <c r="NYL20" s="8"/>
      <c r="NYM20" s="8"/>
      <c r="NYN20" s="8"/>
      <c r="NYO20" s="8"/>
      <c r="NYP20" s="8"/>
      <c r="NYQ20" s="8"/>
      <c r="NYR20" s="8"/>
      <c r="NYS20" s="8"/>
      <c r="NYT20" s="8"/>
      <c r="NYU20" s="8"/>
      <c r="NYV20" s="8"/>
      <c r="NYW20" s="8"/>
      <c r="NYX20" s="8"/>
      <c r="NYY20" s="8"/>
      <c r="NYZ20" s="8"/>
      <c r="NZA20" s="8"/>
      <c r="NZB20" s="8"/>
      <c r="NZC20" s="8"/>
      <c r="NZD20" s="8"/>
      <c r="NZE20" s="8"/>
      <c r="NZF20" s="8"/>
      <c r="NZG20" s="8"/>
      <c r="NZH20" s="8"/>
      <c r="NZI20" s="8"/>
      <c r="NZJ20" s="8"/>
      <c r="NZK20" s="8"/>
      <c r="NZL20" s="8"/>
      <c r="NZM20" s="8"/>
      <c r="NZN20" s="8"/>
      <c r="NZO20" s="8"/>
      <c r="NZP20" s="8"/>
      <c r="NZQ20" s="8"/>
      <c r="NZR20" s="8"/>
      <c r="NZS20" s="8"/>
      <c r="NZT20" s="8"/>
      <c r="NZU20" s="8"/>
      <c r="NZV20" s="8"/>
      <c r="NZW20" s="8"/>
      <c r="NZX20" s="8"/>
      <c r="NZY20" s="8"/>
      <c r="NZZ20" s="8"/>
      <c r="OAA20" s="8"/>
      <c r="OAB20" s="8"/>
      <c r="OAC20" s="8"/>
      <c r="OAD20" s="8"/>
      <c r="OAE20" s="8"/>
      <c r="OAF20" s="8"/>
      <c r="OAG20" s="8"/>
      <c r="OAH20" s="8"/>
      <c r="OAI20" s="8"/>
      <c r="OAJ20" s="8"/>
      <c r="OAK20" s="8"/>
      <c r="OAL20" s="8"/>
      <c r="OAM20" s="8"/>
      <c r="OAN20" s="8"/>
      <c r="OAO20" s="8"/>
      <c r="OAP20" s="8"/>
      <c r="OAQ20" s="8"/>
      <c r="OAR20" s="8"/>
      <c r="OAS20" s="8"/>
      <c r="OAT20" s="8"/>
      <c r="OAU20" s="8"/>
      <c r="OAV20" s="8"/>
      <c r="OAW20" s="8"/>
      <c r="OAX20" s="8"/>
      <c r="OAY20" s="8"/>
      <c r="OAZ20" s="8"/>
      <c r="OBA20" s="8"/>
      <c r="OBB20" s="8"/>
      <c r="OBC20" s="8"/>
      <c r="OBD20" s="8"/>
      <c r="OBE20" s="8"/>
      <c r="OBF20" s="8"/>
      <c r="OBG20" s="8"/>
      <c r="OBH20" s="8"/>
      <c r="OBI20" s="8"/>
      <c r="OBJ20" s="8"/>
      <c r="OBK20" s="8"/>
      <c r="OBL20" s="8"/>
      <c r="OBM20" s="8"/>
      <c r="OBN20" s="8"/>
      <c r="OBO20" s="8"/>
      <c r="OBP20" s="8"/>
      <c r="OBQ20" s="8"/>
      <c r="OBR20" s="8"/>
      <c r="OBS20" s="8"/>
      <c r="OBT20" s="8"/>
      <c r="OBU20" s="8"/>
      <c r="OBV20" s="8"/>
      <c r="OBW20" s="8"/>
      <c r="OBX20" s="8"/>
      <c r="OBY20" s="8"/>
      <c r="OBZ20" s="8"/>
      <c r="OCA20" s="8"/>
      <c r="OCB20" s="8"/>
      <c r="OCC20" s="8"/>
      <c r="OCD20" s="8"/>
      <c r="OCE20" s="8"/>
      <c r="OCF20" s="8"/>
      <c r="OCG20" s="8"/>
      <c r="OCH20" s="8"/>
      <c r="OCI20" s="8"/>
      <c r="OCJ20" s="8"/>
      <c r="OCK20" s="8"/>
      <c r="OCL20" s="8"/>
      <c r="OCM20" s="8"/>
      <c r="OCN20" s="8"/>
      <c r="OCO20" s="8"/>
      <c r="OCP20" s="8"/>
      <c r="OCQ20" s="8"/>
      <c r="OCR20" s="8"/>
      <c r="OCS20" s="8"/>
      <c r="OCT20" s="8"/>
      <c r="OCU20" s="8"/>
      <c r="OCV20" s="8"/>
      <c r="OCW20" s="8"/>
      <c r="OCX20" s="8"/>
      <c r="OCY20" s="8"/>
      <c r="OCZ20" s="8"/>
      <c r="ODA20" s="8"/>
      <c r="ODB20" s="8"/>
      <c r="ODC20" s="8"/>
      <c r="ODD20" s="8"/>
      <c r="ODE20" s="8"/>
      <c r="ODF20" s="8"/>
      <c r="ODG20" s="8"/>
      <c r="ODH20" s="8"/>
      <c r="ODI20" s="8"/>
      <c r="ODJ20" s="8"/>
      <c r="ODK20" s="8"/>
      <c r="ODL20" s="8"/>
      <c r="ODM20" s="8"/>
      <c r="ODN20" s="8"/>
      <c r="ODO20" s="8"/>
      <c r="ODP20" s="8"/>
      <c r="ODQ20" s="8"/>
      <c r="ODR20" s="8"/>
      <c r="ODS20" s="8"/>
      <c r="ODT20" s="8"/>
      <c r="ODU20" s="8"/>
      <c r="ODV20" s="8"/>
      <c r="ODW20" s="8"/>
      <c r="ODX20" s="8"/>
      <c r="ODY20" s="8"/>
      <c r="ODZ20" s="8"/>
      <c r="OEA20" s="8"/>
      <c r="OEB20" s="8"/>
      <c r="OEC20" s="8"/>
      <c r="OED20" s="8"/>
      <c r="OEE20" s="8"/>
      <c r="OEF20" s="8"/>
      <c r="OEG20" s="8"/>
      <c r="OEH20" s="8"/>
      <c r="OEI20" s="8"/>
      <c r="OEJ20" s="8"/>
      <c r="OEK20" s="8"/>
      <c r="OEL20" s="8"/>
      <c r="OEM20" s="8"/>
      <c r="OEN20" s="8"/>
      <c r="OEO20" s="8"/>
      <c r="OEP20" s="8"/>
      <c r="OEQ20" s="8"/>
      <c r="OER20" s="8"/>
      <c r="OES20" s="8"/>
      <c r="OET20" s="8"/>
      <c r="OEU20" s="8"/>
      <c r="OEV20" s="8"/>
      <c r="OEW20" s="8"/>
      <c r="OEX20" s="8"/>
      <c r="OEY20" s="8"/>
      <c r="OEZ20" s="8"/>
      <c r="OFA20" s="8"/>
      <c r="OFB20" s="8"/>
      <c r="OFC20" s="8"/>
      <c r="OFD20" s="8"/>
      <c r="OFE20" s="8"/>
      <c r="OFF20" s="8"/>
      <c r="OFG20" s="8"/>
      <c r="OFH20" s="8"/>
      <c r="OFI20" s="8"/>
      <c r="OFJ20" s="8"/>
      <c r="OFK20" s="8"/>
      <c r="OFL20" s="8"/>
      <c r="OFM20" s="8"/>
      <c r="OFN20" s="8"/>
      <c r="OFO20" s="8"/>
      <c r="OFP20" s="8"/>
      <c r="OFQ20" s="8"/>
      <c r="OFR20" s="8"/>
      <c r="OFS20" s="8"/>
      <c r="OFT20" s="8"/>
      <c r="OFU20" s="8"/>
      <c r="OFV20" s="8"/>
      <c r="OFW20" s="8"/>
      <c r="OFX20" s="8"/>
      <c r="OFY20" s="8"/>
      <c r="OFZ20" s="8"/>
      <c r="OGA20" s="8"/>
      <c r="OGB20" s="8"/>
      <c r="OGC20" s="8"/>
      <c r="OGD20" s="8"/>
      <c r="OGE20" s="8"/>
      <c r="OGF20" s="8"/>
      <c r="OGG20" s="8"/>
      <c r="OGH20" s="8"/>
      <c r="OGI20" s="8"/>
      <c r="OGJ20" s="8"/>
      <c r="OGK20" s="8"/>
      <c r="OGL20" s="8"/>
      <c r="OGM20" s="8"/>
      <c r="OGN20" s="8"/>
      <c r="OGO20" s="8"/>
      <c r="OGP20" s="8"/>
      <c r="OGQ20" s="8"/>
      <c r="OGR20" s="8"/>
      <c r="OGS20" s="8"/>
      <c r="OGT20" s="8"/>
      <c r="OGU20" s="8"/>
      <c r="OGV20" s="8"/>
      <c r="OGW20" s="8"/>
      <c r="OGX20" s="8"/>
      <c r="OGY20" s="8"/>
      <c r="OGZ20" s="8"/>
      <c r="OHA20" s="8"/>
      <c r="OHB20" s="8"/>
      <c r="OHC20" s="8"/>
      <c r="OHD20" s="8"/>
      <c r="OHE20" s="8"/>
      <c r="OHF20" s="8"/>
      <c r="OHG20" s="8"/>
      <c r="OHH20" s="8"/>
      <c r="OHI20" s="8"/>
      <c r="OHJ20" s="8"/>
      <c r="OHK20" s="8"/>
      <c r="OHL20" s="8"/>
      <c r="OHM20" s="8"/>
      <c r="OHN20" s="8"/>
      <c r="OHO20" s="8"/>
      <c r="OHP20" s="8"/>
      <c r="OHQ20" s="8"/>
      <c r="OHR20" s="8"/>
      <c r="OHS20" s="8"/>
      <c r="OHT20" s="8"/>
      <c r="OHU20" s="8"/>
      <c r="OHV20" s="8"/>
      <c r="OHW20" s="8"/>
      <c r="OHX20" s="8"/>
      <c r="OHY20" s="8"/>
      <c r="OHZ20" s="8"/>
      <c r="OIA20" s="8"/>
      <c r="OIB20" s="8"/>
      <c r="OIC20" s="8"/>
      <c r="OID20" s="8"/>
      <c r="OIE20" s="8"/>
      <c r="OIF20" s="8"/>
      <c r="OIG20" s="8"/>
      <c r="OIH20" s="8"/>
      <c r="OII20" s="8"/>
      <c r="OIJ20" s="8"/>
      <c r="OIK20" s="8"/>
      <c r="OIL20" s="8"/>
      <c r="OIM20" s="8"/>
      <c r="OIN20" s="8"/>
      <c r="OIO20" s="8"/>
      <c r="OIP20" s="8"/>
      <c r="OIQ20" s="8"/>
      <c r="OIR20" s="8"/>
      <c r="OIS20" s="8"/>
      <c r="OIT20" s="8"/>
      <c r="OIU20" s="8"/>
      <c r="OIV20" s="8"/>
      <c r="OIW20" s="8"/>
      <c r="OIX20" s="8"/>
      <c r="OIY20" s="8"/>
      <c r="OIZ20" s="8"/>
      <c r="OJA20" s="8"/>
      <c r="OJB20" s="8"/>
      <c r="OJC20" s="8"/>
      <c r="OJD20" s="8"/>
      <c r="OJE20" s="8"/>
      <c r="OJF20" s="8"/>
      <c r="OJG20" s="8"/>
      <c r="OJH20" s="8"/>
      <c r="OJI20" s="8"/>
      <c r="OJJ20" s="8"/>
      <c r="OJK20" s="8"/>
      <c r="OJL20" s="8"/>
      <c r="OJM20" s="8"/>
      <c r="OJN20" s="8"/>
      <c r="OJO20" s="8"/>
      <c r="OJP20" s="8"/>
      <c r="OJQ20" s="8"/>
      <c r="OJR20" s="8"/>
      <c r="OJS20" s="8"/>
      <c r="OJT20" s="8"/>
      <c r="OJU20" s="8"/>
      <c r="OJV20" s="8"/>
      <c r="OJW20" s="8"/>
      <c r="OJX20" s="8"/>
      <c r="OJY20" s="8"/>
      <c r="OJZ20" s="8"/>
      <c r="OKA20" s="8"/>
      <c r="OKB20" s="8"/>
      <c r="OKC20" s="8"/>
      <c r="OKD20" s="8"/>
      <c r="OKE20" s="8"/>
      <c r="OKF20" s="8"/>
      <c r="OKG20" s="8"/>
      <c r="OKH20" s="8"/>
      <c r="OKI20" s="8"/>
      <c r="OKJ20" s="8"/>
      <c r="OKK20" s="8"/>
      <c r="OKL20" s="8"/>
      <c r="OKM20" s="8"/>
      <c r="OKN20" s="8"/>
      <c r="OKO20" s="8"/>
      <c r="OKP20" s="8"/>
      <c r="OKQ20" s="8"/>
      <c r="OKR20" s="8"/>
      <c r="OKS20" s="8"/>
      <c r="OKT20" s="8"/>
      <c r="OKU20" s="8"/>
      <c r="OKV20" s="8"/>
      <c r="OKW20" s="8"/>
      <c r="OKX20" s="8"/>
      <c r="OKY20" s="8"/>
      <c r="OKZ20" s="8"/>
      <c r="OLA20" s="8"/>
      <c r="OLB20" s="8"/>
      <c r="OLC20" s="8"/>
      <c r="OLD20" s="8"/>
      <c r="OLE20" s="8"/>
      <c r="OLF20" s="8"/>
      <c r="OLG20" s="8"/>
      <c r="OLH20" s="8"/>
      <c r="OLI20" s="8"/>
      <c r="OLJ20" s="8"/>
      <c r="OLK20" s="8"/>
      <c r="OLL20" s="8"/>
      <c r="OLM20" s="8"/>
      <c r="OLN20" s="8"/>
      <c r="OLO20" s="8"/>
      <c r="OLP20" s="8"/>
      <c r="OLQ20" s="8"/>
      <c r="OLR20" s="8"/>
      <c r="OLS20" s="8"/>
      <c r="OLT20" s="8"/>
      <c r="OLU20" s="8"/>
      <c r="OLV20" s="8"/>
      <c r="OLW20" s="8"/>
      <c r="OLX20" s="8"/>
      <c r="OLY20" s="8"/>
      <c r="OLZ20" s="8"/>
      <c r="OMA20" s="8"/>
      <c r="OMB20" s="8"/>
      <c r="OMC20" s="8"/>
      <c r="OMD20" s="8"/>
      <c r="OME20" s="8"/>
      <c r="OMF20" s="8"/>
      <c r="OMG20" s="8"/>
      <c r="OMH20" s="8"/>
      <c r="OMI20" s="8"/>
      <c r="OMJ20" s="8"/>
      <c r="OMK20" s="8"/>
      <c r="OML20" s="8"/>
      <c r="OMM20" s="8"/>
      <c r="OMN20" s="8"/>
      <c r="OMO20" s="8"/>
      <c r="OMP20" s="8"/>
      <c r="OMQ20" s="8"/>
      <c r="OMR20" s="8"/>
      <c r="OMS20" s="8"/>
      <c r="OMT20" s="8"/>
      <c r="OMU20" s="8"/>
      <c r="OMV20" s="8"/>
      <c r="OMW20" s="8"/>
      <c r="OMX20" s="8"/>
      <c r="OMY20" s="8"/>
      <c r="OMZ20" s="8"/>
      <c r="ONA20" s="8"/>
      <c r="ONB20" s="8"/>
      <c r="ONC20" s="8"/>
      <c r="OND20" s="8"/>
      <c r="ONE20" s="8"/>
      <c r="ONF20" s="8"/>
      <c r="ONG20" s="8"/>
      <c r="ONH20" s="8"/>
      <c r="ONI20" s="8"/>
      <c r="ONJ20" s="8"/>
      <c r="ONK20" s="8"/>
      <c r="ONL20" s="8"/>
      <c r="ONM20" s="8"/>
      <c r="ONN20" s="8"/>
      <c r="ONO20" s="8"/>
      <c r="ONP20" s="8"/>
      <c r="ONQ20" s="8"/>
      <c r="ONR20" s="8"/>
      <c r="ONS20" s="8"/>
      <c r="ONT20" s="8"/>
      <c r="ONU20" s="8"/>
      <c r="ONV20" s="8"/>
      <c r="ONW20" s="8"/>
      <c r="ONX20" s="8"/>
      <c r="ONY20" s="8"/>
      <c r="ONZ20" s="8"/>
      <c r="OOA20" s="8"/>
      <c r="OOB20" s="8"/>
      <c r="OOC20" s="8"/>
      <c r="OOD20" s="8"/>
      <c r="OOE20" s="8"/>
      <c r="OOF20" s="8"/>
      <c r="OOG20" s="8"/>
      <c r="OOH20" s="8"/>
      <c r="OOI20" s="8"/>
      <c r="OOJ20" s="8"/>
      <c r="OOK20" s="8"/>
      <c r="OOL20" s="8"/>
      <c r="OOM20" s="8"/>
      <c r="OON20" s="8"/>
      <c r="OOO20" s="8"/>
      <c r="OOP20" s="8"/>
      <c r="OOQ20" s="8"/>
      <c r="OOR20" s="8"/>
      <c r="OOS20" s="8"/>
      <c r="OOT20" s="8"/>
      <c r="OOU20" s="8"/>
      <c r="OOV20" s="8"/>
      <c r="OOW20" s="8"/>
      <c r="OOX20" s="8"/>
      <c r="OOY20" s="8"/>
      <c r="OOZ20" s="8"/>
      <c r="OPA20" s="8"/>
      <c r="OPB20" s="8"/>
      <c r="OPC20" s="8"/>
      <c r="OPD20" s="8"/>
      <c r="OPE20" s="8"/>
      <c r="OPF20" s="8"/>
      <c r="OPG20" s="8"/>
      <c r="OPH20" s="8"/>
      <c r="OPI20" s="8"/>
      <c r="OPJ20" s="8"/>
      <c r="OPK20" s="8"/>
      <c r="OPL20" s="8"/>
      <c r="OPM20" s="8"/>
      <c r="OPN20" s="8"/>
      <c r="OPO20" s="8"/>
      <c r="OPP20" s="8"/>
      <c r="OPQ20" s="8"/>
      <c r="OPR20" s="8"/>
      <c r="OPS20" s="8"/>
      <c r="OPT20" s="8"/>
      <c r="OPU20" s="8"/>
      <c r="OPV20" s="8"/>
      <c r="OPW20" s="8"/>
      <c r="OPX20" s="8"/>
      <c r="OPY20" s="8"/>
      <c r="OPZ20" s="8"/>
      <c r="OQA20" s="8"/>
      <c r="OQB20" s="8"/>
      <c r="OQC20" s="8"/>
      <c r="OQD20" s="8"/>
      <c r="OQE20" s="8"/>
      <c r="OQF20" s="8"/>
      <c r="OQG20" s="8"/>
      <c r="OQH20" s="8"/>
      <c r="OQI20" s="8"/>
      <c r="OQJ20" s="8"/>
      <c r="OQK20" s="8"/>
      <c r="OQL20" s="8"/>
      <c r="OQM20" s="8"/>
      <c r="OQN20" s="8"/>
      <c r="OQO20" s="8"/>
      <c r="OQP20" s="8"/>
      <c r="OQQ20" s="8"/>
      <c r="OQR20" s="8"/>
      <c r="OQS20" s="8"/>
      <c r="OQT20" s="8"/>
      <c r="OQU20" s="8"/>
      <c r="OQV20" s="8"/>
      <c r="OQW20" s="8"/>
      <c r="OQX20" s="8"/>
      <c r="OQY20" s="8"/>
      <c r="OQZ20" s="8"/>
      <c r="ORA20" s="8"/>
      <c r="ORB20" s="8"/>
      <c r="ORC20" s="8"/>
      <c r="ORD20" s="8"/>
      <c r="ORE20" s="8"/>
      <c r="ORF20" s="8"/>
      <c r="ORG20" s="8"/>
      <c r="ORH20" s="8"/>
      <c r="ORI20" s="8"/>
      <c r="ORJ20" s="8"/>
      <c r="ORK20" s="8"/>
      <c r="ORL20" s="8"/>
      <c r="ORM20" s="8"/>
      <c r="ORN20" s="8"/>
      <c r="ORO20" s="8"/>
      <c r="ORP20" s="8"/>
      <c r="ORQ20" s="8"/>
      <c r="ORR20" s="8"/>
      <c r="ORS20" s="8"/>
      <c r="ORT20" s="8"/>
      <c r="ORU20" s="8"/>
      <c r="ORV20" s="8"/>
      <c r="ORW20" s="8"/>
      <c r="ORX20" s="8"/>
      <c r="ORY20" s="8"/>
      <c r="ORZ20" s="8"/>
      <c r="OSA20" s="8"/>
      <c r="OSB20" s="8"/>
      <c r="OSC20" s="8"/>
      <c r="OSD20" s="8"/>
      <c r="OSE20" s="8"/>
      <c r="OSF20" s="8"/>
      <c r="OSG20" s="8"/>
      <c r="OSH20" s="8"/>
      <c r="OSI20" s="8"/>
      <c r="OSJ20" s="8"/>
      <c r="OSK20" s="8"/>
      <c r="OSL20" s="8"/>
      <c r="OSM20" s="8"/>
      <c r="OSN20" s="8"/>
      <c r="OSO20" s="8"/>
      <c r="OSP20" s="8"/>
      <c r="OSQ20" s="8"/>
      <c r="OSR20" s="8"/>
      <c r="OSS20" s="8"/>
      <c r="OST20" s="8"/>
      <c r="OSU20" s="8"/>
      <c r="OSV20" s="8"/>
      <c r="OSW20" s="8"/>
      <c r="OSX20" s="8"/>
      <c r="OSY20" s="8"/>
      <c r="OSZ20" s="8"/>
      <c r="OTA20" s="8"/>
      <c r="OTB20" s="8"/>
      <c r="OTC20" s="8"/>
      <c r="OTD20" s="8"/>
      <c r="OTE20" s="8"/>
      <c r="OTF20" s="8"/>
      <c r="OTG20" s="8"/>
      <c r="OTH20" s="8"/>
      <c r="OTI20" s="8"/>
      <c r="OTJ20" s="8"/>
      <c r="OTK20" s="8"/>
      <c r="OTL20" s="8"/>
      <c r="OTM20" s="8"/>
      <c r="OTN20" s="8"/>
      <c r="OTO20" s="8"/>
      <c r="OTP20" s="8"/>
      <c r="OTQ20" s="8"/>
      <c r="OTR20" s="8"/>
      <c r="OTS20" s="8"/>
      <c r="OTT20" s="8"/>
      <c r="OTU20" s="8"/>
      <c r="OTV20" s="8"/>
      <c r="OTW20" s="8"/>
      <c r="OTX20" s="8"/>
      <c r="OTY20" s="8"/>
      <c r="OTZ20" s="8"/>
      <c r="OUA20" s="8"/>
      <c r="OUB20" s="8"/>
      <c r="OUC20" s="8"/>
      <c r="OUD20" s="8"/>
      <c r="OUE20" s="8"/>
      <c r="OUF20" s="8"/>
      <c r="OUG20" s="8"/>
      <c r="OUH20" s="8"/>
      <c r="OUI20" s="8"/>
      <c r="OUJ20" s="8"/>
      <c r="OUK20" s="8"/>
      <c r="OUL20" s="8"/>
      <c r="OUM20" s="8"/>
      <c r="OUN20" s="8"/>
      <c r="OUO20" s="8"/>
      <c r="OUP20" s="8"/>
      <c r="OUQ20" s="8"/>
      <c r="OUR20" s="8"/>
      <c r="OUS20" s="8"/>
      <c r="OUT20" s="8"/>
      <c r="OUU20" s="8"/>
      <c r="OUV20" s="8"/>
      <c r="OUW20" s="8"/>
      <c r="OUX20" s="8"/>
      <c r="OUY20" s="8"/>
      <c r="OUZ20" s="8"/>
      <c r="OVA20" s="8"/>
      <c r="OVB20" s="8"/>
      <c r="OVC20" s="8"/>
      <c r="OVD20" s="8"/>
      <c r="OVE20" s="8"/>
      <c r="OVF20" s="8"/>
      <c r="OVG20" s="8"/>
      <c r="OVH20" s="8"/>
      <c r="OVI20" s="8"/>
      <c r="OVJ20" s="8"/>
      <c r="OVK20" s="8"/>
      <c r="OVL20" s="8"/>
      <c r="OVM20" s="8"/>
      <c r="OVN20" s="8"/>
      <c r="OVO20" s="8"/>
      <c r="OVP20" s="8"/>
      <c r="OVQ20" s="8"/>
      <c r="OVR20" s="8"/>
      <c r="OVS20" s="8"/>
      <c r="OVT20" s="8"/>
      <c r="OVU20" s="8"/>
      <c r="OVV20" s="8"/>
      <c r="OVW20" s="8"/>
      <c r="OVX20" s="8"/>
      <c r="OVY20" s="8"/>
      <c r="OVZ20" s="8"/>
      <c r="OWA20" s="8"/>
      <c r="OWB20" s="8"/>
      <c r="OWC20" s="8"/>
      <c r="OWD20" s="8"/>
      <c r="OWE20" s="8"/>
      <c r="OWF20" s="8"/>
      <c r="OWG20" s="8"/>
      <c r="OWH20" s="8"/>
      <c r="OWI20" s="8"/>
      <c r="OWJ20" s="8"/>
      <c r="OWK20" s="8"/>
      <c r="OWL20" s="8"/>
      <c r="OWM20" s="8"/>
      <c r="OWN20" s="8"/>
      <c r="OWO20" s="8"/>
      <c r="OWP20" s="8"/>
      <c r="OWQ20" s="8"/>
      <c r="OWR20" s="8"/>
      <c r="OWS20" s="8"/>
      <c r="OWT20" s="8"/>
      <c r="OWU20" s="8"/>
      <c r="OWV20" s="8"/>
      <c r="OWW20" s="8"/>
      <c r="OWX20" s="8"/>
      <c r="OWY20" s="8"/>
      <c r="OWZ20" s="8"/>
      <c r="OXA20" s="8"/>
      <c r="OXB20" s="8"/>
      <c r="OXC20" s="8"/>
      <c r="OXD20" s="8"/>
      <c r="OXE20" s="8"/>
      <c r="OXF20" s="8"/>
      <c r="OXG20" s="8"/>
      <c r="OXH20" s="8"/>
      <c r="OXI20" s="8"/>
      <c r="OXJ20" s="8"/>
      <c r="OXK20" s="8"/>
      <c r="OXL20" s="8"/>
      <c r="OXM20" s="8"/>
      <c r="OXN20" s="8"/>
      <c r="OXO20" s="8"/>
      <c r="OXP20" s="8"/>
      <c r="OXQ20" s="8"/>
      <c r="OXR20" s="8"/>
      <c r="OXS20" s="8"/>
      <c r="OXT20" s="8"/>
      <c r="OXU20" s="8"/>
      <c r="OXV20" s="8"/>
      <c r="OXW20" s="8"/>
      <c r="OXX20" s="8"/>
      <c r="OXY20" s="8"/>
      <c r="OXZ20" s="8"/>
      <c r="OYA20" s="8"/>
      <c r="OYB20" s="8"/>
      <c r="OYC20" s="8"/>
      <c r="OYD20" s="8"/>
      <c r="OYE20" s="8"/>
      <c r="OYF20" s="8"/>
      <c r="OYG20" s="8"/>
      <c r="OYH20" s="8"/>
      <c r="OYI20" s="8"/>
      <c r="OYJ20" s="8"/>
      <c r="OYK20" s="8"/>
      <c r="OYL20" s="8"/>
      <c r="OYM20" s="8"/>
      <c r="OYN20" s="8"/>
      <c r="OYO20" s="8"/>
      <c r="OYP20" s="8"/>
      <c r="OYQ20" s="8"/>
      <c r="OYR20" s="8"/>
      <c r="OYS20" s="8"/>
      <c r="OYT20" s="8"/>
      <c r="OYU20" s="8"/>
      <c r="OYV20" s="8"/>
      <c r="OYW20" s="8"/>
      <c r="OYX20" s="8"/>
      <c r="OYY20" s="8"/>
      <c r="OYZ20" s="8"/>
      <c r="OZA20" s="8"/>
      <c r="OZB20" s="8"/>
      <c r="OZC20" s="8"/>
      <c r="OZD20" s="8"/>
      <c r="OZE20" s="8"/>
      <c r="OZF20" s="8"/>
      <c r="OZG20" s="8"/>
      <c r="OZH20" s="8"/>
      <c r="OZI20" s="8"/>
      <c r="OZJ20" s="8"/>
      <c r="OZK20" s="8"/>
      <c r="OZL20" s="8"/>
      <c r="OZM20" s="8"/>
      <c r="OZN20" s="8"/>
      <c r="OZO20" s="8"/>
      <c r="OZP20" s="8"/>
      <c r="OZQ20" s="8"/>
      <c r="OZR20" s="8"/>
      <c r="OZS20" s="8"/>
      <c r="OZT20" s="8"/>
      <c r="OZU20" s="8"/>
      <c r="OZV20" s="8"/>
      <c r="OZW20" s="8"/>
      <c r="OZX20" s="8"/>
      <c r="OZY20" s="8"/>
      <c r="OZZ20" s="8"/>
      <c r="PAA20" s="8"/>
      <c r="PAB20" s="8"/>
      <c r="PAC20" s="8"/>
      <c r="PAD20" s="8"/>
      <c r="PAE20" s="8"/>
      <c r="PAF20" s="8"/>
      <c r="PAG20" s="8"/>
      <c r="PAH20" s="8"/>
      <c r="PAI20" s="8"/>
      <c r="PAJ20" s="8"/>
      <c r="PAK20" s="8"/>
      <c r="PAL20" s="8"/>
      <c r="PAM20" s="8"/>
      <c r="PAN20" s="8"/>
      <c r="PAO20" s="8"/>
      <c r="PAP20" s="8"/>
      <c r="PAQ20" s="8"/>
      <c r="PAR20" s="8"/>
      <c r="PAS20" s="8"/>
      <c r="PAT20" s="8"/>
      <c r="PAU20" s="8"/>
      <c r="PAV20" s="8"/>
      <c r="PAW20" s="8"/>
      <c r="PAX20" s="8"/>
      <c r="PAY20" s="8"/>
      <c r="PAZ20" s="8"/>
      <c r="PBA20" s="8"/>
      <c r="PBB20" s="8"/>
      <c r="PBC20" s="8"/>
      <c r="PBD20" s="8"/>
      <c r="PBE20" s="8"/>
      <c r="PBF20" s="8"/>
      <c r="PBG20" s="8"/>
      <c r="PBH20" s="8"/>
      <c r="PBI20" s="8"/>
      <c r="PBJ20" s="8"/>
      <c r="PBK20" s="8"/>
      <c r="PBL20" s="8"/>
      <c r="PBM20" s="8"/>
      <c r="PBN20" s="8"/>
      <c r="PBO20" s="8"/>
      <c r="PBP20" s="8"/>
      <c r="PBQ20" s="8"/>
      <c r="PBR20" s="8"/>
      <c r="PBS20" s="8"/>
      <c r="PBT20" s="8"/>
      <c r="PBU20" s="8"/>
      <c r="PBV20" s="8"/>
      <c r="PBW20" s="8"/>
      <c r="PBX20" s="8"/>
      <c r="PBY20" s="8"/>
      <c r="PBZ20" s="8"/>
      <c r="PCA20" s="8"/>
      <c r="PCB20" s="8"/>
      <c r="PCC20" s="8"/>
      <c r="PCD20" s="8"/>
      <c r="PCE20" s="8"/>
      <c r="PCF20" s="8"/>
      <c r="PCG20" s="8"/>
      <c r="PCH20" s="8"/>
      <c r="PCI20" s="8"/>
      <c r="PCJ20" s="8"/>
      <c r="PCK20" s="8"/>
      <c r="PCL20" s="8"/>
      <c r="PCM20" s="8"/>
      <c r="PCN20" s="8"/>
      <c r="PCO20" s="8"/>
      <c r="PCP20" s="8"/>
      <c r="PCQ20" s="8"/>
      <c r="PCR20" s="8"/>
      <c r="PCS20" s="8"/>
      <c r="PCT20" s="8"/>
      <c r="PCU20" s="8"/>
      <c r="PCV20" s="8"/>
      <c r="PCW20" s="8"/>
      <c r="PCX20" s="8"/>
      <c r="PCY20" s="8"/>
      <c r="PCZ20" s="8"/>
      <c r="PDA20" s="8"/>
      <c r="PDB20" s="8"/>
      <c r="PDC20" s="8"/>
      <c r="PDD20" s="8"/>
      <c r="PDE20" s="8"/>
      <c r="PDF20" s="8"/>
      <c r="PDG20" s="8"/>
      <c r="PDH20" s="8"/>
      <c r="PDI20" s="8"/>
      <c r="PDJ20" s="8"/>
      <c r="PDK20" s="8"/>
      <c r="PDL20" s="8"/>
      <c r="PDM20" s="8"/>
      <c r="PDN20" s="8"/>
      <c r="PDO20" s="8"/>
      <c r="PDP20" s="8"/>
      <c r="PDQ20" s="8"/>
      <c r="PDR20" s="8"/>
      <c r="PDS20" s="8"/>
      <c r="PDT20" s="8"/>
      <c r="PDU20" s="8"/>
      <c r="PDV20" s="8"/>
      <c r="PDW20" s="8"/>
      <c r="PDX20" s="8"/>
      <c r="PDY20" s="8"/>
      <c r="PDZ20" s="8"/>
      <c r="PEA20" s="8"/>
      <c r="PEB20" s="8"/>
      <c r="PEC20" s="8"/>
      <c r="PED20" s="8"/>
      <c r="PEE20" s="8"/>
      <c r="PEF20" s="8"/>
      <c r="PEG20" s="8"/>
      <c r="PEH20" s="8"/>
      <c r="PEI20" s="8"/>
      <c r="PEJ20" s="8"/>
      <c r="PEK20" s="8"/>
      <c r="PEL20" s="8"/>
      <c r="PEM20" s="8"/>
      <c r="PEN20" s="8"/>
      <c r="PEO20" s="8"/>
      <c r="PEP20" s="8"/>
      <c r="PEQ20" s="8"/>
      <c r="PER20" s="8"/>
      <c r="PES20" s="8"/>
      <c r="PET20" s="8"/>
      <c r="PEU20" s="8"/>
      <c r="PEV20" s="8"/>
      <c r="PEW20" s="8"/>
      <c r="PEX20" s="8"/>
      <c r="PEY20" s="8"/>
      <c r="PEZ20" s="8"/>
      <c r="PFA20" s="8"/>
      <c r="PFB20" s="8"/>
      <c r="PFC20" s="8"/>
      <c r="PFD20" s="8"/>
      <c r="PFE20" s="8"/>
      <c r="PFF20" s="8"/>
      <c r="PFG20" s="8"/>
      <c r="PFH20" s="8"/>
      <c r="PFI20" s="8"/>
      <c r="PFJ20" s="8"/>
      <c r="PFK20" s="8"/>
      <c r="PFL20" s="8"/>
      <c r="PFM20" s="8"/>
      <c r="PFN20" s="8"/>
      <c r="PFO20" s="8"/>
      <c r="PFP20" s="8"/>
      <c r="PFQ20" s="8"/>
      <c r="PFR20" s="8"/>
      <c r="PFS20" s="8"/>
      <c r="PFT20" s="8"/>
      <c r="PFU20" s="8"/>
      <c r="PFV20" s="8"/>
      <c r="PFW20" s="8"/>
      <c r="PFX20" s="8"/>
      <c r="PFY20" s="8"/>
      <c r="PFZ20" s="8"/>
      <c r="PGA20" s="8"/>
      <c r="PGB20" s="8"/>
      <c r="PGC20" s="8"/>
      <c r="PGD20" s="8"/>
      <c r="PGE20" s="8"/>
      <c r="PGF20" s="8"/>
      <c r="PGG20" s="8"/>
      <c r="PGH20" s="8"/>
      <c r="PGI20" s="8"/>
      <c r="PGJ20" s="8"/>
      <c r="PGK20" s="8"/>
      <c r="PGL20" s="8"/>
      <c r="PGM20" s="8"/>
      <c r="PGN20" s="8"/>
      <c r="PGO20" s="8"/>
      <c r="PGP20" s="8"/>
      <c r="PGQ20" s="8"/>
      <c r="PGR20" s="8"/>
      <c r="PGS20" s="8"/>
      <c r="PGT20" s="8"/>
      <c r="PGU20" s="8"/>
      <c r="PGV20" s="8"/>
      <c r="PGW20" s="8"/>
      <c r="PGX20" s="8"/>
      <c r="PGY20" s="8"/>
      <c r="PGZ20" s="8"/>
      <c r="PHA20" s="8"/>
      <c r="PHB20" s="8"/>
      <c r="PHC20" s="8"/>
      <c r="PHD20" s="8"/>
      <c r="PHE20" s="8"/>
      <c r="PHF20" s="8"/>
      <c r="PHG20" s="8"/>
      <c r="PHH20" s="8"/>
      <c r="PHI20" s="8"/>
      <c r="PHJ20" s="8"/>
      <c r="PHK20" s="8"/>
      <c r="PHL20" s="8"/>
      <c r="PHM20" s="8"/>
      <c r="PHN20" s="8"/>
      <c r="PHO20" s="8"/>
      <c r="PHP20" s="8"/>
      <c r="PHQ20" s="8"/>
      <c r="PHR20" s="8"/>
      <c r="PHS20" s="8"/>
      <c r="PHT20" s="8"/>
      <c r="PHU20" s="8"/>
      <c r="PHV20" s="8"/>
      <c r="PHW20" s="8"/>
      <c r="PHX20" s="8"/>
      <c r="PHY20" s="8"/>
      <c r="PHZ20" s="8"/>
      <c r="PIA20" s="8"/>
      <c r="PIB20" s="8"/>
      <c r="PIC20" s="8"/>
      <c r="PID20" s="8"/>
      <c r="PIE20" s="8"/>
      <c r="PIF20" s="8"/>
      <c r="PIG20" s="8"/>
      <c r="PIH20" s="8"/>
      <c r="PII20" s="8"/>
      <c r="PIJ20" s="8"/>
      <c r="PIK20" s="8"/>
      <c r="PIL20" s="8"/>
      <c r="PIM20" s="8"/>
      <c r="PIN20" s="8"/>
      <c r="PIO20" s="8"/>
      <c r="PIP20" s="8"/>
      <c r="PIQ20" s="8"/>
      <c r="PIR20" s="8"/>
      <c r="PIS20" s="8"/>
      <c r="PIT20" s="8"/>
      <c r="PIU20" s="8"/>
      <c r="PIV20" s="8"/>
      <c r="PIW20" s="8"/>
      <c r="PIX20" s="8"/>
      <c r="PIY20" s="8"/>
      <c r="PIZ20" s="8"/>
      <c r="PJA20" s="8"/>
      <c r="PJB20" s="8"/>
      <c r="PJC20" s="8"/>
      <c r="PJD20" s="8"/>
      <c r="PJE20" s="8"/>
      <c r="PJF20" s="8"/>
      <c r="PJG20" s="8"/>
      <c r="PJH20" s="8"/>
      <c r="PJI20" s="8"/>
      <c r="PJJ20" s="8"/>
      <c r="PJK20" s="8"/>
      <c r="PJL20" s="8"/>
      <c r="PJM20" s="8"/>
      <c r="PJN20" s="8"/>
      <c r="PJO20" s="8"/>
      <c r="PJP20" s="8"/>
      <c r="PJQ20" s="8"/>
      <c r="PJR20" s="8"/>
      <c r="PJS20" s="8"/>
      <c r="PJT20" s="8"/>
      <c r="PJU20" s="8"/>
      <c r="PJV20" s="8"/>
      <c r="PJW20" s="8"/>
      <c r="PJX20" s="8"/>
      <c r="PJY20" s="8"/>
      <c r="PJZ20" s="8"/>
      <c r="PKA20" s="8"/>
      <c r="PKB20" s="8"/>
      <c r="PKC20" s="8"/>
      <c r="PKD20" s="8"/>
      <c r="PKE20" s="8"/>
      <c r="PKF20" s="8"/>
      <c r="PKG20" s="8"/>
      <c r="PKH20" s="8"/>
      <c r="PKI20" s="8"/>
      <c r="PKJ20" s="8"/>
      <c r="PKK20" s="8"/>
      <c r="PKL20" s="8"/>
      <c r="PKM20" s="8"/>
      <c r="PKN20" s="8"/>
      <c r="PKO20" s="8"/>
      <c r="PKP20" s="8"/>
      <c r="PKQ20" s="8"/>
      <c r="PKR20" s="8"/>
      <c r="PKS20" s="8"/>
      <c r="PKT20" s="8"/>
      <c r="PKU20" s="8"/>
      <c r="PKV20" s="8"/>
      <c r="PKW20" s="8"/>
      <c r="PKX20" s="8"/>
      <c r="PKY20" s="8"/>
      <c r="PKZ20" s="8"/>
      <c r="PLA20" s="8"/>
      <c r="PLB20" s="8"/>
      <c r="PLC20" s="8"/>
      <c r="PLD20" s="8"/>
      <c r="PLE20" s="8"/>
      <c r="PLF20" s="8"/>
      <c r="PLG20" s="8"/>
      <c r="PLH20" s="8"/>
      <c r="PLI20" s="8"/>
      <c r="PLJ20" s="8"/>
      <c r="PLK20" s="8"/>
      <c r="PLL20" s="8"/>
      <c r="PLM20" s="8"/>
      <c r="PLN20" s="8"/>
      <c r="PLO20" s="8"/>
      <c r="PLP20" s="8"/>
      <c r="PLQ20" s="8"/>
      <c r="PLR20" s="8"/>
      <c r="PLS20" s="8"/>
      <c r="PLT20" s="8"/>
      <c r="PLU20" s="8"/>
      <c r="PLV20" s="8"/>
      <c r="PLW20" s="8"/>
      <c r="PLX20" s="8"/>
      <c r="PLY20" s="8"/>
      <c r="PLZ20" s="8"/>
      <c r="PMA20" s="8"/>
      <c r="PMB20" s="8"/>
      <c r="PMC20" s="8"/>
      <c r="PMD20" s="8"/>
      <c r="PME20" s="8"/>
      <c r="PMF20" s="8"/>
      <c r="PMG20" s="8"/>
      <c r="PMH20" s="8"/>
      <c r="PMI20" s="8"/>
      <c r="PMJ20" s="8"/>
      <c r="PMK20" s="8"/>
      <c r="PML20" s="8"/>
      <c r="PMM20" s="8"/>
      <c r="PMN20" s="8"/>
      <c r="PMO20" s="8"/>
      <c r="PMP20" s="8"/>
      <c r="PMQ20" s="8"/>
      <c r="PMR20" s="8"/>
      <c r="PMS20" s="8"/>
      <c r="PMT20" s="8"/>
      <c r="PMU20" s="8"/>
      <c r="PMV20" s="8"/>
      <c r="PMW20" s="8"/>
      <c r="PMX20" s="8"/>
      <c r="PMY20" s="8"/>
      <c r="PMZ20" s="8"/>
      <c r="PNA20" s="8"/>
      <c r="PNB20" s="8"/>
      <c r="PNC20" s="8"/>
      <c r="PND20" s="8"/>
      <c r="PNE20" s="8"/>
      <c r="PNF20" s="8"/>
      <c r="PNG20" s="8"/>
      <c r="PNH20" s="8"/>
      <c r="PNI20" s="8"/>
      <c r="PNJ20" s="8"/>
      <c r="PNK20" s="8"/>
      <c r="PNL20" s="8"/>
      <c r="PNM20" s="8"/>
      <c r="PNN20" s="8"/>
      <c r="PNO20" s="8"/>
      <c r="PNP20" s="8"/>
      <c r="PNQ20" s="8"/>
      <c r="PNR20" s="8"/>
      <c r="PNS20" s="8"/>
      <c r="PNT20" s="8"/>
      <c r="PNU20" s="8"/>
      <c r="PNV20" s="8"/>
      <c r="PNW20" s="8"/>
      <c r="PNX20" s="8"/>
      <c r="PNY20" s="8"/>
      <c r="PNZ20" s="8"/>
      <c r="POA20" s="8"/>
      <c r="POB20" s="8"/>
      <c r="POC20" s="8"/>
      <c r="POD20" s="8"/>
      <c r="POE20" s="8"/>
      <c r="POF20" s="8"/>
      <c r="POG20" s="8"/>
      <c r="POH20" s="8"/>
      <c r="POI20" s="8"/>
      <c r="POJ20" s="8"/>
      <c r="POK20" s="8"/>
      <c r="POL20" s="8"/>
      <c r="POM20" s="8"/>
      <c r="PON20" s="8"/>
      <c r="POO20" s="8"/>
      <c r="POP20" s="8"/>
      <c r="POQ20" s="8"/>
      <c r="POR20" s="8"/>
      <c r="POS20" s="8"/>
      <c r="POT20" s="8"/>
      <c r="POU20" s="8"/>
      <c r="POV20" s="8"/>
      <c r="POW20" s="8"/>
      <c r="POX20" s="8"/>
      <c r="POY20" s="8"/>
      <c r="POZ20" s="8"/>
      <c r="PPA20" s="8"/>
      <c r="PPB20" s="8"/>
      <c r="PPC20" s="8"/>
      <c r="PPD20" s="8"/>
      <c r="PPE20" s="8"/>
      <c r="PPF20" s="8"/>
      <c r="PPG20" s="8"/>
      <c r="PPH20" s="8"/>
      <c r="PPI20" s="8"/>
      <c r="PPJ20" s="8"/>
      <c r="PPK20" s="8"/>
      <c r="PPL20" s="8"/>
      <c r="PPM20" s="8"/>
      <c r="PPN20" s="8"/>
      <c r="PPO20" s="8"/>
      <c r="PPP20" s="8"/>
      <c r="PPQ20" s="8"/>
      <c r="PPR20" s="8"/>
      <c r="PPS20" s="8"/>
      <c r="PPT20" s="8"/>
      <c r="PPU20" s="8"/>
      <c r="PPV20" s="8"/>
      <c r="PPW20" s="8"/>
      <c r="PPX20" s="8"/>
      <c r="PPY20" s="8"/>
      <c r="PPZ20" s="8"/>
      <c r="PQA20" s="8"/>
      <c r="PQB20" s="8"/>
      <c r="PQC20" s="8"/>
      <c r="PQD20" s="8"/>
      <c r="PQE20" s="8"/>
      <c r="PQF20" s="8"/>
      <c r="PQG20" s="8"/>
      <c r="PQH20" s="8"/>
      <c r="PQI20" s="8"/>
      <c r="PQJ20" s="8"/>
      <c r="PQK20" s="8"/>
      <c r="PQL20" s="8"/>
      <c r="PQM20" s="8"/>
      <c r="PQN20" s="8"/>
      <c r="PQO20" s="8"/>
      <c r="PQP20" s="8"/>
      <c r="PQQ20" s="8"/>
      <c r="PQR20" s="8"/>
      <c r="PQS20" s="8"/>
      <c r="PQT20" s="8"/>
      <c r="PQU20" s="8"/>
      <c r="PQV20" s="8"/>
      <c r="PQW20" s="8"/>
      <c r="PQX20" s="8"/>
      <c r="PQY20" s="8"/>
      <c r="PQZ20" s="8"/>
      <c r="PRA20" s="8"/>
      <c r="PRB20" s="8"/>
      <c r="PRC20" s="8"/>
      <c r="PRD20" s="8"/>
      <c r="PRE20" s="8"/>
      <c r="PRF20" s="8"/>
      <c r="PRG20" s="8"/>
      <c r="PRH20" s="8"/>
      <c r="PRI20" s="8"/>
      <c r="PRJ20" s="8"/>
      <c r="PRK20" s="8"/>
      <c r="PRL20" s="8"/>
      <c r="PRM20" s="8"/>
      <c r="PRN20" s="8"/>
      <c r="PRO20" s="8"/>
      <c r="PRP20" s="8"/>
      <c r="PRQ20" s="8"/>
      <c r="PRR20" s="8"/>
      <c r="PRS20" s="8"/>
      <c r="PRT20" s="8"/>
      <c r="PRU20" s="8"/>
      <c r="PRV20" s="8"/>
      <c r="PRW20" s="8"/>
      <c r="PRX20" s="8"/>
      <c r="PRY20" s="8"/>
      <c r="PRZ20" s="8"/>
      <c r="PSA20" s="8"/>
      <c r="PSB20" s="8"/>
      <c r="PSC20" s="8"/>
      <c r="PSD20" s="8"/>
      <c r="PSE20" s="8"/>
      <c r="PSF20" s="8"/>
      <c r="PSG20" s="8"/>
      <c r="PSH20" s="8"/>
      <c r="PSI20" s="8"/>
      <c r="PSJ20" s="8"/>
      <c r="PSK20" s="8"/>
      <c r="PSL20" s="8"/>
      <c r="PSM20" s="8"/>
      <c r="PSN20" s="8"/>
      <c r="PSO20" s="8"/>
      <c r="PSP20" s="8"/>
      <c r="PSQ20" s="8"/>
      <c r="PSR20" s="8"/>
      <c r="PSS20" s="8"/>
      <c r="PST20" s="8"/>
      <c r="PSU20" s="8"/>
      <c r="PSV20" s="8"/>
      <c r="PSW20" s="8"/>
      <c r="PSX20" s="8"/>
      <c r="PSY20" s="8"/>
      <c r="PSZ20" s="8"/>
      <c r="PTA20" s="8"/>
      <c r="PTB20" s="8"/>
      <c r="PTC20" s="8"/>
      <c r="PTD20" s="8"/>
      <c r="PTE20" s="8"/>
      <c r="PTF20" s="8"/>
      <c r="PTG20" s="8"/>
      <c r="PTH20" s="8"/>
      <c r="PTI20" s="8"/>
      <c r="PTJ20" s="8"/>
      <c r="PTK20" s="8"/>
      <c r="PTL20" s="8"/>
      <c r="PTM20" s="8"/>
      <c r="PTN20" s="8"/>
      <c r="PTO20" s="8"/>
      <c r="PTP20" s="8"/>
      <c r="PTQ20" s="8"/>
      <c r="PTR20" s="8"/>
      <c r="PTS20" s="8"/>
      <c r="PTT20" s="8"/>
      <c r="PTU20" s="8"/>
      <c r="PTV20" s="8"/>
      <c r="PTW20" s="8"/>
      <c r="PTX20" s="8"/>
      <c r="PTY20" s="8"/>
      <c r="PTZ20" s="8"/>
      <c r="PUA20" s="8"/>
      <c r="PUB20" s="8"/>
      <c r="PUC20" s="8"/>
      <c r="PUD20" s="8"/>
      <c r="PUE20" s="8"/>
      <c r="PUF20" s="8"/>
      <c r="PUG20" s="8"/>
      <c r="PUH20" s="8"/>
      <c r="PUI20" s="8"/>
      <c r="PUJ20" s="8"/>
      <c r="PUK20" s="8"/>
      <c r="PUL20" s="8"/>
      <c r="PUM20" s="8"/>
      <c r="PUN20" s="8"/>
      <c r="PUO20" s="8"/>
      <c r="PUP20" s="8"/>
      <c r="PUQ20" s="8"/>
      <c r="PUR20" s="8"/>
      <c r="PUS20" s="8"/>
      <c r="PUT20" s="8"/>
      <c r="PUU20" s="8"/>
      <c r="PUV20" s="8"/>
      <c r="PUW20" s="8"/>
      <c r="PUX20" s="8"/>
      <c r="PUY20" s="8"/>
      <c r="PUZ20" s="8"/>
      <c r="PVA20" s="8"/>
      <c r="PVB20" s="8"/>
      <c r="PVC20" s="8"/>
      <c r="PVD20" s="8"/>
      <c r="PVE20" s="8"/>
      <c r="PVF20" s="8"/>
      <c r="PVG20" s="8"/>
      <c r="PVH20" s="8"/>
      <c r="PVI20" s="8"/>
      <c r="PVJ20" s="8"/>
      <c r="PVK20" s="8"/>
      <c r="PVL20" s="8"/>
      <c r="PVM20" s="8"/>
      <c r="PVN20" s="8"/>
      <c r="PVO20" s="8"/>
      <c r="PVP20" s="8"/>
      <c r="PVQ20" s="8"/>
      <c r="PVR20" s="8"/>
      <c r="PVS20" s="8"/>
      <c r="PVT20" s="8"/>
      <c r="PVU20" s="8"/>
      <c r="PVV20" s="8"/>
      <c r="PVW20" s="8"/>
      <c r="PVX20" s="8"/>
      <c r="PVY20" s="8"/>
      <c r="PVZ20" s="8"/>
      <c r="PWA20" s="8"/>
      <c r="PWB20" s="8"/>
      <c r="PWC20" s="8"/>
      <c r="PWD20" s="8"/>
      <c r="PWE20" s="8"/>
      <c r="PWF20" s="8"/>
      <c r="PWG20" s="8"/>
      <c r="PWH20" s="8"/>
      <c r="PWI20" s="8"/>
      <c r="PWJ20" s="8"/>
      <c r="PWK20" s="8"/>
      <c r="PWL20" s="8"/>
      <c r="PWM20" s="8"/>
      <c r="PWN20" s="8"/>
      <c r="PWO20" s="8"/>
      <c r="PWP20" s="8"/>
      <c r="PWQ20" s="8"/>
      <c r="PWR20" s="8"/>
      <c r="PWS20" s="8"/>
      <c r="PWT20" s="8"/>
      <c r="PWU20" s="8"/>
      <c r="PWV20" s="8"/>
      <c r="PWW20" s="8"/>
      <c r="PWX20" s="8"/>
      <c r="PWY20" s="8"/>
      <c r="PWZ20" s="8"/>
      <c r="PXA20" s="8"/>
      <c r="PXB20" s="8"/>
      <c r="PXC20" s="8"/>
      <c r="PXD20" s="8"/>
      <c r="PXE20" s="8"/>
      <c r="PXF20" s="8"/>
      <c r="PXG20" s="8"/>
      <c r="PXH20" s="8"/>
      <c r="PXI20" s="8"/>
      <c r="PXJ20" s="8"/>
      <c r="PXK20" s="8"/>
      <c r="PXL20" s="8"/>
      <c r="PXM20" s="8"/>
      <c r="PXN20" s="8"/>
      <c r="PXO20" s="8"/>
      <c r="PXP20" s="8"/>
      <c r="PXQ20" s="8"/>
      <c r="PXR20" s="8"/>
      <c r="PXS20" s="8"/>
      <c r="PXT20" s="8"/>
      <c r="PXU20" s="8"/>
      <c r="PXV20" s="8"/>
      <c r="PXW20" s="8"/>
      <c r="PXX20" s="8"/>
      <c r="PXY20" s="8"/>
      <c r="PXZ20" s="8"/>
      <c r="PYA20" s="8"/>
      <c r="PYB20" s="8"/>
      <c r="PYC20" s="8"/>
      <c r="PYD20" s="8"/>
      <c r="PYE20" s="8"/>
      <c r="PYF20" s="8"/>
      <c r="PYG20" s="8"/>
      <c r="PYH20" s="8"/>
      <c r="PYI20" s="8"/>
      <c r="PYJ20" s="8"/>
      <c r="PYK20" s="8"/>
      <c r="PYL20" s="8"/>
      <c r="PYM20" s="8"/>
      <c r="PYN20" s="8"/>
      <c r="PYO20" s="8"/>
      <c r="PYP20" s="8"/>
      <c r="PYQ20" s="8"/>
      <c r="PYR20" s="8"/>
      <c r="PYS20" s="8"/>
      <c r="PYT20" s="8"/>
      <c r="PYU20" s="8"/>
      <c r="PYV20" s="8"/>
      <c r="PYW20" s="8"/>
      <c r="PYX20" s="8"/>
      <c r="PYY20" s="8"/>
      <c r="PYZ20" s="8"/>
      <c r="PZA20" s="8"/>
      <c r="PZB20" s="8"/>
      <c r="PZC20" s="8"/>
      <c r="PZD20" s="8"/>
      <c r="PZE20" s="8"/>
      <c r="PZF20" s="8"/>
      <c r="PZG20" s="8"/>
      <c r="PZH20" s="8"/>
      <c r="PZI20" s="8"/>
      <c r="PZJ20" s="8"/>
      <c r="PZK20" s="8"/>
      <c r="PZL20" s="8"/>
      <c r="PZM20" s="8"/>
      <c r="PZN20" s="8"/>
      <c r="PZO20" s="8"/>
      <c r="PZP20" s="8"/>
      <c r="PZQ20" s="8"/>
      <c r="PZR20" s="8"/>
      <c r="PZS20" s="8"/>
      <c r="PZT20" s="8"/>
      <c r="PZU20" s="8"/>
      <c r="PZV20" s="8"/>
      <c r="PZW20" s="8"/>
      <c r="PZX20" s="8"/>
      <c r="PZY20" s="8"/>
      <c r="PZZ20" s="8"/>
      <c r="QAA20" s="8"/>
      <c r="QAB20" s="8"/>
      <c r="QAC20" s="8"/>
      <c r="QAD20" s="8"/>
      <c r="QAE20" s="8"/>
      <c r="QAF20" s="8"/>
      <c r="QAG20" s="8"/>
      <c r="QAH20" s="8"/>
      <c r="QAI20" s="8"/>
      <c r="QAJ20" s="8"/>
      <c r="QAK20" s="8"/>
      <c r="QAL20" s="8"/>
      <c r="QAM20" s="8"/>
      <c r="QAN20" s="8"/>
      <c r="QAO20" s="8"/>
      <c r="QAP20" s="8"/>
      <c r="QAQ20" s="8"/>
      <c r="QAR20" s="8"/>
      <c r="QAS20" s="8"/>
      <c r="QAT20" s="8"/>
      <c r="QAU20" s="8"/>
      <c r="QAV20" s="8"/>
      <c r="QAW20" s="8"/>
      <c r="QAX20" s="8"/>
      <c r="QAY20" s="8"/>
      <c r="QAZ20" s="8"/>
      <c r="QBA20" s="8"/>
      <c r="QBB20" s="8"/>
      <c r="QBC20" s="8"/>
      <c r="QBD20" s="8"/>
      <c r="QBE20" s="8"/>
      <c r="QBF20" s="8"/>
      <c r="QBG20" s="8"/>
      <c r="QBH20" s="8"/>
      <c r="QBI20" s="8"/>
      <c r="QBJ20" s="8"/>
      <c r="QBK20" s="8"/>
      <c r="QBL20" s="8"/>
      <c r="QBM20" s="8"/>
      <c r="QBN20" s="8"/>
      <c r="QBO20" s="8"/>
      <c r="QBP20" s="8"/>
      <c r="QBQ20" s="8"/>
      <c r="QBR20" s="8"/>
      <c r="QBS20" s="8"/>
      <c r="QBT20" s="8"/>
      <c r="QBU20" s="8"/>
      <c r="QBV20" s="8"/>
      <c r="QBW20" s="8"/>
      <c r="QBX20" s="8"/>
      <c r="QBY20" s="8"/>
      <c r="QBZ20" s="8"/>
      <c r="QCA20" s="8"/>
      <c r="QCB20" s="8"/>
      <c r="QCC20" s="8"/>
      <c r="QCD20" s="8"/>
      <c r="QCE20" s="8"/>
      <c r="QCF20" s="8"/>
      <c r="QCG20" s="8"/>
      <c r="QCH20" s="8"/>
      <c r="QCI20" s="8"/>
      <c r="QCJ20" s="8"/>
      <c r="QCK20" s="8"/>
      <c r="QCL20" s="8"/>
      <c r="QCM20" s="8"/>
      <c r="QCN20" s="8"/>
      <c r="QCO20" s="8"/>
      <c r="QCP20" s="8"/>
      <c r="QCQ20" s="8"/>
      <c r="QCR20" s="8"/>
      <c r="QCS20" s="8"/>
      <c r="QCT20" s="8"/>
      <c r="QCU20" s="8"/>
      <c r="QCV20" s="8"/>
      <c r="QCW20" s="8"/>
      <c r="QCX20" s="8"/>
      <c r="QCY20" s="8"/>
      <c r="QCZ20" s="8"/>
      <c r="QDA20" s="8"/>
      <c r="QDB20" s="8"/>
      <c r="QDC20" s="8"/>
      <c r="QDD20" s="8"/>
      <c r="QDE20" s="8"/>
      <c r="QDF20" s="8"/>
      <c r="QDG20" s="8"/>
      <c r="QDH20" s="8"/>
      <c r="QDI20" s="8"/>
      <c r="QDJ20" s="8"/>
      <c r="QDK20" s="8"/>
      <c r="QDL20" s="8"/>
      <c r="QDM20" s="8"/>
      <c r="QDN20" s="8"/>
      <c r="QDO20" s="8"/>
      <c r="QDP20" s="8"/>
      <c r="QDQ20" s="8"/>
      <c r="QDR20" s="8"/>
      <c r="QDS20" s="8"/>
      <c r="QDT20" s="8"/>
      <c r="QDU20" s="8"/>
      <c r="QDV20" s="8"/>
      <c r="QDW20" s="8"/>
      <c r="QDX20" s="8"/>
      <c r="QDY20" s="8"/>
      <c r="QDZ20" s="8"/>
      <c r="QEA20" s="8"/>
      <c r="QEB20" s="8"/>
      <c r="QEC20" s="8"/>
      <c r="QED20" s="8"/>
      <c r="QEE20" s="8"/>
      <c r="QEF20" s="8"/>
      <c r="QEG20" s="8"/>
      <c r="QEH20" s="8"/>
      <c r="QEI20" s="8"/>
      <c r="QEJ20" s="8"/>
      <c r="QEK20" s="8"/>
      <c r="QEL20" s="8"/>
      <c r="QEM20" s="8"/>
      <c r="QEN20" s="8"/>
      <c r="QEO20" s="8"/>
      <c r="QEP20" s="8"/>
      <c r="QEQ20" s="8"/>
      <c r="QER20" s="8"/>
      <c r="QES20" s="8"/>
      <c r="QET20" s="8"/>
      <c r="QEU20" s="8"/>
      <c r="QEV20" s="8"/>
      <c r="QEW20" s="8"/>
      <c r="QEX20" s="8"/>
      <c r="QEY20" s="8"/>
      <c r="QEZ20" s="8"/>
      <c r="QFA20" s="8"/>
      <c r="QFB20" s="8"/>
      <c r="QFC20" s="8"/>
      <c r="QFD20" s="8"/>
      <c r="QFE20" s="8"/>
      <c r="QFF20" s="8"/>
      <c r="QFG20" s="8"/>
      <c r="QFH20" s="8"/>
      <c r="QFI20" s="8"/>
      <c r="QFJ20" s="8"/>
      <c r="QFK20" s="8"/>
      <c r="QFL20" s="8"/>
      <c r="QFM20" s="8"/>
      <c r="QFN20" s="8"/>
      <c r="QFO20" s="8"/>
      <c r="QFP20" s="8"/>
      <c r="QFQ20" s="8"/>
      <c r="QFR20" s="8"/>
      <c r="QFS20" s="8"/>
      <c r="QFT20" s="8"/>
      <c r="QFU20" s="8"/>
      <c r="QFV20" s="8"/>
      <c r="QFW20" s="8"/>
      <c r="QFX20" s="8"/>
      <c r="QFY20" s="8"/>
      <c r="QFZ20" s="8"/>
      <c r="QGA20" s="8"/>
      <c r="QGB20" s="8"/>
      <c r="QGC20" s="8"/>
      <c r="QGD20" s="8"/>
      <c r="QGE20" s="8"/>
      <c r="QGF20" s="8"/>
      <c r="QGG20" s="8"/>
      <c r="QGH20" s="8"/>
      <c r="QGI20" s="8"/>
      <c r="QGJ20" s="8"/>
      <c r="QGK20" s="8"/>
      <c r="QGL20" s="8"/>
      <c r="QGM20" s="8"/>
      <c r="QGN20" s="8"/>
      <c r="QGO20" s="8"/>
      <c r="QGP20" s="8"/>
      <c r="QGQ20" s="8"/>
      <c r="QGR20" s="8"/>
      <c r="QGS20" s="8"/>
      <c r="QGT20" s="8"/>
      <c r="QGU20" s="8"/>
      <c r="QGV20" s="8"/>
      <c r="QGW20" s="8"/>
      <c r="QGX20" s="8"/>
      <c r="QGY20" s="8"/>
      <c r="QGZ20" s="8"/>
      <c r="QHA20" s="8"/>
      <c r="QHB20" s="8"/>
      <c r="QHC20" s="8"/>
      <c r="QHD20" s="8"/>
      <c r="QHE20" s="8"/>
      <c r="QHF20" s="8"/>
      <c r="QHG20" s="8"/>
      <c r="QHH20" s="8"/>
      <c r="QHI20" s="8"/>
      <c r="QHJ20" s="8"/>
      <c r="QHK20" s="8"/>
      <c r="QHL20" s="8"/>
      <c r="QHM20" s="8"/>
      <c r="QHN20" s="8"/>
      <c r="QHO20" s="8"/>
      <c r="QHP20" s="8"/>
      <c r="QHQ20" s="8"/>
      <c r="QHR20" s="8"/>
      <c r="QHS20" s="8"/>
      <c r="QHT20" s="8"/>
      <c r="QHU20" s="8"/>
      <c r="QHV20" s="8"/>
      <c r="QHW20" s="8"/>
      <c r="QHX20" s="8"/>
      <c r="QHY20" s="8"/>
      <c r="QHZ20" s="8"/>
      <c r="QIA20" s="8"/>
      <c r="QIB20" s="8"/>
      <c r="QIC20" s="8"/>
      <c r="QID20" s="8"/>
      <c r="QIE20" s="8"/>
      <c r="QIF20" s="8"/>
      <c r="QIG20" s="8"/>
      <c r="QIH20" s="8"/>
      <c r="QII20" s="8"/>
      <c r="QIJ20" s="8"/>
      <c r="QIK20" s="8"/>
      <c r="QIL20" s="8"/>
      <c r="QIM20" s="8"/>
      <c r="QIN20" s="8"/>
      <c r="QIO20" s="8"/>
      <c r="QIP20" s="8"/>
      <c r="QIQ20" s="8"/>
      <c r="QIR20" s="8"/>
      <c r="QIS20" s="8"/>
      <c r="QIT20" s="8"/>
      <c r="QIU20" s="8"/>
      <c r="QIV20" s="8"/>
      <c r="QIW20" s="8"/>
      <c r="QIX20" s="8"/>
      <c r="QIY20" s="8"/>
      <c r="QIZ20" s="8"/>
      <c r="QJA20" s="8"/>
      <c r="QJB20" s="8"/>
      <c r="QJC20" s="8"/>
      <c r="QJD20" s="8"/>
      <c r="QJE20" s="8"/>
      <c r="QJF20" s="8"/>
      <c r="QJG20" s="8"/>
      <c r="QJH20" s="8"/>
      <c r="QJI20" s="8"/>
      <c r="QJJ20" s="8"/>
      <c r="QJK20" s="8"/>
      <c r="QJL20" s="8"/>
      <c r="QJM20" s="8"/>
      <c r="QJN20" s="8"/>
      <c r="QJO20" s="8"/>
      <c r="QJP20" s="8"/>
      <c r="QJQ20" s="8"/>
      <c r="QJR20" s="8"/>
      <c r="QJS20" s="8"/>
      <c r="QJT20" s="8"/>
      <c r="QJU20" s="8"/>
      <c r="QJV20" s="8"/>
      <c r="QJW20" s="8"/>
      <c r="QJX20" s="8"/>
      <c r="QJY20" s="8"/>
      <c r="QJZ20" s="8"/>
      <c r="QKA20" s="8"/>
      <c r="QKB20" s="8"/>
      <c r="QKC20" s="8"/>
      <c r="QKD20" s="8"/>
      <c r="QKE20" s="8"/>
      <c r="QKF20" s="8"/>
      <c r="QKG20" s="8"/>
      <c r="QKH20" s="8"/>
      <c r="QKI20" s="8"/>
      <c r="QKJ20" s="8"/>
      <c r="QKK20" s="8"/>
      <c r="QKL20" s="8"/>
      <c r="QKM20" s="8"/>
      <c r="QKN20" s="8"/>
      <c r="QKO20" s="8"/>
      <c r="QKP20" s="8"/>
      <c r="QKQ20" s="8"/>
      <c r="QKR20" s="8"/>
      <c r="QKS20" s="8"/>
      <c r="QKT20" s="8"/>
      <c r="QKU20" s="8"/>
      <c r="QKV20" s="8"/>
      <c r="QKW20" s="8"/>
      <c r="QKX20" s="8"/>
      <c r="QKY20" s="8"/>
      <c r="QKZ20" s="8"/>
      <c r="QLA20" s="8"/>
      <c r="QLB20" s="8"/>
      <c r="QLC20" s="8"/>
      <c r="QLD20" s="8"/>
      <c r="QLE20" s="8"/>
      <c r="QLF20" s="8"/>
      <c r="QLG20" s="8"/>
      <c r="QLH20" s="8"/>
      <c r="QLI20" s="8"/>
      <c r="QLJ20" s="8"/>
      <c r="QLK20" s="8"/>
      <c r="QLL20" s="8"/>
      <c r="QLM20" s="8"/>
      <c r="QLN20" s="8"/>
      <c r="QLO20" s="8"/>
      <c r="QLP20" s="8"/>
      <c r="QLQ20" s="8"/>
      <c r="QLR20" s="8"/>
      <c r="QLS20" s="8"/>
      <c r="QLT20" s="8"/>
      <c r="QLU20" s="8"/>
      <c r="QLV20" s="8"/>
      <c r="QLW20" s="8"/>
      <c r="QLX20" s="8"/>
      <c r="QLY20" s="8"/>
      <c r="QLZ20" s="8"/>
      <c r="QMA20" s="8"/>
      <c r="QMB20" s="8"/>
      <c r="QMC20" s="8"/>
      <c r="QMD20" s="8"/>
      <c r="QME20" s="8"/>
      <c r="QMF20" s="8"/>
      <c r="QMG20" s="8"/>
      <c r="QMH20" s="8"/>
      <c r="QMI20" s="8"/>
      <c r="QMJ20" s="8"/>
      <c r="QMK20" s="8"/>
      <c r="QML20" s="8"/>
      <c r="QMM20" s="8"/>
      <c r="QMN20" s="8"/>
      <c r="QMO20" s="8"/>
      <c r="QMP20" s="8"/>
      <c r="QMQ20" s="8"/>
      <c r="QMR20" s="8"/>
      <c r="QMS20" s="8"/>
      <c r="QMT20" s="8"/>
      <c r="QMU20" s="8"/>
      <c r="QMV20" s="8"/>
      <c r="QMW20" s="8"/>
      <c r="QMX20" s="8"/>
      <c r="QMY20" s="8"/>
      <c r="QMZ20" s="8"/>
      <c r="QNA20" s="8"/>
      <c r="QNB20" s="8"/>
      <c r="QNC20" s="8"/>
      <c r="QND20" s="8"/>
      <c r="QNE20" s="8"/>
      <c r="QNF20" s="8"/>
      <c r="QNG20" s="8"/>
      <c r="QNH20" s="8"/>
      <c r="QNI20" s="8"/>
      <c r="QNJ20" s="8"/>
      <c r="QNK20" s="8"/>
      <c r="QNL20" s="8"/>
      <c r="QNM20" s="8"/>
      <c r="QNN20" s="8"/>
      <c r="QNO20" s="8"/>
      <c r="QNP20" s="8"/>
      <c r="QNQ20" s="8"/>
      <c r="QNR20" s="8"/>
      <c r="QNS20" s="8"/>
      <c r="QNT20" s="8"/>
      <c r="QNU20" s="8"/>
      <c r="QNV20" s="8"/>
      <c r="QNW20" s="8"/>
      <c r="QNX20" s="8"/>
      <c r="QNY20" s="8"/>
      <c r="QNZ20" s="8"/>
      <c r="QOA20" s="8"/>
      <c r="QOB20" s="8"/>
      <c r="QOC20" s="8"/>
      <c r="QOD20" s="8"/>
      <c r="QOE20" s="8"/>
      <c r="QOF20" s="8"/>
      <c r="QOG20" s="8"/>
      <c r="QOH20" s="8"/>
      <c r="QOI20" s="8"/>
      <c r="QOJ20" s="8"/>
      <c r="QOK20" s="8"/>
      <c r="QOL20" s="8"/>
      <c r="QOM20" s="8"/>
      <c r="QON20" s="8"/>
      <c r="QOO20" s="8"/>
      <c r="QOP20" s="8"/>
      <c r="QOQ20" s="8"/>
      <c r="QOR20" s="8"/>
      <c r="QOS20" s="8"/>
      <c r="QOT20" s="8"/>
      <c r="QOU20" s="8"/>
      <c r="QOV20" s="8"/>
      <c r="QOW20" s="8"/>
      <c r="QOX20" s="8"/>
      <c r="QOY20" s="8"/>
      <c r="QOZ20" s="8"/>
      <c r="QPA20" s="8"/>
      <c r="QPB20" s="8"/>
      <c r="QPC20" s="8"/>
      <c r="QPD20" s="8"/>
      <c r="QPE20" s="8"/>
      <c r="QPF20" s="8"/>
      <c r="QPG20" s="8"/>
      <c r="QPH20" s="8"/>
      <c r="QPI20" s="8"/>
      <c r="QPJ20" s="8"/>
      <c r="QPK20" s="8"/>
      <c r="QPL20" s="8"/>
      <c r="QPM20" s="8"/>
      <c r="QPN20" s="8"/>
      <c r="QPO20" s="8"/>
      <c r="QPP20" s="8"/>
      <c r="QPQ20" s="8"/>
      <c r="QPR20" s="8"/>
      <c r="QPS20" s="8"/>
      <c r="QPT20" s="8"/>
      <c r="QPU20" s="8"/>
      <c r="QPV20" s="8"/>
      <c r="QPW20" s="8"/>
      <c r="QPX20" s="8"/>
      <c r="QPY20" s="8"/>
      <c r="QPZ20" s="8"/>
      <c r="QQA20" s="8"/>
      <c r="QQB20" s="8"/>
      <c r="QQC20" s="8"/>
      <c r="QQD20" s="8"/>
      <c r="QQE20" s="8"/>
      <c r="QQF20" s="8"/>
      <c r="QQG20" s="8"/>
      <c r="QQH20" s="8"/>
      <c r="QQI20" s="8"/>
      <c r="QQJ20" s="8"/>
      <c r="QQK20" s="8"/>
      <c r="QQL20" s="8"/>
      <c r="QQM20" s="8"/>
      <c r="QQN20" s="8"/>
      <c r="QQO20" s="8"/>
      <c r="QQP20" s="8"/>
      <c r="QQQ20" s="8"/>
      <c r="QQR20" s="8"/>
      <c r="QQS20" s="8"/>
      <c r="QQT20" s="8"/>
      <c r="QQU20" s="8"/>
      <c r="QQV20" s="8"/>
      <c r="QQW20" s="8"/>
      <c r="QQX20" s="8"/>
      <c r="QQY20" s="8"/>
      <c r="QQZ20" s="8"/>
      <c r="QRA20" s="8"/>
      <c r="QRB20" s="8"/>
      <c r="QRC20" s="8"/>
      <c r="QRD20" s="8"/>
      <c r="QRE20" s="8"/>
      <c r="QRF20" s="8"/>
      <c r="QRG20" s="8"/>
      <c r="QRH20" s="8"/>
      <c r="QRI20" s="8"/>
      <c r="QRJ20" s="8"/>
      <c r="QRK20" s="8"/>
      <c r="QRL20" s="8"/>
      <c r="QRM20" s="8"/>
      <c r="QRN20" s="8"/>
      <c r="QRO20" s="8"/>
      <c r="QRP20" s="8"/>
      <c r="QRQ20" s="8"/>
      <c r="QRR20" s="8"/>
      <c r="QRS20" s="8"/>
      <c r="QRT20" s="8"/>
      <c r="QRU20" s="8"/>
      <c r="QRV20" s="8"/>
      <c r="QRW20" s="8"/>
      <c r="QRX20" s="8"/>
      <c r="QRY20" s="8"/>
      <c r="QRZ20" s="8"/>
      <c r="QSA20" s="8"/>
      <c r="QSB20" s="8"/>
      <c r="QSC20" s="8"/>
      <c r="QSD20" s="8"/>
      <c r="QSE20" s="8"/>
      <c r="QSF20" s="8"/>
      <c r="QSG20" s="8"/>
      <c r="QSH20" s="8"/>
      <c r="QSI20" s="8"/>
      <c r="QSJ20" s="8"/>
      <c r="QSK20" s="8"/>
      <c r="QSL20" s="8"/>
      <c r="QSM20" s="8"/>
      <c r="QSN20" s="8"/>
      <c r="QSO20" s="8"/>
      <c r="QSP20" s="8"/>
      <c r="QSQ20" s="8"/>
      <c r="QSR20" s="8"/>
      <c r="QSS20" s="8"/>
      <c r="QST20" s="8"/>
      <c r="QSU20" s="8"/>
      <c r="QSV20" s="8"/>
      <c r="QSW20" s="8"/>
      <c r="QSX20" s="8"/>
      <c r="QSY20" s="8"/>
      <c r="QSZ20" s="8"/>
      <c r="QTA20" s="8"/>
      <c r="QTB20" s="8"/>
      <c r="QTC20" s="8"/>
      <c r="QTD20" s="8"/>
      <c r="QTE20" s="8"/>
      <c r="QTF20" s="8"/>
      <c r="QTG20" s="8"/>
      <c r="QTH20" s="8"/>
      <c r="QTI20" s="8"/>
      <c r="QTJ20" s="8"/>
      <c r="QTK20" s="8"/>
      <c r="QTL20" s="8"/>
      <c r="QTM20" s="8"/>
      <c r="QTN20" s="8"/>
      <c r="QTO20" s="8"/>
      <c r="QTP20" s="8"/>
      <c r="QTQ20" s="8"/>
      <c r="QTR20" s="8"/>
      <c r="QTS20" s="8"/>
      <c r="QTT20" s="8"/>
      <c r="QTU20" s="8"/>
      <c r="QTV20" s="8"/>
      <c r="QTW20" s="8"/>
      <c r="QTX20" s="8"/>
      <c r="QTY20" s="8"/>
      <c r="QTZ20" s="8"/>
      <c r="QUA20" s="8"/>
      <c r="QUB20" s="8"/>
      <c r="QUC20" s="8"/>
      <c r="QUD20" s="8"/>
      <c r="QUE20" s="8"/>
      <c r="QUF20" s="8"/>
      <c r="QUG20" s="8"/>
      <c r="QUH20" s="8"/>
      <c r="QUI20" s="8"/>
      <c r="QUJ20" s="8"/>
      <c r="QUK20" s="8"/>
      <c r="QUL20" s="8"/>
      <c r="QUM20" s="8"/>
      <c r="QUN20" s="8"/>
      <c r="QUO20" s="8"/>
      <c r="QUP20" s="8"/>
      <c r="QUQ20" s="8"/>
      <c r="QUR20" s="8"/>
      <c r="QUS20" s="8"/>
      <c r="QUT20" s="8"/>
      <c r="QUU20" s="8"/>
      <c r="QUV20" s="8"/>
      <c r="QUW20" s="8"/>
      <c r="QUX20" s="8"/>
      <c r="QUY20" s="8"/>
      <c r="QUZ20" s="8"/>
      <c r="QVA20" s="8"/>
      <c r="QVB20" s="8"/>
      <c r="QVC20" s="8"/>
      <c r="QVD20" s="8"/>
      <c r="QVE20" s="8"/>
      <c r="QVF20" s="8"/>
      <c r="QVG20" s="8"/>
      <c r="QVH20" s="8"/>
      <c r="QVI20" s="8"/>
      <c r="QVJ20" s="8"/>
      <c r="QVK20" s="8"/>
      <c r="QVL20" s="8"/>
      <c r="QVM20" s="8"/>
      <c r="QVN20" s="8"/>
      <c r="QVO20" s="8"/>
      <c r="QVP20" s="8"/>
      <c r="QVQ20" s="8"/>
      <c r="QVR20" s="8"/>
      <c r="QVS20" s="8"/>
      <c r="QVT20" s="8"/>
      <c r="QVU20" s="8"/>
      <c r="QVV20" s="8"/>
      <c r="QVW20" s="8"/>
      <c r="QVX20" s="8"/>
      <c r="QVY20" s="8"/>
      <c r="QVZ20" s="8"/>
      <c r="QWA20" s="8"/>
      <c r="QWB20" s="8"/>
      <c r="QWC20" s="8"/>
      <c r="QWD20" s="8"/>
      <c r="QWE20" s="8"/>
      <c r="QWF20" s="8"/>
      <c r="QWG20" s="8"/>
      <c r="QWH20" s="8"/>
      <c r="QWI20" s="8"/>
      <c r="QWJ20" s="8"/>
      <c r="QWK20" s="8"/>
      <c r="QWL20" s="8"/>
      <c r="QWM20" s="8"/>
      <c r="QWN20" s="8"/>
      <c r="QWO20" s="8"/>
      <c r="QWP20" s="8"/>
      <c r="QWQ20" s="8"/>
      <c r="QWR20" s="8"/>
      <c r="QWS20" s="8"/>
      <c r="QWT20" s="8"/>
      <c r="QWU20" s="8"/>
      <c r="QWV20" s="8"/>
      <c r="QWW20" s="8"/>
      <c r="QWX20" s="8"/>
      <c r="QWY20" s="8"/>
      <c r="QWZ20" s="8"/>
      <c r="QXA20" s="8"/>
      <c r="QXB20" s="8"/>
      <c r="QXC20" s="8"/>
      <c r="QXD20" s="8"/>
      <c r="QXE20" s="8"/>
      <c r="QXF20" s="8"/>
      <c r="QXG20" s="8"/>
      <c r="QXH20" s="8"/>
      <c r="QXI20" s="8"/>
      <c r="QXJ20" s="8"/>
      <c r="QXK20" s="8"/>
      <c r="QXL20" s="8"/>
      <c r="QXM20" s="8"/>
      <c r="QXN20" s="8"/>
      <c r="QXO20" s="8"/>
      <c r="QXP20" s="8"/>
      <c r="QXQ20" s="8"/>
      <c r="QXR20" s="8"/>
      <c r="QXS20" s="8"/>
      <c r="QXT20" s="8"/>
      <c r="QXU20" s="8"/>
      <c r="QXV20" s="8"/>
      <c r="QXW20" s="8"/>
      <c r="QXX20" s="8"/>
      <c r="QXY20" s="8"/>
      <c r="QXZ20" s="8"/>
      <c r="QYA20" s="8"/>
      <c r="QYB20" s="8"/>
      <c r="QYC20" s="8"/>
      <c r="QYD20" s="8"/>
      <c r="QYE20" s="8"/>
      <c r="QYF20" s="8"/>
      <c r="QYG20" s="8"/>
      <c r="QYH20" s="8"/>
      <c r="QYI20" s="8"/>
      <c r="QYJ20" s="8"/>
      <c r="QYK20" s="8"/>
      <c r="QYL20" s="8"/>
      <c r="QYM20" s="8"/>
      <c r="QYN20" s="8"/>
      <c r="QYO20" s="8"/>
      <c r="QYP20" s="8"/>
      <c r="QYQ20" s="8"/>
      <c r="QYR20" s="8"/>
      <c r="QYS20" s="8"/>
      <c r="QYT20" s="8"/>
      <c r="QYU20" s="8"/>
      <c r="QYV20" s="8"/>
      <c r="QYW20" s="8"/>
      <c r="QYX20" s="8"/>
      <c r="QYY20" s="8"/>
      <c r="QYZ20" s="8"/>
      <c r="QZA20" s="8"/>
      <c r="QZB20" s="8"/>
      <c r="QZC20" s="8"/>
      <c r="QZD20" s="8"/>
      <c r="QZE20" s="8"/>
      <c r="QZF20" s="8"/>
      <c r="QZG20" s="8"/>
      <c r="QZH20" s="8"/>
      <c r="QZI20" s="8"/>
      <c r="QZJ20" s="8"/>
      <c r="QZK20" s="8"/>
      <c r="QZL20" s="8"/>
      <c r="QZM20" s="8"/>
      <c r="QZN20" s="8"/>
      <c r="QZO20" s="8"/>
      <c r="QZP20" s="8"/>
      <c r="QZQ20" s="8"/>
      <c r="QZR20" s="8"/>
      <c r="QZS20" s="8"/>
      <c r="QZT20" s="8"/>
      <c r="QZU20" s="8"/>
      <c r="QZV20" s="8"/>
      <c r="QZW20" s="8"/>
      <c r="QZX20" s="8"/>
      <c r="QZY20" s="8"/>
      <c r="QZZ20" s="8"/>
      <c r="RAA20" s="8"/>
      <c r="RAB20" s="8"/>
      <c r="RAC20" s="8"/>
      <c r="RAD20" s="8"/>
      <c r="RAE20" s="8"/>
      <c r="RAF20" s="8"/>
      <c r="RAG20" s="8"/>
      <c r="RAH20" s="8"/>
      <c r="RAI20" s="8"/>
      <c r="RAJ20" s="8"/>
      <c r="RAK20" s="8"/>
      <c r="RAL20" s="8"/>
      <c r="RAM20" s="8"/>
      <c r="RAN20" s="8"/>
      <c r="RAO20" s="8"/>
      <c r="RAP20" s="8"/>
      <c r="RAQ20" s="8"/>
      <c r="RAR20" s="8"/>
      <c r="RAS20" s="8"/>
      <c r="RAT20" s="8"/>
      <c r="RAU20" s="8"/>
      <c r="RAV20" s="8"/>
      <c r="RAW20" s="8"/>
      <c r="RAX20" s="8"/>
      <c r="RAY20" s="8"/>
      <c r="RAZ20" s="8"/>
      <c r="RBA20" s="8"/>
      <c r="RBB20" s="8"/>
      <c r="RBC20" s="8"/>
      <c r="RBD20" s="8"/>
      <c r="RBE20" s="8"/>
      <c r="RBF20" s="8"/>
      <c r="RBG20" s="8"/>
      <c r="RBH20" s="8"/>
      <c r="RBI20" s="8"/>
      <c r="RBJ20" s="8"/>
      <c r="RBK20" s="8"/>
      <c r="RBL20" s="8"/>
      <c r="RBM20" s="8"/>
      <c r="RBN20" s="8"/>
      <c r="RBO20" s="8"/>
      <c r="RBP20" s="8"/>
      <c r="RBQ20" s="8"/>
      <c r="RBR20" s="8"/>
      <c r="RBS20" s="8"/>
      <c r="RBT20" s="8"/>
      <c r="RBU20" s="8"/>
      <c r="RBV20" s="8"/>
      <c r="RBW20" s="8"/>
      <c r="RBX20" s="8"/>
      <c r="RBY20" s="8"/>
      <c r="RBZ20" s="8"/>
      <c r="RCA20" s="8"/>
      <c r="RCB20" s="8"/>
      <c r="RCC20" s="8"/>
      <c r="RCD20" s="8"/>
      <c r="RCE20" s="8"/>
      <c r="RCF20" s="8"/>
      <c r="RCG20" s="8"/>
      <c r="RCH20" s="8"/>
      <c r="RCI20" s="8"/>
      <c r="RCJ20" s="8"/>
      <c r="RCK20" s="8"/>
      <c r="RCL20" s="8"/>
      <c r="RCM20" s="8"/>
      <c r="RCN20" s="8"/>
      <c r="RCO20" s="8"/>
      <c r="RCP20" s="8"/>
      <c r="RCQ20" s="8"/>
      <c r="RCR20" s="8"/>
      <c r="RCS20" s="8"/>
      <c r="RCT20" s="8"/>
      <c r="RCU20" s="8"/>
      <c r="RCV20" s="8"/>
      <c r="RCW20" s="8"/>
      <c r="RCX20" s="8"/>
      <c r="RCY20" s="8"/>
      <c r="RCZ20" s="8"/>
      <c r="RDA20" s="8"/>
      <c r="RDB20" s="8"/>
      <c r="RDC20" s="8"/>
      <c r="RDD20" s="8"/>
      <c r="RDE20" s="8"/>
      <c r="RDF20" s="8"/>
      <c r="RDG20" s="8"/>
      <c r="RDH20" s="8"/>
      <c r="RDI20" s="8"/>
      <c r="RDJ20" s="8"/>
      <c r="RDK20" s="8"/>
      <c r="RDL20" s="8"/>
      <c r="RDM20" s="8"/>
      <c r="RDN20" s="8"/>
      <c r="RDO20" s="8"/>
      <c r="RDP20" s="8"/>
      <c r="RDQ20" s="8"/>
      <c r="RDR20" s="8"/>
      <c r="RDS20" s="8"/>
      <c r="RDT20" s="8"/>
      <c r="RDU20" s="8"/>
      <c r="RDV20" s="8"/>
      <c r="RDW20" s="8"/>
      <c r="RDX20" s="8"/>
      <c r="RDY20" s="8"/>
      <c r="RDZ20" s="8"/>
      <c r="REA20" s="8"/>
      <c r="REB20" s="8"/>
      <c r="REC20" s="8"/>
      <c r="RED20" s="8"/>
      <c r="REE20" s="8"/>
      <c r="REF20" s="8"/>
      <c r="REG20" s="8"/>
      <c r="REH20" s="8"/>
      <c r="REI20" s="8"/>
      <c r="REJ20" s="8"/>
      <c r="REK20" s="8"/>
      <c r="REL20" s="8"/>
      <c r="REM20" s="8"/>
      <c r="REN20" s="8"/>
      <c r="REO20" s="8"/>
      <c r="REP20" s="8"/>
      <c r="REQ20" s="8"/>
      <c r="RER20" s="8"/>
      <c r="RES20" s="8"/>
      <c r="RET20" s="8"/>
      <c r="REU20" s="8"/>
      <c r="REV20" s="8"/>
      <c r="REW20" s="8"/>
      <c r="REX20" s="8"/>
      <c r="REY20" s="8"/>
      <c r="REZ20" s="8"/>
      <c r="RFA20" s="8"/>
      <c r="RFB20" s="8"/>
      <c r="RFC20" s="8"/>
      <c r="RFD20" s="8"/>
      <c r="RFE20" s="8"/>
      <c r="RFF20" s="8"/>
      <c r="RFG20" s="8"/>
      <c r="RFH20" s="8"/>
      <c r="RFI20" s="8"/>
      <c r="RFJ20" s="8"/>
      <c r="RFK20" s="8"/>
      <c r="RFL20" s="8"/>
      <c r="RFM20" s="8"/>
      <c r="RFN20" s="8"/>
      <c r="RFO20" s="8"/>
      <c r="RFP20" s="8"/>
      <c r="RFQ20" s="8"/>
      <c r="RFR20" s="8"/>
      <c r="RFS20" s="8"/>
      <c r="RFT20" s="8"/>
      <c r="RFU20" s="8"/>
      <c r="RFV20" s="8"/>
      <c r="RFW20" s="8"/>
      <c r="RFX20" s="8"/>
      <c r="RFY20" s="8"/>
      <c r="RFZ20" s="8"/>
      <c r="RGA20" s="8"/>
      <c r="RGB20" s="8"/>
      <c r="RGC20" s="8"/>
      <c r="RGD20" s="8"/>
      <c r="RGE20" s="8"/>
      <c r="RGF20" s="8"/>
      <c r="RGG20" s="8"/>
      <c r="RGH20" s="8"/>
      <c r="RGI20" s="8"/>
      <c r="RGJ20" s="8"/>
      <c r="RGK20" s="8"/>
      <c r="RGL20" s="8"/>
      <c r="RGM20" s="8"/>
      <c r="RGN20" s="8"/>
      <c r="RGO20" s="8"/>
      <c r="RGP20" s="8"/>
      <c r="RGQ20" s="8"/>
      <c r="RGR20" s="8"/>
      <c r="RGS20" s="8"/>
      <c r="RGT20" s="8"/>
      <c r="RGU20" s="8"/>
      <c r="RGV20" s="8"/>
      <c r="RGW20" s="8"/>
      <c r="RGX20" s="8"/>
      <c r="RGY20" s="8"/>
      <c r="RGZ20" s="8"/>
      <c r="RHA20" s="8"/>
      <c r="RHB20" s="8"/>
      <c r="RHC20" s="8"/>
      <c r="RHD20" s="8"/>
      <c r="RHE20" s="8"/>
      <c r="RHF20" s="8"/>
      <c r="RHG20" s="8"/>
      <c r="RHH20" s="8"/>
      <c r="RHI20" s="8"/>
      <c r="RHJ20" s="8"/>
      <c r="RHK20" s="8"/>
      <c r="RHL20" s="8"/>
      <c r="RHM20" s="8"/>
      <c r="RHN20" s="8"/>
      <c r="RHO20" s="8"/>
      <c r="RHP20" s="8"/>
      <c r="RHQ20" s="8"/>
      <c r="RHR20" s="8"/>
      <c r="RHS20" s="8"/>
      <c r="RHT20" s="8"/>
      <c r="RHU20" s="8"/>
      <c r="RHV20" s="8"/>
      <c r="RHW20" s="8"/>
      <c r="RHX20" s="8"/>
      <c r="RHY20" s="8"/>
      <c r="RHZ20" s="8"/>
      <c r="RIA20" s="8"/>
      <c r="RIB20" s="8"/>
      <c r="RIC20" s="8"/>
      <c r="RID20" s="8"/>
      <c r="RIE20" s="8"/>
      <c r="RIF20" s="8"/>
      <c r="RIG20" s="8"/>
      <c r="RIH20" s="8"/>
      <c r="RII20" s="8"/>
      <c r="RIJ20" s="8"/>
      <c r="RIK20" s="8"/>
      <c r="RIL20" s="8"/>
      <c r="RIM20" s="8"/>
      <c r="RIN20" s="8"/>
      <c r="RIO20" s="8"/>
      <c r="RIP20" s="8"/>
      <c r="RIQ20" s="8"/>
      <c r="RIR20" s="8"/>
      <c r="RIS20" s="8"/>
      <c r="RIT20" s="8"/>
      <c r="RIU20" s="8"/>
      <c r="RIV20" s="8"/>
      <c r="RIW20" s="8"/>
      <c r="RIX20" s="8"/>
      <c r="RIY20" s="8"/>
      <c r="RIZ20" s="8"/>
      <c r="RJA20" s="8"/>
      <c r="RJB20" s="8"/>
      <c r="RJC20" s="8"/>
      <c r="RJD20" s="8"/>
      <c r="RJE20" s="8"/>
      <c r="RJF20" s="8"/>
      <c r="RJG20" s="8"/>
      <c r="RJH20" s="8"/>
      <c r="RJI20" s="8"/>
      <c r="RJJ20" s="8"/>
      <c r="RJK20" s="8"/>
      <c r="RJL20" s="8"/>
      <c r="RJM20" s="8"/>
      <c r="RJN20" s="8"/>
      <c r="RJO20" s="8"/>
      <c r="RJP20" s="8"/>
      <c r="RJQ20" s="8"/>
      <c r="RJR20" s="8"/>
      <c r="RJS20" s="8"/>
      <c r="RJT20" s="8"/>
      <c r="RJU20" s="8"/>
      <c r="RJV20" s="8"/>
      <c r="RJW20" s="8"/>
      <c r="RJX20" s="8"/>
      <c r="RJY20" s="8"/>
      <c r="RJZ20" s="8"/>
      <c r="RKA20" s="8"/>
      <c r="RKB20" s="8"/>
      <c r="RKC20" s="8"/>
      <c r="RKD20" s="8"/>
      <c r="RKE20" s="8"/>
      <c r="RKF20" s="8"/>
      <c r="RKG20" s="8"/>
      <c r="RKH20" s="8"/>
      <c r="RKI20" s="8"/>
      <c r="RKJ20" s="8"/>
      <c r="RKK20" s="8"/>
      <c r="RKL20" s="8"/>
      <c r="RKM20" s="8"/>
      <c r="RKN20" s="8"/>
      <c r="RKO20" s="8"/>
      <c r="RKP20" s="8"/>
      <c r="RKQ20" s="8"/>
      <c r="RKR20" s="8"/>
      <c r="RKS20" s="8"/>
      <c r="RKT20" s="8"/>
      <c r="RKU20" s="8"/>
      <c r="RKV20" s="8"/>
      <c r="RKW20" s="8"/>
      <c r="RKX20" s="8"/>
      <c r="RKY20" s="8"/>
      <c r="RKZ20" s="8"/>
      <c r="RLA20" s="8"/>
      <c r="RLB20" s="8"/>
      <c r="RLC20" s="8"/>
      <c r="RLD20" s="8"/>
      <c r="RLE20" s="8"/>
      <c r="RLF20" s="8"/>
      <c r="RLG20" s="8"/>
      <c r="RLH20" s="8"/>
      <c r="RLI20" s="8"/>
      <c r="RLJ20" s="8"/>
      <c r="RLK20" s="8"/>
      <c r="RLL20" s="8"/>
      <c r="RLM20" s="8"/>
      <c r="RLN20" s="8"/>
      <c r="RLO20" s="8"/>
      <c r="RLP20" s="8"/>
      <c r="RLQ20" s="8"/>
      <c r="RLR20" s="8"/>
      <c r="RLS20" s="8"/>
      <c r="RLT20" s="8"/>
      <c r="RLU20" s="8"/>
      <c r="RLV20" s="8"/>
      <c r="RLW20" s="8"/>
      <c r="RLX20" s="8"/>
      <c r="RLY20" s="8"/>
      <c r="RLZ20" s="8"/>
      <c r="RMA20" s="8"/>
      <c r="RMB20" s="8"/>
      <c r="RMC20" s="8"/>
      <c r="RMD20" s="8"/>
      <c r="RME20" s="8"/>
      <c r="RMF20" s="8"/>
      <c r="RMG20" s="8"/>
      <c r="RMH20" s="8"/>
      <c r="RMI20" s="8"/>
      <c r="RMJ20" s="8"/>
      <c r="RMK20" s="8"/>
      <c r="RML20" s="8"/>
      <c r="RMM20" s="8"/>
      <c r="RMN20" s="8"/>
      <c r="RMO20" s="8"/>
      <c r="RMP20" s="8"/>
      <c r="RMQ20" s="8"/>
      <c r="RMR20" s="8"/>
      <c r="RMS20" s="8"/>
      <c r="RMT20" s="8"/>
      <c r="RMU20" s="8"/>
      <c r="RMV20" s="8"/>
      <c r="RMW20" s="8"/>
      <c r="RMX20" s="8"/>
      <c r="RMY20" s="8"/>
      <c r="RMZ20" s="8"/>
      <c r="RNA20" s="8"/>
      <c r="RNB20" s="8"/>
      <c r="RNC20" s="8"/>
      <c r="RND20" s="8"/>
      <c r="RNE20" s="8"/>
      <c r="RNF20" s="8"/>
      <c r="RNG20" s="8"/>
      <c r="RNH20" s="8"/>
      <c r="RNI20" s="8"/>
      <c r="RNJ20" s="8"/>
      <c r="RNK20" s="8"/>
      <c r="RNL20" s="8"/>
      <c r="RNM20" s="8"/>
      <c r="RNN20" s="8"/>
      <c r="RNO20" s="8"/>
      <c r="RNP20" s="8"/>
      <c r="RNQ20" s="8"/>
      <c r="RNR20" s="8"/>
      <c r="RNS20" s="8"/>
      <c r="RNT20" s="8"/>
      <c r="RNU20" s="8"/>
      <c r="RNV20" s="8"/>
      <c r="RNW20" s="8"/>
      <c r="RNX20" s="8"/>
      <c r="RNY20" s="8"/>
      <c r="RNZ20" s="8"/>
      <c r="ROA20" s="8"/>
      <c r="ROB20" s="8"/>
      <c r="ROC20" s="8"/>
      <c r="ROD20" s="8"/>
      <c r="ROE20" s="8"/>
      <c r="ROF20" s="8"/>
      <c r="ROG20" s="8"/>
      <c r="ROH20" s="8"/>
      <c r="ROI20" s="8"/>
      <c r="ROJ20" s="8"/>
      <c r="ROK20" s="8"/>
      <c r="ROL20" s="8"/>
      <c r="ROM20" s="8"/>
      <c r="RON20" s="8"/>
      <c r="ROO20" s="8"/>
      <c r="ROP20" s="8"/>
      <c r="ROQ20" s="8"/>
      <c r="ROR20" s="8"/>
      <c r="ROS20" s="8"/>
      <c r="ROT20" s="8"/>
      <c r="ROU20" s="8"/>
      <c r="ROV20" s="8"/>
      <c r="ROW20" s="8"/>
      <c r="ROX20" s="8"/>
      <c r="ROY20" s="8"/>
      <c r="ROZ20" s="8"/>
      <c r="RPA20" s="8"/>
      <c r="RPB20" s="8"/>
      <c r="RPC20" s="8"/>
      <c r="RPD20" s="8"/>
      <c r="RPE20" s="8"/>
      <c r="RPF20" s="8"/>
      <c r="RPG20" s="8"/>
      <c r="RPH20" s="8"/>
      <c r="RPI20" s="8"/>
      <c r="RPJ20" s="8"/>
      <c r="RPK20" s="8"/>
      <c r="RPL20" s="8"/>
      <c r="RPM20" s="8"/>
      <c r="RPN20" s="8"/>
      <c r="RPO20" s="8"/>
      <c r="RPP20" s="8"/>
      <c r="RPQ20" s="8"/>
      <c r="RPR20" s="8"/>
      <c r="RPS20" s="8"/>
      <c r="RPT20" s="8"/>
      <c r="RPU20" s="8"/>
      <c r="RPV20" s="8"/>
      <c r="RPW20" s="8"/>
      <c r="RPX20" s="8"/>
      <c r="RPY20" s="8"/>
      <c r="RPZ20" s="8"/>
      <c r="RQA20" s="8"/>
      <c r="RQB20" s="8"/>
      <c r="RQC20" s="8"/>
      <c r="RQD20" s="8"/>
      <c r="RQE20" s="8"/>
      <c r="RQF20" s="8"/>
      <c r="RQG20" s="8"/>
      <c r="RQH20" s="8"/>
      <c r="RQI20" s="8"/>
      <c r="RQJ20" s="8"/>
      <c r="RQK20" s="8"/>
      <c r="RQL20" s="8"/>
      <c r="RQM20" s="8"/>
      <c r="RQN20" s="8"/>
      <c r="RQO20" s="8"/>
      <c r="RQP20" s="8"/>
      <c r="RQQ20" s="8"/>
      <c r="RQR20" s="8"/>
      <c r="RQS20" s="8"/>
      <c r="RQT20" s="8"/>
      <c r="RQU20" s="8"/>
      <c r="RQV20" s="8"/>
      <c r="RQW20" s="8"/>
      <c r="RQX20" s="8"/>
      <c r="RQY20" s="8"/>
      <c r="RQZ20" s="8"/>
      <c r="RRA20" s="8"/>
      <c r="RRB20" s="8"/>
      <c r="RRC20" s="8"/>
      <c r="RRD20" s="8"/>
      <c r="RRE20" s="8"/>
      <c r="RRF20" s="8"/>
      <c r="RRG20" s="8"/>
      <c r="RRH20" s="8"/>
      <c r="RRI20" s="8"/>
      <c r="RRJ20" s="8"/>
      <c r="RRK20" s="8"/>
      <c r="RRL20" s="8"/>
      <c r="RRM20" s="8"/>
      <c r="RRN20" s="8"/>
      <c r="RRO20" s="8"/>
      <c r="RRP20" s="8"/>
      <c r="RRQ20" s="8"/>
      <c r="RRR20" s="8"/>
      <c r="RRS20" s="8"/>
      <c r="RRT20" s="8"/>
      <c r="RRU20" s="8"/>
      <c r="RRV20" s="8"/>
      <c r="RRW20" s="8"/>
      <c r="RRX20" s="8"/>
      <c r="RRY20" s="8"/>
      <c r="RRZ20" s="8"/>
      <c r="RSA20" s="8"/>
      <c r="RSB20" s="8"/>
      <c r="RSC20" s="8"/>
      <c r="RSD20" s="8"/>
      <c r="RSE20" s="8"/>
      <c r="RSF20" s="8"/>
      <c r="RSG20" s="8"/>
      <c r="RSH20" s="8"/>
      <c r="RSI20" s="8"/>
      <c r="RSJ20" s="8"/>
      <c r="RSK20" s="8"/>
      <c r="RSL20" s="8"/>
      <c r="RSM20" s="8"/>
      <c r="RSN20" s="8"/>
      <c r="RSO20" s="8"/>
      <c r="RSP20" s="8"/>
      <c r="RSQ20" s="8"/>
      <c r="RSR20" s="8"/>
      <c r="RSS20" s="8"/>
      <c r="RST20" s="8"/>
      <c r="RSU20" s="8"/>
      <c r="RSV20" s="8"/>
      <c r="RSW20" s="8"/>
      <c r="RSX20" s="8"/>
      <c r="RSY20" s="8"/>
      <c r="RSZ20" s="8"/>
      <c r="RTA20" s="8"/>
      <c r="RTB20" s="8"/>
      <c r="RTC20" s="8"/>
      <c r="RTD20" s="8"/>
      <c r="RTE20" s="8"/>
      <c r="RTF20" s="8"/>
      <c r="RTG20" s="8"/>
      <c r="RTH20" s="8"/>
      <c r="RTI20" s="8"/>
      <c r="RTJ20" s="8"/>
      <c r="RTK20" s="8"/>
      <c r="RTL20" s="8"/>
      <c r="RTM20" s="8"/>
      <c r="RTN20" s="8"/>
      <c r="RTO20" s="8"/>
      <c r="RTP20" s="8"/>
      <c r="RTQ20" s="8"/>
      <c r="RTR20" s="8"/>
      <c r="RTS20" s="8"/>
      <c r="RTT20" s="8"/>
      <c r="RTU20" s="8"/>
      <c r="RTV20" s="8"/>
      <c r="RTW20" s="8"/>
      <c r="RTX20" s="8"/>
      <c r="RTY20" s="8"/>
      <c r="RTZ20" s="8"/>
      <c r="RUA20" s="8"/>
      <c r="RUB20" s="8"/>
      <c r="RUC20" s="8"/>
      <c r="RUD20" s="8"/>
      <c r="RUE20" s="8"/>
      <c r="RUF20" s="8"/>
      <c r="RUG20" s="8"/>
      <c r="RUH20" s="8"/>
      <c r="RUI20" s="8"/>
      <c r="RUJ20" s="8"/>
      <c r="RUK20" s="8"/>
      <c r="RUL20" s="8"/>
      <c r="RUM20" s="8"/>
      <c r="RUN20" s="8"/>
      <c r="RUO20" s="8"/>
      <c r="RUP20" s="8"/>
      <c r="RUQ20" s="8"/>
      <c r="RUR20" s="8"/>
      <c r="RUS20" s="8"/>
      <c r="RUT20" s="8"/>
      <c r="RUU20" s="8"/>
      <c r="RUV20" s="8"/>
      <c r="RUW20" s="8"/>
      <c r="RUX20" s="8"/>
      <c r="RUY20" s="8"/>
      <c r="RUZ20" s="8"/>
      <c r="RVA20" s="8"/>
      <c r="RVB20" s="8"/>
      <c r="RVC20" s="8"/>
      <c r="RVD20" s="8"/>
      <c r="RVE20" s="8"/>
      <c r="RVF20" s="8"/>
      <c r="RVG20" s="8"/>
      <c r="RVH20" s="8"/>
      <c r="RVI20" s="8"/>
      <c r="RVJ20" s="8"/>
      <c r="RVK20" s="8"/>
      <c r="RVL20" s="8"/>
      <c r="RVM20" s="8"/>
      <c r="RVN20" s="8"/>
      <c r="RVO20" s="8"/>
      <c r="RVP20" s="8"/>
      <c r="RVQ20" s="8"/>
      <c r="RVR20" s="8"/>
      <c r="RVS20" s="8"/>
      <c r="RVT20" s="8"/>
      <c r="RVU20" s="8"/>
      <c r="RVV20" s="8"/>
      <c r="RVW20" s="8"/>
      <c r="RVX20" s="8"/>
      <c r="RVY20" s="8"/>
      <c r="RVZ20" s="8"/>
      <c r="RWA20" s="8"/>
      <c r="RWB20" s="8"/>
      <c r="RWC20" s="8"/>
      <c r="RWD20" s="8"/>
      <c r="RWE20" s="8"/>
      <c r="RWF20" s="8"/>
      <c r="RWG20" s="8"/>
      <c r="RWH20" s="8"/>
      <c r="RWI20" s="8"/>
      <c r="RWJ20" s="8"/>
      <c r="RWK20" s="8"/>
      <c r="RWL20" s="8"/>
      <c r="RWM20" s="8"/>
      <c r="RWN20" s="8"/>
      <c r="RWO20" s="8"/>
      <c r="RWP20" s="8"/>
      <c r="RWQ20" s="8"/>
      <c r="RWR20" s="8"/>
      <c r="RWS20" s="8"/>
      <c r="RWT20" s="8"/>
      <c r="RWU20" s="8"/>
      <c r="RWV20" s="8"/>
      <c r="RWW20" s="8"/>
      <c r="RWX20" s="8"/>
      <c r="RWY20" s="8"/>
      <c r="RWZ20" s="8"/>
      <c r="RXA20" s="8"/>
      <c r="RXB20" s="8"/>
      <c r="RXC20" s="8"/>
      <c r="RXD20" s="8"/>
      <c r="RXE20" s="8"/>
      <c r="RXF20" s="8"/>
      <c r="RXG20" s="8"/>
      <c r="RXH20" s="8"/>
      <c r="RXI20" s="8"/>
      <c r="RXJ20" s="8"/>
      <c r="RXK20" s="8"/>
      <c r="RXL20" s="8"/>
      <c r="RXM20" s="8"/>
      <c r="RXN20" s="8"/>
      <c r="RXO20" s="8"/>
      <c r="RXP20" s="8"/>
      <c r="RXQ20" s="8"/>
      <c r="RXR20" s="8"/>
      <c r="RXS20" s="8"/>
      <c r="RXT20" s="8"/>
      <c r="RXU20" s="8"/>
      <c r="RXV20" s="8"/>
      <c r="RXW20" s="8"/>
      <c r="RXX20" s="8"/>
      <c r="RXY20" s="8"/>
      <c r="RXZ20" s="8"/>
      <c r="RYA20" s="8"/>
      <c r="RYB20" s="8"/>
      <c r="RYC20" s="8"/>
      <c r="RYD20" s="8"/>
      <c r="RYE20" s="8"/>
      <c r="RYF20" s="8"/>
      <c r="RYG20" s="8"/>
      <c r="RYH20" s="8"/>
      <c r="RYI20" s="8"/>
      <c r="RYJ20" s="8"/>
      <c r="RYK20" s="8"/>
      <c r="RYL20" s="8"/>
      <c r="RYM20" s="8"/>
      <c r="RYN20" s="8"/>
      <c r="RYO20" s="8"/>
      <c r="RYP20" s="8"/>
      <c r="RYQ20" s="8"/>
      <c r="RYR20" s="8"/>
      <c r="RYS20" s="8"/>
      <c r="RYT20" s="8"/>
      <c r="RYU20" s="8"/>
      <c r="RYV20" s="8"/>
      <c r="RYW20" s="8"/>
      <c r="RYX20" s="8"/>
      <c r="RYY20" s="8"/>
      <c r="RYZ20" s="8"/>
      <c r="RZA20" s="8"/>
      <c r="RZB20" s="8"/>
      <c r="RZC20" s="8"/>
      <c r="RZD20" s="8"/>
      <c r="RZE20" s="8"/>
      <c r="RZF20" s="8"/>
      <c r="RZG20" s="8"/>
      <c r="RZH20" s="8"/>
      <c r="RZI20" s="8"/>
      <c r="RZJ20" s="8"/>
      <c r="RZK20" s="8"/>
      <c r="RZL20" s="8"/>
      <c r="RZM20" s="8"/>
      <c r="RZN20" s="8"/>
      <c r="RZO20" s="8"/>
      <c r="RZP20" s="8"/>
      <c r="RZQ20" s="8"/>
      <c r="RZR20" s="8"/>
      <c r="RZS20" s="8"/>
      <c r="RZT20" s="8"/>
      <c r="RZU20" s="8"/>
      <c r="RZV20" s="8"/>
      <c r="RZW20" s="8"/>
      <c r="RZX20" s="8"/>
      <c r="RZY20" s="8"/>
      <c r="RZZ20" s="8"/>
      <c r="SAA20" s="8"/>
      <c r="SAB20" s="8"/>
      <c r="SAC20" s="8"/>
      <c r="SAD20" s="8"/>
      <c r="SAE20" s="8"/>
      <c r="SAF20" s="8"/>
      <c r="SAG20" s="8"/>
      <c r="SAH20" s="8"/>
      <c r="SAI20" s="8"/>
      <c r="SAJ20" s="8"/>
      <c r="SAK20" s="8"/>
      <c r="SAL20" s="8"/>
      <c r="SAM20" s="8"/>
      <c r="SAN20" s="8"/>
      <c r="SAO20" s="8"/>
      <c r="SAP20" s="8"/>
      <c r="SAQ20" s="8"/>
      <c r="SAR20" s="8"/>
      <c r="SAS20" s="8"/>
      <c r="SAT20" s="8"/>
      <c r="SAU20" s="8"/>
      <c r="SAV20" s="8"/>
      <c r="SAW20" s="8"/>
      <c r="SAX20" s="8"/>
      <c r="SAY20" s="8"/>
      <c r="SAZ20" s="8"/>
      <c r="SBA20" s="8"/>
      <c r="SBB20" s="8"/>
      <c r="SBC20" s="8"/>
      <c r="SBD20" s="8"/>
      <c r="SBE20" s="8"/>
      <c r="SBF20" s="8"/>
      <c r="SBG20" s="8"/>
      <c r="SBH20" s="8"/>
      <c r="SBI20" s="8"/>
      <c r="SBJ20" s="8"/>
      <c r="SBK20" s="8"/>
      <c r="SBL20" s="8"/>
      <c r="SBM20" s="8"/>
      <c r="SBN20" s="8"/>
      <c r="SBO20" s="8"/>
      <c r="SBP20" s="8"/>
      <c r="SBQ20" s="8"/>
      <c r="SBR20" s="8"/>
      <c r="SBS20" s="8"/>
      <c r="SBT20" s="8"/>
      <c r="SBU20" s="8"/>
      <c r="SBV20" s="8"/>
      <c r="SBW20" s="8"/>
      <c r="SBX20" s="8"/>
      <c r="SBY20" s="8"/>
      <c r="SBZ20" s="8"/>
      <c r="SCA20" s="8"/>
      <c r="SCB20" s="8"/>
      <c r="SCC20" s="8"/>
      <c r="SCD20" s="8"/>
      <c r="SCE20" s="8"/>
      <c r="SCF20" s="8"/>
      <c r="SCG20" s="8"/>
      <c r="SCH20" s="8"/>
      <c r="SCI20" s="8"/>
      <c r="SCJ20" s="8"/>
      <c r="SCK20" s="8"/>
      <c r="SCL20" s="8"/>
      <c r="SCM20" s="8"/>
      <c r="SCN20" s="8"/>
      <c r="SCO20" s="8"/>
      <c r="SCP20" s="8"/>
      <c r="SCQ20" s="8"/>
      <c r="SCR20" s="8"/>
      <c r="SCS20" s="8"/>
      <c r="SCT20" s="8"/>
      <c r="SCU20" s="8"/>
      <c r="SCV20" s="8"/>
      <c r="SCW20" s="8"/>
      <c r="SCX20" s="8"/>
      <c r="SCY20" s="8"/>
      <c r="SCZ20" s="8"/>
      <c r="SDA20" s="8"/>
      <c r="SDB20" s="8"/>
      <c r="SDC20" s="8"/>
      <c r="SDD20" s="8"/>
      <c r="SDE20" s="8"/>
      <c r="SDF20" s="8"/>
      <c r="SDG20" s="8"/>
      <c r="SDH20" s="8"/>
      <c r="SDI20" s="8"/>
      <c r="SDJ20" s="8"/>
      <c r="SDK20" s="8"/>
      <c r="SDL20" s="8"/>
      <c r="SDM20" s="8"/>
      <c r="SDN20" s="8"/>
      <c r="SDO20" s="8"/>
      <c r="SDP20" s="8"/>
      <c r="SDQ20" s="8"/>
      <c r="SDR20" s="8"/>
      <c r="SDS20" s="8"/>
      <c r="SDT20" s="8"/>
      <c r="SDU20" s="8"/>
      <c r="SDV20" s="8"/>
      <c r="SDW20" s="8"/>
      <c r="SDX20" s="8"/>
      <c r="SDY20" s="8"/>
      <c r="SDZ20" s="8"/>
      <c r="SEA20" s="8"/>
      <c r="SEB20" s="8"/>
      <c r="SEC20" s="8"/>
      <c r="SED20" s="8"/>
      <c r="SEE20" s="8"/>
      <c r="SEF20" s="8"/>
      <c r="SEG20" s="8"/>
      <c r="SEH20" s="8"/>
      <c r="SEI20" s="8"/>
      <c r="SEJ20" s="8"/>
      <c r="SEK20" s="8"/>
      <c r="SEL20" s="8"/>
      <c r="SEM20" s="8"/>
      <c r="SEN20" s="8"/>
      <c r="SEO20" s="8"/>
      <c r="SEP20" s="8"/>
      <c r="SEQ20" s="8"/>
      <c r="SER20" s="8"/>
      <c r="SES20" s="8"/>
      <c r="SET20" s="8"/>
      <c r="SEU20" s="8"/>
      <c r="SEV20" s="8"/>
      <c r="SEW20" s="8"/>
      <c r="SEX20" s="8"/>
      <c r="SEY20" s="8"/>
      <c r="SEZ20" s="8"/>
      <c r="SFA20" s="8"/>
      <c r="SFB20" s="8"/>
      <c r="SFC20" s="8"/>
      <c r="SFD20" s="8"/>
      <c r="SFE20" s="8"/>
      <c r="SFF20" s="8"/>
      <c r="SFG20" s="8"/>
      <c r="SFH20" s="8"/>
      <c r="SFI20" s="8"/>
      <c r="SFJ20" s="8"/>
      <c r="SFK20" s="8"/>
      <c r="SFL20" s="8"/>
      <c r="SFM20" s="8"/>
      <c r="SFN20" s="8"/>
      <c r="SFO20" s="8"/>
      <c r="SFP20" s="8"/>
      <c r="SFQ20" s="8"/>
      <c r="SFR20" s="8"/>
      <c r="SFS20" s="8"/>
      <c r="SFT20" s="8"/>
      <c r="SFU20" s="8"/>
      <c r="SFV20" s="8"/>
      <c r="SFW20" s="8"/>
      <c r="SFX20" s="8"/>
      <c r="SFY20" s="8"/>
      <c r="SFZ20" s="8"/>
      <c r="SGA20" s="8"/>
      <c r="SGB20" s="8"/>
      <c r="SGC20" s="8"/>
      <c r="SGD20" s="8"/>
      <c r="SGE20" s="8"/>
      <c r="SGF20" s="8"/>
      <c r="SGG20" s="8"/>
      <c r="SGH20" s="8"/>
      <c r="SGI20" s="8"/>
      <c r="SGJ20" s="8"/>
      <c r="SGK20" s="8"/>
      <c r="SGL20" s="8"/>
      <c r="SGM20" s="8"/>
      <c r="SGN20" s="8"/>
      <c r="SGO20" s="8"/>
      <c r="SGP20" s="8"/>
      <c r="SGQ20" s="8"/>
      <c r="SGR20" s="8"/>
      <c r="SGS20" s="8"/>
      <c r="SGT20" s="8"/>
      <c r="SGU20" s="8"/>
      <c r="SGV20" s="8"/>
      <c r="SGW20" s="8"/>
      <c r="SGX20" s="8"/>
      <c r="SGY20" s="8"/>
      <c r="SGZ20" s="8"/>
      <c r="SHA20" s="8"/>
      <c r="SHB20" s="8"/>
      <c r="SHC20" s="8"/>
      <c r="SHD20" s="8"/>
      <c r="SHE20" s="8"/>
      <c r="SHF20" s="8"/>
      <c r="SHG20" s="8"/>
      <c r="SHH20" s="8"/>
      <c r="SHI20" s="8"/>
      <c r="SHJ20" s="8"/>
      <c r="SHK20" s="8"/>
      <c r="SHL20" s="8"/>
      <c r="SHM20" s="8"/>
      <c r="SHN20" s="8"/>
      <c r="SHO20" s="8"/>
      <c r="SHP20" s="8"/>
      <c r="SHQ20" s="8"/>
      <c r="SHR20" s="8"/>
      <c r="SHS20" s="8"/>
      <c r="SHT20" s="8"/>
      <c r="SHU20" s="8"/>
      <c r="SHV20" s="8"/>
      <c r="SHW20" s="8"/>
      <c r="SHX20" s="8"/>
      <c r="SHY20" s="8"/>
      <c r="SHZ20" s="8"/>
      <c r="SIA20" s="8"/>
      <c r="SIB20" s="8"/>
      <c r="SIC20" s="8"/>
      <c r="SID20" s="8"/>
      <c r="SIE20" s="8"/>
      <c r="SIF20" s="8"/>
      <c r="SIG20" s="8"/>
      <c r="SIH20" s="8"/>
      <c r="SII20" s="8"/>
      <c r="SIJ20" s="8"/>
      <c r="SIK20" s="8"/>
      <c r="SIL20" s="8"/>
      <c r="SIM20" s="8"/>
      <c r="SIN20" s="8"/>
      <c r="SIO20" s="8"/>
      <c r="SIP20" s="8"/>
      <c r="SIQ20" s="8"/>
      <c r="SIR20" s="8"/>
      <c r="SIS20" s="8"/>
      <c r="SIT20" s="8"/>
      <c r="SIU20" s="8"/>
      <c r="SIV20" s="8"/>
      <c r="SIW20" s="8"/>
      <c r="SIX20" s="8"/>
      <c r="SIY20" s="8"/>
      <c r="SIZ20" s="8"/>
      <c r="SJA20" s="8"/>
      <c r="SJB20" s="8"/>
      <c r="SJC20" s="8"/>
      <c r="SJD20" s="8"/>
      <c r="SJE20" s="8"/>
      <c r="SJF20" s="8"/>
      <c r="SJG20" s="8"/>
      <c r="SJH20" s="8"/>
      <c r="SJI20" s="8"/>
      <c r="SJJ20" s="8"/>
      <c r="SJK20" s="8"/>
      <c r="SJL20" s="8"/>
      <c r="SJM20" s="8"/>
      <c r="SJN20" s="8"/>
      <c r="SJO20" s="8"/>
      <c r="SJP20" s="8"/>
      <c r="SJQ20" s="8"/>
      <c r="SJR20" s="8"/>
      <c r="SJS20" s="8"/>
      <c r="SJT20" s="8"/>
      <c r="SJU20" s="8"/>
      <c r="SJV20" s="8"/>
      <c r="SJW20" s="8"/>
      <c r="SJX20" s="8"/>
      <c r="SJY20" s="8"/>
      <c r="SJZ20" s="8"/>
      <c r="SKA20" s="8"/>
      <c r="SKB20" s="8"/>
      <c r="SKC20" s="8"/>
      <c r="SKD20" s="8"/>
      <c r="SKE20" s="8"/>
      <c r="SKF20" s="8"/>
      <c r="SKG20" s="8"/>
      <c r="SKH20" s="8"/>
      <c r="SKI20" s="8"/>
      <c r="SKJ20" s="8"/>
      <c r="SKK20" s="8"/>
      <c r="SKL20" s="8"/>
      <c r="SKM20" s="8"/>
      <c r="SKN20" s="8"/>
      <c r="SKO20" s="8"/>
      <c r="SKP20" s="8"/>
      <c r="SKQ20" s="8"/>
      <c r="SKR20" s="8"/>
      <c r="SKS20" s="8"/>
      <c r="SKT20" s="8"/>
      <c r="SKU20" s="8"/>
      <c r="SKV20" s="8"/>
      <c r="SKW20" s="8"/>
      <c r="SKX20" s="8"/>
      <c r="SKY20" s="8"/>
      <c r="SKZ20" s="8"/>
      <c r="SLA20" s="8"/>
      <c r="SLB20" s="8"/>
      <c r="SLC20" s="8"/>
      <c r="SLD20" s="8"/>
      <c r="SLE20" s="8"/>
      <c r="SLF20" s="8"/>
      <c r="SLG20" s="8"/>
      <c r="SLH20" s="8"/>
      <c r="SLI20" s="8"/>
      <c r="SLJ20" s="8"/>
      <c r="SLK20" s="8"/>
      <c r="SLL20" s="8"/>
      <c r="SLM20" s="8"/>
      <c r="SLN20" s="8"/>
      <c r="SLO20" s="8"/>
      <c r="SLP20" s="8"/>
      <c r="SLQ20" s="8"/>
      <c r="SLR20" s="8"/>
      <c r="SLS20" s="8"/>
      <c r="SLT20" s="8"/>
      <c r="SLU20" s="8"/>
      <c r="SLV20" s="8"/>
      <c r="SLW20" s="8"/>
      <c r="SLX20" s="8"/>
      <c r="SLY20" s="8"/>
      <c r="SLZ20" s="8"/>
      <c r="SMA20" s="8"/>
      <c r="SMB20" s="8"/>
      <c r="SMC20" s="8"/>
      <c r="SMD20" s="8"/>
      <c r="SME20" s="8"/>
      <c r="SMF20" s="8"/>
      <c r="SMG20" s="8"/>
      <c r="SMH20" s="8"/>
      <c r="SMI20" s="8"/>
      <c r="SMJ20" s="8"/>
      <c r="SMK20" s="8"/>
      <c r="SML20" s="8"/>
      <c r="SMM20" s="8"/>
      <c r="SMN20" s="8"/>
      <c r="SMO20" s="8"/>
      <c r="SMP20" s="8"/>
      <c r="SMQ20" s="8"/>
      <c r="SMR20" s="8"/>
      <c r="SMS20" s="8"/>
      <c r="SMT20" s="8"/>
      <c r="SMU20" s="8"/>
      <c r="SMV20" s="8"/>
      <c r="SMW20" s="8"/>
      <c r="SMX20" s="8"/>
      <c r="SMY20" s="8"/>
      <c r="SMZ20" s="8"/>
      <c r="SNA20" s="8"/>
      <c r="SNB20" s="8"/>
      <c r="SNC20" s="8"/>
      <c r="SND20" s="8"/>
      <c r="SNE20" s="8"/>
      <c r="SNF20" s="8"/>
      <c r="SNG20" s="8"/>
      <c r="SNH20" s="8"/>
      <c r="SNI20" s="8"/>
      <c r="SNJ20" s="8"/>
      <c r="SNK20" s="8"/>
      <c r="SNL20" s="8"/>
      <c r="SNM20" s="8"/>
      <c r="SNN20" s="8"/>
      <c r="SNO20" s="8"/>
      <c r="SNP20" s="8"/>
      <c r="SNQ20" s="8"/>
      <c r="SNR20" s="8"/>
      <c r="SNS20" s="8"/>
      <c r="SNT20" s="8"/>
      <c r="SNU20" s="8"/>
      <c r="SNV20" s="8"/>
      <c r="SNW20" s="8"/>
      <c r="SNX20" s="8"/>
      <c r="SNY20" s="8"/>
      <c r="SNZ20" s="8"/>
      <c r="SOA20" s="8"/>
      <c r="SOB20" s="8"/>
      <c r="SOC20" s="8"/>
      <c r="SOD20" s="8"/>
      <c r="SOE20" s="8"/>
      <c r="SOF20" s="8"/>
      <c r="SOG20" s="8"/>
      <c r="SOH20" s="8"/>
      <c r="SOI20" s="8"/>
      <c r="SOJ20" s="8"/>
      <c r="SOK20" s="8"/>
      <c r="SOL20" s="8"/>
      <c r="SOM20" s="8"/>
      <c r="SON20" s="8"/>
      <c r="SOO20" s="8"/>
      <c r="SOP20" s="8"/>
      <c r="SOQ20" s="8"/>
      <c r="SOR20" s="8"/>
      <c r="SOS20" s="8"/>
      <c r="SOT20" s="8"/>
      <c r="SOU20" s="8"/>
      <c r="SOV20" s="8"/>
      <c r="SOW20" s="8"/>
      <c r="SOX20" s="8"/>
      <c r="SOY20" s="8"/>
      <c r="SOZ20" s="8"/>
      <c r="SPA20" s="8"/>
      <c r="SPB20" s="8"/>
      <c r="SPC20" s="8"/>
      <c r="SPD20" s="8"/>
      <c r="SPE20" s="8"/>
      <c r="SPF20" s="8"/>
      <c r="SPG20" s="8"/>
      <c r="SPH20" s="8"/>
      <c r="SPI20" s="8"/>
      <c r="SPJ20" s="8"/>
      <c r="SPK20" s="8"/>
      <c r="SPL20" s="8"/>
      <c r="SPM20" s="8"/>
      <c r="SPN20" s="8"/>
      <c r="SPO20" s="8"/>
      <c r="SPP20" s="8"/>
      <c r="SPQ20" s="8"/>
      <c r="SPR20" s="8"/>
      <c r="SPS20" s="8"/>
      <c r="SPT20" s="8"/>
      <c r="SPU20" s="8"/>
      <c r="SPV20" s="8"/>
      <c r="SPW20" s="8"/>
      <c r="SPX20" s="8"/>
      <c r="SPY20" s="8"/>
      <c r="SPZ20" s="8"/>
      <c r="SQA20" s="8"/>
      <c r="SQB20" s="8"/>
      <c r="SQC20" s="8"/>
      <c r="SQD20" s="8"/>
      <c r="SQE20" s="8"/>
      <c r="SQF20" s="8"/>
      <c r="SQG20" s="8"/>
      <c r="SQH20" s="8"/>
      <c r="SQI20" s="8"/>
      <c r="SQJ20" s="8"/>
      <c r="SQK20" s="8"/>
      <c r="SQL20" s="8"/>
      <c r="SQM20" s="8"/>
      <c r="SQN20" s="8"/>
      <c r="SQO20" s="8"/>
      <c r="SQP20" s="8"/>
      <c r="SQQ20" s="8"/>
      <c r="SQR20" s="8"/>
      <c r="SQS20" s="8"/>
      <c r="SQT20" s="8"/>
      <c r="SQU20" s="8"/>
      <c r="SQV20" s="8"/>
      <c r="SQW20" s="8"/>
      <c r="SQX20" s="8"/>
      <c r="SQY20" s="8"/>
      <c r="SQZ20" s="8"/>
      <c r="SRA20" s="8"/>
      <c r="SRB20" s="8"/>
      <c r="SRC20" s="8"/>
      <c r="SRD20" s="8"/>
      <c r="SRE20" s="8"/>
      <c r="SRF20" s="8"/>
      <c r="SRG20" s="8"/>
      <c r="SRH20" s="8"/>
      <c r="SRI20" s="8"/>
      <c r="SRJ20" s="8"/>
      <c r="SRK20" s="8"/>
      <c r="SRL20" s="8"/>
      <c r="SRM20" s="8"/>
      <c r="SRN20" s="8"/>
      <c r="SRO20" s="8"/>
      <c r="SRP20" s="8"/>
      <c r="SRQ20" s="8"/>
      <c r="SRR20" s="8"/>
      <c r="SRS20" s="8"/>
      <c r="SRT20" s="8"/>
      <c r="SRU20" s="8"/>
      <c r="SRV20" s="8"/>
      <c r="SRW20" s="8"/>
      <c r="SRX20" s="8"/>
      <c r="SRY20" s="8"/>
      <c r="SRZ20" s="8"/>
      <c r="SSA20" s="8"/>
      <c r="SSB20" s="8"/>
      <c r="SSC20" s="8"/>
      <c r="SSD20" s="8"/>
      <c r="SSE20" s="8"/>
      <c r="SSF20" s="8"/>
      <c r="SSG20" s="8"/>
      <c r="SSH20" s="8"/>
      <c r="SSI20" s="8"/>
      <c r="SSJ20" s="8"/>
      <c r="SSK20" s="8"/>
      <c r="SSL20" s="8"/>
      <c r="SSM20" s="8"/>
      <c r="SSN20" s="8"/>
      <c r="SSO20" s="8"/>
      <c r="SSP20" s="8"/>
      <c r="SSQ20" s="8"/>
      <c r="SSR20" s="8"/>
      <c r="SSS20" s="8"/>
      <c r="SST20" s="8"/>
      <c r="SSU20" s="8"/>
      <c r="SSV20" s="8"/>
      <c r="SSW20" s="8"/>
      <c r="SSX20" s="8"/>
      <c r="SSY20" s="8"/>
      <c r="SSZ20" s="8"/>
      <c r="STA20" s="8"/>
      <c r="STB20" s="8"/>
      <c r="STC20" s="8"/>
      <c r="STD20" s="8"/>
      <c r="STE20" s="8"/>
      <c r="STF20" s="8"/>
      <c r="STG20" s="8"/>
      <c r="STH20" s="8"/>
      <c r="STI20" s="8"/>
      <c r="STJ20" s="8"/>
      <c r="STK20" s="8"/>
      <c r="STL20" s="8"/>
      <c r="STM20" s="8"/>
      <c r="STN20" s="8"/>
      <c r="STO20" s="8"/>
      <c r="STP20" s="8"/>
      <c r="STQ20" s="8"/>
      <c r="STR20" s="8"/>
      <c r="STS20" s="8"/>
      <c r="STT20" s="8"/>
      <c r="STU20" s="8"/>
      <c r="STV20" s="8"/>
      <c r="STW20" s="8"/>
      <c r="STX20" s="8"/>
      <c r="STY20" s="8"/>
      <c r="STZ20" s="8"/>
      <c r="SUA20" s="8"/>
      <c r="SUB20" s="8"/>
      <c r="SUC20" s="8"/>
      <c r="SUD20" s="8"/>
      <c r="SUE20" s="8"/>
      <c r="SUF20" s="8"/>
      <c r="SUG20" s="8"/>
      <c r="SUH20" s="8"/>
      <c r="SUI20" s="8"/>
      <c r="SUJ20" s="8"/>
      <c r="SUK20" s="8"/>
      <c r="SUL20" s="8"/>
      <c r="SUM20" s="8"/>
      <c r="SUN20" s="8"/>
      <c r="SUO20" s="8"/>
      <c r="SUP20" s="8"/>
      <c r="SUQ20" s="8"/>
      <c r="SUR20" s="8"/>
      <c r="SUS20" s="8"/>
      <c r="SUT20" s="8"/>
      <c r="SUU20" s="8"/>
      <c r="SUV20" s="8"/>
      <c r="SUW20" s="8"/>
      <c r="SUX20" s="8"/>
      <c r="SUY20" s="8"/>
      <c r="SUZ20" s="8"/>
      <c r="SVA20" s="8"/>
      <c r="SVB20" s="8"/>
      <c r="SVC20" s="8"/>
      <c r="SVD20" s="8"/>
      <c r="SVE20" s="8"/>
      <c r="SVF20" s="8"/>
      <c r="SVG20" s="8"/>
      <c r="SVH20" s="8"/>
      <c r="SVI20" s="8"/>
      <c r="SVJ20" s="8"/>
      <c r="SVK20" s="8"/>
      <c r="SVL20" s="8"/>
      <c r="SVM20" s="8"/>
      <c r="SVN20" s="8"/>
      <c r="SVO20" s="8"/>
      <c r="SVP20" s="8"/>
      <c r="SVQ20" s="8"/>
      <c r="SVR20" s="8"/>
      <c r="SVS20" s="8"/>
      <c r="SVT20" s="8"/>
      <c r="SVU20" s="8"/>
      <c r="SVV20" s="8"/>
      <c r="SVW20" s="8"/>
      <c r="SVX20" s="8"/>
      <c r="SVY20" s="8"/>
      <c r="SVZ20" s="8"/>
      <c r="SWA20" s="8"/>
      <c r="SWB20" s="8"/>
      <c r="SWC20" s="8"/>
      <c r="SWD20" s="8"/>
      <c r="SWE20" s="8"/>
      <c r="SWF20" s="8"/>
      <c r="SWG20" s="8"/>
      <c r="SWH20" s="8"/>
      <c r="SWI20" s="8"/>
      <c r="SWJ20" s="8"/>
      <c r="SWK20" s="8"/>
      <c r="SWL20" s="8"/>
      <c r="SWM20" s="8"/>
      <c r="SWN20" s="8"/>
      <c r="SWO20" s="8"/>
      <c r="SWP20" s="8"/>
      <c r="SWQ20" s="8"/>
      <c r="SWR20" s="8"/>
      <c r="SWS20" s="8"/>
      <c r="SWT20" s="8"/>
      <c r="SWU20" s="8"/>
      <c r="SWV20" s="8"/>
      <c r="SWW20" s="8"/>
      <c r="SWX20" s="8"/>
      <c r="SWY20" s="8"/>
      <c r="SWZ20" s="8"/>
      <c r="SXA20" s="8"/>
      <c r="SXB20" s="8"/>
      <c r="SXC20" s="8"/>
      <c r="SXD20" s="8"/>
      <c r="SXE20" s="8"/>
      <c r="SXF20" s="8"/>
      <c r="SXG20" s="8"/>
      <c r="SXH20" s="8"/>
      <c r="SXI20" s="8"/>
      <c r="SXJ20" s="8"/>
      <c r="SXK20" s="8"/>
      <c r="SXL20" s="8"/>
      <c r="SXM20" s="8"/>
      <c r="SXN20" s="8"/>
      <c r="SXO20" s="8"/>
      <c r="SXP20" s="8"/>
      <c r="SXQ20" s="8"/>
      <c r="SXR20" s="8"/>
      <c r="SXS20" s="8"/>
      <c r="SXT20" s="8"/>
      <c r="SXU20" s="8"/>
      <c r="SXV20" s="8"/>
      <c r="SXW20" s="8"/>
      <c r="SXX20" s="8"/>
      <c r="SXY20" s="8"/>
      <c r="SXZ20" s="8"/>
      <c r="SYA20" s="8"/>
      <c r="SYB20" s="8"/>
      <c r="SYC20" s="8"/>
      <c r="SYD20" s="8"/>
      <c r="SYE20" s="8"/>
      <c r="SYF20" s="8"/>
      <c r="SYG20" s="8"/>
      <c r="SYH20" s="8"/>
      <c r="SYI20" s="8"/>
      <c r="SYJ20" s="8"/>
      <c r="SYK20" s="8"/>
      <c r="SYL20" s="8"/>
      <c r="SYM20" s="8"/>
      <c r="SYN20" s="8"/>
      <c r="SYO20" s="8"/>
      <c r="SYP20" s="8"/>
      <c r="SYQ20" s="8"/>
      <c r="SYR20" s="8"/>
      <c r="SYS20" s="8"/>
      <c r="SYT20" s="8"/>
      <c r="SYU20" s="8"/>
      <c r="SYV20" s="8"/>
      <c r="SYW20" s="8"/>
      <c r="SYX20" s="8"/>
      <c r="SYY20" s="8"/>
      <c r="SYZ20" s="8"/>
      <c r="SZA20" s="8"/>
      <c r="SZB20" s="8"/>
      <c r="SZC20" s="8"/>
      <c r="SZD20" s="8"/>
      <c r="SZE20" s="8"/>
      <c r="SZF20" s="8"/>
      <c r="SZG20" s="8"/>
      <c r="SZH20" s="8"/>
      <c r="SZI20" s="8"/>
      <c r="SZJ20" s="8"/>
      <c r="SZK20" s="8"/>
      <c r="SZL20" s="8"/>
      <c r="SZM20" s="8"/>
      <c r="SZN20" s="8"/>
      <c r="SZO20" s="8"/>
      <c r="SZP20" s="8"/>
      <c r="SZQ20" s="8"/>
      <c r="SZR20" s="8"/>
      <c r="SZS20" s="8"/>
      <c r="SZT20" s="8"/>
      <c r="SZU20" s="8"/>
      <c r="SZV20" s="8"/>
      <c r="SZW20" s="8"/>
      <c r="SZX20" s="8"/>
      <c r="SZY20" s="8"/>
      <c r="SZZ20" s="8"/>
      <c r="TAA20" s="8"/>
      <c r="TAB20" s="8"/>
      <c r="TAC20" s="8"/>
      <c r="TAD20" s="8"/>
      <c r="TAE20" s="8"/>
      <c r="TAF20" s="8"/>
      <c r="TAG20" s="8"/>
      <c r="TAH20" s="8"/>
      <c r="TAI20" s="8"/>
      <c r="TAJ20" s="8"/>
      <c r="TAK20" s="8"/>
      <c r="TAL20" s="8"/>
      <c r="TAM20" s="8"/>
      <c r="TAN20" s="8"/>
      <c r="TAO20" s="8"/>
      <c r="TAP20" s="8"/>
      <c r="TAQ20" s="8"/>
      <c r="TAR20" s="8"/>
      <c r="TAS20" s="8"/>
      <c r="TAT20" s="8"/>
      <c r="TAU20" s="8"/>
      <c r="TAV20" s="8"/>
      <c r="TAW20" s="8"/>
      <c r="TAX20" s="8"/>
      <c r="TAY20" s="8"/>
      <c r="TAZ20" s="8"/>
      <c r="TBA20" s="8"/>
      <c r="TBB20" s="8"/>
      <c r="TBC20" s="8"/>
      <c r="TBD20" s="8"/>
      <c r="TBE20" s="8"/>
      <c r="TBF20" s="8"/>
      <c r="TBG20" s="8"/>
      <c r="TBH20" s="8"/>
      <c r="TBI20" s="8"/>
      <c r="TBJ20" s="8"/>
      <c r="TBK20" s="8"/>
      <c r="TBL20" s="8"/>
      <c r="TBM20" s="8"/>
      <c r="TBN20" s="8"/>
      <c r="TBO20" s="8"/>
      <c r="TBP20" s="8"/>
      <c r="TBQ20" s="8"/>
      <c r="TBR20" s="8"/>
      <c r="TBS20" s="8"/>
      <c r="TBT20" s="8"/>
      <c r="TBU20" s="8"/>
      <c r="TBV20" s="8"/>
      <c r="TBW20" s="8"/>
      <c r="TBX20" s="8"/>
      <c r="TBY20" s="8"/>
      <c r="TBZ20" s="8"/>
      <c r="TCA20" s="8"/>
      <c r="TCB20" s="8"/>
      <c r="TCC20" s="8"/>
      <c r="TCD20" s="8"/>
      <c r="TCE20" s="8"/>
      <c r="TCF20" s="8"/>
      <c r="TCG20" s="8"/>
      <c r="TCH20" s="8"/>
      <c r="TCI20" s="8"/>
      <c r="TCJ20" s="8"/>
      <c r="TCK20" s="8"/>
      <c r="TCL20" s="8"/>
      <c r="TCM20" s="8"/>
      <c r="TCN20" s="8"/>
      <c r="TCO20" s="8"/>
      <c r="TCP20" s="8"/>
      <c r="TCQ20" s="8"/>
      <c r="TCR20" s="8"/>
      <c r="TCS20" s="8"/>
      <c r="TCT20" s="8"/>
      <c r="TCU20" s="8"/>
      <c r="TCV20" s="8"/>
      <c r="TCW20" s="8"/>
      <c r="TCX20" s="8"/>
      <c r="TCY20" s="8"/>
      <c r="TCZ20" s="8"/>
      <c r="TDA20" s="8"/>
      <c r="TDB20" s="8"/>
      <c r="TDC20" s="8"/>
      <c r="TDD20" s="8"/>
      <c r="TDE20" s="8"/>
      <c r="TDF20" s="8"/>
      <c r="TDG20" s="8"/>
      <c r="TDH20" s="8"/>
      <c r="TDI20" s="8"/>
      <c r="TDJ20" s="8"/>
      <c r="TDK20" s="8"/>
      <c r="TDL20" s="8"/>
      <c r="TDM20" s="8"/>
      <c r="TDN20" s="8"/>
      <c r="TDO20" s="8"/>
      <c r="TDP20" s="8"/>
      <c r="TDQ20" s="8"/>
      <c r="TDR20" s="8"/>
      <c r="TDS20" s="8"/>
      <c r="TDT20" s="8"/>
      <c r="TDU20" s="8"/>
      <c r="TDV20" s="8"/>
      <c r="TDW20" s="8"/>
      <c r="TDX20" s="8"/>
      <c r="TDY20" s="8"/>
      <c r="TDZ20" s="8"/>
      <c r="TEA20" s="8"/>
      <c r="TEB20" s="8"/>
      <c r="TEC20" s="8"/>
      <c r="TED20" s="8"/>
      <c r="TEE20" s="8"/>
      <c r="TEF20" s="8"/>
      <c r="TEG20" s="8"/>
      <c r="TEH20" s="8"/>
      <c r="TEI20" s="8"/>
      <c r="TEJ20" s="8"/>
      <c r="TEK20" s="8"/>
      <c r="TEL20" s="8"/>
      <c r="TEM20" s="8"/>
      <c r="TEN20" s="8"/>
      <c r="TEO20" s="8"/>
      <c r="TEP20" s="8"/>
      <c r="TEQ20" s="8"/>
      <c r="TER20" s="8"/>
      <c r="TES20" s="8"/>
      <c r="TET20" s="8"/>
      <c r="TEU20" s="8"/>
      <c r="TEV20" s="8"/>
      <c r="TEW20" s="8"/>
      <c r="TEX20" s="8"/>
      <c r="TEY20" s="8"/>
      <c r="TEZ20" s="8"/>
      <c r="TFA20" s="8"/>
      <c r="TFB20" s="8"/>
      <c r="TFC20" s="8"/>
      <c r="TFD20" s="8"/>
      <c r="TFE20" s="8"/>
      <c r="TFF20" s="8"/>
      <c r="TFG20" s="8"/>
      <c r="TFH20" s="8"/>
      <c r="TFI20" s="8"/>
      <c r="TFJ20" s="8"/>
      <c r="TFK20" s="8"/>
      <c r="TFL20" s="8"/>
      <c r="TFM20" s="8"/>
      <c r="TFN20" s="8"/>
      <c r="TFO20" s="8"/>
      <c r="TFP20" s="8"/>
      <c r="TFQ20" s="8"/>
      <c r="TFR20" s="8"/>
      <c r="TFS20" s="8"/>
      <c r="TFT20" s="8"/>
      <c r="TFU20" s="8"/>
      <c r="TFV20" s="8"/>
      <c r="TFW20" s="8"/>
      <c r="TFX20" s="8"/>
      <c r="TFY20" s="8"/>
      <c r="TFZ20" s="8"/>
      <c r="TGA20" s="8"/>
      <c r="TGB20" s="8"/>
      <c r="TGC20" s="8"/>
      <c r="TGD20" s="8"/>
      <c r="TGE20" s="8"/>
      <c r="TGF20" s="8"/>
      <c r="TGG20" s="8"/>
      <c r="TGH20" s="8"/>
      <c r="TGI20" s="8"/>
      <c r="TGJ20" s="8"/>
      <c r="TGK20" s="8"/>
      <c r="TGL20" s="8"/>
      <c r="TGM20" s="8"/>
      <c r="TGN20" s="8"/>
      <c r="TGO20" s="8"/>
      <c r="TGP20" s="8"/>
      <c r="TGQ20" s="8"/>
      <c r="TGR20" s="8"/>
      <c r="TGS20" s="8"/>
      <c r="TGT20" s="8"/>
      <c r="TGU20" s="8"/>
      <c r="TGV20" s="8"/>
      <c r="TGW20" s="8"/>
      <c r="TGX20" s="8"/>
      <c r="TGY20" s="8"/>
      <c r="TGZ20" s="8"/>
      <c r="THA20" s="8"/>
      <c r="THB20" s="8"/>
      <c r="THC20" s="8"/>
      <c r="THD20" s="8"/>
      <c r="THE20" s="8"/>
      <c r="THF20" s="8"/>
      <c r="THG20" s="8"/>
      <c r="THH20" s="8"/>
      <c r="THI20" s="8"/>
      <c r="THJ20" s="8"/>
      <c r="THK20" s="8"/>
      <c r="THL20" s="8"/>
      <c r="THM20" s="8"/>
      <c r="THN20" s="8"/>
      <c r="THO20" s="8"/>
      <c r="THP20" s="8"/>
      <c r="THQ20" s="8"/>
      <c r="THR20" s="8"/>
      <c r="THS20" s="8"/>
      <c r="THT20" s="8"/>
      <c r="THU20" s="8"/>
      <c r="THV20" s="8"/>
      <c r="THW20" s="8"/>
      <c r="THX20" s="8"/>
      <c r="THY20" s="8"/>
      <c r="THZ20" s="8"/>
      <c r="TIA20" s="8"/>
      <c r="TIB20" s="8"/>
      <c r="TIC20" s="8"/>
      <c r="TID20" s="8"/>
      <c r="TIE20" s="8"/>
      <c r="TIF20" s="8"/>
      <c r="TIG20" s="8"/>
      <c r="TIH20" s="8"/>
      <c r="TII20" s="8"/>
      <c r="TIJ20" s="8"/>
      <c r="TIK20" s="8"/>
      <c r="TIL20" s="8"/>
      <c r="TIM20" s="8"/>
      <c r="TIN20" s="8"/>
      <c r="TIO20" s="8"/>
      <c r="TIP20" s="8"/>
      <c r="TIQ20" s="8"/>
      <c r="TIR20" s="8"/>
      <c r="TIS20" s="8"/>
      <c r="TIT20" s="8"/>
      <c r="TIU20" s="8"/>
      <c r="TIV20" s="8"/>
      <c r="TIW20" s="8"/>
      <c r="TIX20" s="8"/>
      <c r="TIY20" s="8"/>
      <c r="TIZ20" s="8"/>
      <c r="TJA20" s="8"/>
      <c r="TJB20" s="8"/>
      <c r="TJC20" s="8"/>
      <c r="TJD20" s="8"/>
      <c r="TJE20" s="8"/>
      <c r="TJF20" s="8"/>
      <c r="TJG20" s="8"/>
      <c r="TJH20" s="8"/>
      <c r="TJI20" s="8"/>
      <c r="TJJ20" s="8"/>
      <c r="TJK20" s="8"/>
      <c r="TJL20" s="8"/>
      <c r="TJM20" s="8"/>
      <c r="TJN20" s="8"/>
      <c r="TJO20" s="8"/>
      <c r="TJP20" s="8"/>
      <c r="TJQ20" s="8"/>
      <c r="TJR20" s="8"/>
      <c r="TJS20" s="8"/>
      <c r="TJT20" s="8"/>
      <c r="TJU20" s="8"/>
      <c r="TJV20" s="8"/>
      <c r="TJW20" s="8"/>
      <c r="TJX20" s="8"/>
      <c r="TJY20" s="8"/>
      <c r="TJZ20" s="8"/>
      <c r="TKA20" s="8"/>
      <c r="TKB20" s="8"/>
      <c r="TKC20" s="8"/>
      <c r="TKD20" s="8"/>
      <c r="TKE20" s="8"/>
      <c r="TKF20" s="8"/>
      <c r="TKG20" s="8"/>
      <c r="TKH20" s="8"/>
      <c r="TKI20" s="8"/>
      <c r="TKJ20" s="8"/>
      <c r="TKK20" s="8"/>
      <c r="TKL20" s="8"/>
      <c r="TKM20" s="8"/>
      <c r="TKN20" s="8"/>
      <c r="TKO20" s="8"/>
      <c r="TKP20" s="8"/>
      <c r="TKQ20" s="8"/>
      <c r="TKR20" s="8"/>
      <c r="TKS20" s="8"/>
      <c r="TKT20" s="8"/>
      <c r="TKU20" s="8"/>
      <c r="TKV20" s="8"/>
      <c r="TKW20" s="8"/>
      <c r="TKX20" s="8"/>
      <c r="TKY20" s="8"/>
      <c r="TKZ20" s="8"/>
      <c r="TLA20" s="8"/>
      <c r="TLB20" s="8"/>
      <c r="TLC20" s="8"/>
      <c r="TLD20" s="8"/>
      <c r="TLE20" s="8"/>
      <c r="TLF20" s="8"/>
      <c r="TLG20" s="8"/>
      <c r="TLH20" s="8"/>
      <c r="TLI20" s="8"/>
      <c r="TLJ20" s="8"/>
      <c r="TLK20" s="8"/>
      <c r="TLL20" s="8"/>
      <c r="TLM20" s="8"/>
      <c r="TLN20" s="8"/>
      <c r="TLO20" s="8"/>
      <c r="TLP20" s="8"/>
      <c r="TLQ20" s="8"/>
      <c r="TLR20" s="8"/>
      <c r="TLS20" s="8"/>
      <c r="TLT20" s="8"/>
      <c r="TLU20" s="8"/>
      <c r="TLV20" s="8"/>
      <c r="TLW20" s="8"/>
      <c r="TLX20" s="8"/>
      <c r="TLY20" s="8"/>
      <c r="TLZ20" s="8"/>
      <c r="TMA20" s="8"/>
      <c r="TMB20" s="8"/>
      <c r="TMC20" s="8"/>
      <c r="TMD20" s="8"/>
      <c r="TME20" s="8"/>
      <c r="TMF20" s="8"/>
      <c r="TMG20" s="8"/>
      <c r="TMH20" s="8"/>
      <c r="TMI20" s="8"/>
      <c r="TMJ20" s="8"/>
      <c r="TMK20" s="8"/>
      <c r="TML20" s="8"/>
      <c r="TMM20" s="8"/>
      <c r="TMN20" s="8"/>
      <c r="TMO20" s="8"/>
      <c r="TMP20" s="8"/>
      <c r="TMQ20" s="8"/>
      <c r="TMR20" s="8"/>
      <c r="TMS20" s="8"/>
      <c r="TMT20" s="8"/>
      <c r="TMU20" s="8"/>
      <c r="TMV20" s="8"/>
      <c r="TMW20" s="8"/>
      <c r="TMX20" s="8"/>
      <c r="TMY20" s="8"/>
      <c r="TMZ20" s="8"/>
      <c r="TNA20" s="8"/>
      <c r="TNB20" s="8"/>
      <c r="TNC20" s="8"/>
      <c r="TND20" s="8"/>
      <c r="TNE20" s="8"/>
      <c r="TNF20" s="8"/>
      <c r="TNG20" s="8"/>
      <c r="TNH20" s="8"/>
      <c r="TNI20" s="8"/>
      <c r="TNJ20" s="8"/>
      <c r="TNK20" s="8"/>
      <c r="TNL20" s="8"/>
      <c r="TNM20" s="8"/>
      <c r="TNN20" s="8"/>
      <c r="TNO20" s="8"/>
      <c r="TNP20" s="8"/>
      <c r="TNQ20" s="8"/>
      <c r="TNR20" s="8"/>
      <c r="TNS20" s="8"/>
      <c r="TNT20" s="8"/>
      <c r="TNU20" s="8"/>
      <c r="TNV20" s="8"/>
      <c r="TNW20" s="8"/>
      <c r="TNX20" s="8"/>
      <c r="TNY20" s="8"/>
      <c r="TNZ20" s="8"/>
      <c r="TOA20" s="8"/>
      <c r="TOB20" s="8"/>
      <c r="TOC20" s="8"/>
      <c r="TOD20" s="8"/>
      <c r="TOE20" s="8"/>
      <c r="TOF20" s="8"/>
      <c r="TOG20" s="8"/>
      <c r="TOH20" s="8"/>
      <c r="TOI20" s="8"/>
      <c r="TOJ20" s="8"/>
      <c r="TOK20" s="8"/>
      <c r="TOL20" s="8"/>
      <c r="TOM20" s="8"/>
      <c r="TON20" s="8"/>
      <c r="TOO20" s="8"/>
      <c r="TOP20" s="8"/>
      <c r="TOQ20" s="8"/>
      <c r="TOR20" s="8"/>
      <c r="TOS20" s="8"/>
      <c r="TOT20" s="8"/>
      <c r="TOU20" s="8"/>
      <c r="TOV20" s="8"/>
      <c r="TOW20" s="8"/>
      <c r="TOX20" s="8"/>
      <c r="TOY20" s="8"/>
      <c r="TOZ20" s="8"/>
      <c r="TPA20" s="8"/>
      <c r="TPB20" s="8"/>
      <c r="TPC20" s="8"/>
      <c r="TPD20" s="8"/>
      <c r="TPE20" s="8"/>
      <c r="TPF20" s="8"/>
      <c r="TPG20" s="8"/>
      <c r="TPH20" s="8"/>
      <c r="TPI20" s="8"/>
      <c r="TPJ20" s="8"/>
      <c r="TPK20" s="8"/>
      <c r="TPL20" s="8"/>
      <c r="TPM20" s="8"/>
      <c r="TPN20" s="8"/>
      <c r="TPO20" s="8"/>
      <c r="TPP20" s="8"/>
      <c r="TPQ20" s="8"/>
      <c r="TPR20" s="8"/>
      <c r="TPS20" s="8"/>
      <c r="TPT20" s="8"/>
      <c r="TPU20" s="8"/>
      <c r="TPV20" s="8"/>
      <c r="TPW20" s="8"/>
      <c r="TPX20" s="8"/>
      <c r="TPY20" s="8"/>
      <c r="TPZ20" s="8"/>
      <c r="TQA20" s="8"/>
      <c r="TQB20" s="8"/>
      <c r="TQC20" s="8"/>
      <c r="TQD20" s="8"/>
      <c r="TQE20" s="8"/>
      <c r="TQF20" s="8"/>
      <c r="TQG20" s="8"/>
      <c r="TQH20" s="8"/>
      <c r="TQI20" s="8"/>
      <c r="TQJ20" s="8"/>
      <c r="TQK20" s="8"/>
      <c r="TQL20" s="8"/>
      <c r="TQM20" s="8"/>
      <c r="TQN20" s="8"/>
      <c r="TQO20" s="8"/>
      <c r="TQP20" s="8"/>
      <c r="TQQ20" s="8"/>
      <c r="TQR20" s="8"/>
      <c r="TQS20" s="8"/>
      <c r="TQT20" s="8"/>
      <c r="TQU20" s="8"/>
      <c r="TQV20" s="8"/>
      <c r="TQW20" s="8"/>
      <c r="TQX20" s="8"/>
      <c r="TQY20" s="8"/>
      <c r="TQZ20" s="8"/>
      <c r="TRA20" s="8"/>
      <c r="TRB20" s="8"/>
      <c r="TRC20" s="8"/>
      <c r="TRD20" s="8"/>
      <c r="TRE20" s="8"/>
      <c r="TRF20" s="8"/>
      <c r="TRG20" s="8"/>
      <c r="TRH20" s="8"/>
      <c r="TRI20" s="8"/>
      <c r="TRJ20" s="8"/>
      <c r="TRK20" s="8"/>
      <c r="TRL20" s="8"/>
      <c r="TRM20" s="8"/>
      <c r="TRN20" s="8"/>
      <c r="TRO20" s="8"/>
      <c r="TRP20" s="8"/>
      <c r="TRQ20" s="8"/>
      <c r="TRR20" s="8"/>
      <c r="TRS20" s="8"/>
      <c r="TRT20" s="8"/>
      <c r="TRU20" s="8"/>
      <c r="TRV20" s="8"/>
      <c r="TRW20" s="8"/>
      <c r="TRX20" s="8"/>
      <c r="TRY20" s="8"/>
      <c r="TRZ20" s="8"/>
      <c r="TSA20" s="8"/>
      <c r="TSB20" s="8"/>
      <c r="TSC20" s="8"/>
      <c r="TSD20" s="8"/>
      <c r="TSE20" s="8"/>
      <c r="TSF20" s="8"/>
      <c r="TSG20" s="8"/>
      <c r="TSH20" s="8"/>
      <c r="TSI20" s="8"/>
      <c r="TSJ20" s="8"/>
      <c r="TSK20" s="8"/>
      <c r="TSL20" s="8"/>
      <c r="TSM20" s="8"/>
      <c r="TSN20" s="8"/>
      <c r="TSO20" s="8"/>
      <c r="TSP20" s="8"/>
      <c r="TSQ20" s="8"/>
      <c r="TSR20" s="8"/>
      <c r="TSS20" s="8"/>
      <c r="TST20" s="8"/>
      <c r="TSU20" s="8"/>
      <c r="TSV20" s="8"/>
      <c r="TSW20" s="8"/>
      <c r="TSX20" s="8"/>
      <c r="TSY20" s="8"/>
      <c r="TSZ20" s="8"/>
      <c r="TTA20" s="8"/>
      <c r="TTB20" s="8"/>
      <c r="TTC20" s="8"/>
      <c r="TTD20" s="8"/>
      <c r="TTE20" s="8"/>
      <c r="TTF20" s="8"/>
      <c r="TTG20" s="8"/>
      <c r="TTH20" s="8"/>
      <c r="TTI20" s="8"/>
      <c r="TTJ20" s="8"/>
      <c r="TTK20" s="8"/>
      <c r="TTL20" s="8"/>
      <c r="TTM20" s="8"/>
      <c r="TTN20" s="8"/>
      <c r="TTO20" s="8"/>
      <c r="TTP20" s="8"/>
      <c r="TTQ20" s="8"/>
      <c r="TTR20" s="8"/>
      <c r="TTS20" s="8"/>
      <c r="TTT20" s="8"/>
      <c r="TTU20" s="8"/>
      <c r="TTV20" s="8"/>
      <c r="TTW20" s="8"/>
      <c r="TTX20" s="8"/>
      <c r="TTY20" s="8"/>
      <c r="TTZ20" s="8"/>
      <c r="TUA20" s="8"/>
      <c r="TUB20" s="8"/>
      <c r="TUC20" s="8"/>
      <c r="TUD20" s="8"/>
      <c r="TUE20" s="8"/>
      <c r="TUF20" s="8"/>
      <c r="TUG20" s="8"/>
      <c r="TUH20" s="8"/>
      <c r="TUI20" s="8"/>
      <c r="TUJ20" s="8"/>
      <c r="TUK20" s="8"/>
      <c r="TUL20" s="8"/>
      <c r="TUM20" s="8"/>
      <c r="TUN20" s="8"/>
      <c r="TUO20" s="8"/>
      <c r="TUP20" s="8"/>
      <c r="TUQ20" s="8"/>
      <c r="TUR20" s="8"/>
      <c r="TUS20" s="8"/>
      <c r="TUT20" s="8"/>
      <c r="TUU20" s="8"/>
      <c r="TUV20" s="8"/>
      <c r="TUW20" s="8"/>
      <c r="TUX20" s="8"/>
      <c r="TUY20" s="8"/>
      <c r="TUZ20" s="8"/>
      <c r="TVA20" s="8"/>
      <c r="TVB20" s="8"/>
      <c r="TVC20" s="8"/>
      <c r="TVD20" s="8"/>
      <c r="TVE20" s="8"/>
      <c r="TVF20" s="8"/>
      <c r="TVG20" s="8"/>
      <c r="TVH20" s="8"/>
      <c r="TVI20" s="8"/>
      <c r="TVJ20" s="8"/>
      <c r="TVK20" s="8"/>
      <c r="TVL20" s="8"/>
      <c r="TVM20" s="8"/>
      <c r="TVN20" s="8"/>
      <c r="TVO20" s="8"/>
      <c r="TVP20" s="8"/>
      <c r="TVQ20" s="8"/>
      <c r="TVR20" s="8"/>
      <c r="TVS20" s="8"/>
      <c r="TVT20" s="8"/>
      <c r="TVU20" s="8"/>
      <c r="TVV20" s="8"/>
      <c r="TVW20" s="8"/>
      <c r="TVX20" s="8"/>
      <c r="TVY20" s="8"/>
      <c r="TVZ20" s="8"/>
      <c r="TWA20" s="8"/>
      <c r="TWB20" s="8"/>
      <c r="TWC20" s="8"/>
      <c r="TWD20" s="8"/>
      <c r="TWE20" s="8"/>
      <c r="TWF20" s="8"/>
      <c r="TWG20" s="8"/>
      <c r="TWH20" s="8"/>
      <c r="TWI20" s="8"/>
      <c r="TWJ20" s="8"/>
      <c r="TWK20" s="8"/>
      <c r="TWL20" s="8"/>
      <c r="TWM20" s="8"/>
      <c r="TWN20" s="8"/>
      <c r="TWO20" s="8"/>
      <c r="TWP20" s="8"/>
      <c r="TWQ20" s="8"/>
      <c r="TWR20" s="8"/>
      <c r="TWS20" s="8"/>
      <c r="TWT20" s="8"/>
      <c r="TWU20" s="8"/>
      <c r="TWV20" s="8"/>
      <c r="TWW20" s="8"/>
      <c r="TWX20" s="8"/>
      <c r="TWY20" s="8"/>
      <c r="TWZ20" s="8"/>
      <c r="TXA20" s="8"/>
      <c r="TXB20" s="8"/>
      <c r="TXC20" s="8"/>
      <c r="TXD20" s="8"/>
      <c r="TXE20" s="8"/>
      <c r="TXF20" s="8"/>
      <c r="TXG20" s="8"/>
      <c r="TXH20" s="8"/>
      <c r="TXI20" s="8"/>
      <c r="TXJ20" s="8"/>
      <c r="TXK20" s="8"/>
      <c r="TXL20" s="8"/>
      <c r="TXM20" s="8"/>
      <c r="TXN20" s="8"/>
      <c r="TXO20" s="8"/>
      <c r="TXP20" s="8"/>
      <c r="TXQ20" s="8"/>
      <c r="TXR20" s="8"/>
      <c r="TXS20" s="8"/>
      <c r="TXT20" s="8"/>
      <c r="TXU20" s="8"/>
      <c r="TXV20" s="8"/>
      <c r="TXW20" s="8"/>
      <c r="TXX20" s="8"/>
      <c r="TXY20" s="8"/>
      <c r="TXZ20" s="8"/>
      <c r="TYA20" s="8"/>
      <c r="TYB20" s="8"/>
      <c r="TYC20" s="8"/>
      <c r="TYD20" s="8"/>
      <c r="TYE20" s="8"/>
      <c r="TYF20" s="8"/>
      <c r="TYG20" s="8"/>
      <c r="TYH20" s="8"/>
      <c r="TYI20" s="8"/>
      <c r="TYJ20" s="8"/>
      <c r="TYK20" s="8"/>
      <c r="TYL20" s="8"/>
      <c r="TYM20" s="8"/>
      <c r="TYN20" s="8"/>
      <c r="TYO20" s="8"/>
      <c r="TYP20" s="8"/>
      <c r="TYQ20" s="8"/>
      <c r="TYR20" s="8"/>
      <c r="TYS20" s="8"/>
      <c r="TYT20" s="8"/>
      <c r="TYU20" s="8"/>
      <c r="TYV20" s="8"/>
      <c r="TYW20" s="8"/>
      <c r="TYX20" s="8"/>
      <c r="TYY20" s="8"/>
      <c r="TYZ20" s="8"/>
      <c r="TZA20" s="8"/>
      <c r="TZB20" s="8"/>
      <c r="TZC20" s="8"/>
      <c r="TZD20" s="8"/>
      <c r="TZE20" s="8"/>
      <c r="TZF20" s="8"/>
      <c r="TZG20" s="8"/>
      <c r="TZH20" s="8"/>
      <c r="TZI20" s="8"/>
      <c r="TZJ20" s="8"/>
      <c r="TZK20" s="8"/>
      <c r="TZL20" s="8"/>
      <c r="TZM20" s="8"/>
      <c r="TZN20" s="8"/>
      <c r="TZO20" s="8"/>
      <c r="TZP20" s="8"/>
      <c r="TZQ20" s="8"/>
      <c r="TZR20" s="8"/>
      <c r="TZS20" s="8"/>
      <c r="TZT20" s="8"/>
      <c r="TZU20" s="8"/>
      <c r="TZV20" s="8"/>
      <c r="TZW20" s="8"/>
      <c r="TZX20" s="8"/>
      <c r="TZY20" s="8"/>
      <c r="TZZ20" s="8"/>
      <c r="UAA20" s="8"/>
      <c r="UAB20" s="8"/>
      <c r="UAC20" s="8"/>
      <c r="UAD20" s="8"/>
      <c r="UAE20" s="8"/>
      <c r="UAF20" s="8"/>
      <c r="UAG20" s="8"/>
      <c r="UAH20" s="8"/>
      <c r="UAI20" s="8"/>
      <c r="UAJ20" s="8"/>
      <c r="UAK20" s="8"/>
      <c r="UAL20" s="8"/>
      <c r="UAM20" s="8"/>
      <c r="UAN20" s="8"/>
      <c r="UAO20" s="8"/>
      <c r="UAP20" s="8"/>
      <c r="UAQ20" s="8"/>
      <c r="UAR20" s="8"/>
      <c r="UAS20" s="8"/>
      <c r="UAT20" s="8"/>
      <c r="UAU20" s="8"/>
      <c r="UAV20" s="8"/>
      <c r="UAW20" s="8"/>
      <c r="UAX20" s="8"/>
      <c r="UAY20" s="8"/>
      <c r="UAZ20" s="8"/>
      <c r="UBA20" s="8"/>
      <c r="UBB20" s="8"/>
      <c r="UBC20" s="8"/>
      <c r="UBD20" s="8"/>
      <c r="UBE20" s="8"/>
      <c r="UBF20" s="8"/>
      <c r="UBG20" s="8"/>
      <c r="UBH20" s="8"/>
      <c r="UBI20" s="8"/>
      <c r="UBJ20" s="8"/>
      <c r="UBK20" s="8"/>
      <c r="UBL20" s="8"/>
      <c r="UBM20" s="8"/>
      <c r="UBN20" s="8"/>
      <c r="UBO20" s="8"/>
      <c r="UBP20" s="8"/>
      <c r="UBQ20" s="8"/>
      <c r="UBR20" s="8"/>
      <c r="UBS20" s="8"/>
      <c r="UBT20" s="8"/>
      <c r="UBU20" s="8"/>
      <c r="UBV20" s="8"/>
      <c r="UBW20" s="8"/>
      <c r="UBX20" s="8"/>
      <c r="UBY20" s="8"/>
      <c r="UBZ20" s="8"/>
      <c r="UCA20" s="8"/>
      <c r="UCB20" s="8"/>
      <c r="UCC20" s="8"/>
      <c r="UCD20" s="8"/>
      <c r="UCE20" s="8"/>
      <c r="UCF20" s="8"/>
      <c r="UCG20" s="8"/>
      <c r="UCH20" s="8"/>
      <c r="UCI20" s="8"/>
      <c r="UCJ20" s="8"/>
      <c r="UCK20" s="8"/>
      <c r="UCL20" s="8"/>
      <c r="UCM20" s="8"/>
      <c r="UCN20" s="8"/>
      <c r="UCO20" s="8"/>
      <c r="UCP20" s="8"/>
      <c r="UCQ20" s="8"/>
      <c r="UCR20" s="8"/>
      <c r="UCS20" s="8"/>
      <c r="UCT20" s="8"/>
      <c r="UCU20" s="8"/>
      <c r="UCV20" s="8"/>
      <c r="UCW20" s="8"/>
      <c r="UCX20" s="8"/>
      <c r="UCY20" s="8"/>
      <c r="UCZ20" s="8"/>
      <c r="UDA20" s="8"/>
      <c r="UDB20" s="8"/>
      <c r="UDC20" s="8"/>
      <c r="UDD20" s="8"/>
      <c r="UDE20" s="8"/>
      <c r="UDF20" s="8"/>
      <c r="UDG20" s="8"/>
      <c r="UDH20" s="8"/>
      <c r="UDI20" s="8"/>
      <c r="UDJ20" s="8"/>
      <c r="UDK20" s="8"/>
      <c r="UDL20" s="8"/>
      <c r="UDM20" s="8"/>
      <c r="UDN20" s="8"/>
      <c r="UDO20" s="8"/>
      <c r="UDP20" s="8"/>
      <c r="UDQ20" s="8"/>
      <c r="UDR20" s="8"/>
      <c r="UDS20" s="8"/>
      <c r="UDT20" s="8"/>
      <c r="UDU20" s="8"/>
      <c r="UDV20" s="8"/>
      <c r="UDW20" s="8"/>
      <c r="UDX20" s="8"/>
      <c r="UDY20" s="8"/>
      <c r="UDZ20" s="8"/>
      <c r="UEA20" s="8"/>
      <c r="UEB20" s="8"/>
      <c r="UEC20" s="8"/>
      <c r="UED20" s="8"/>
      <c r="UEE20" s="8"/>
      <c r="UEF20" s="8"/>
      <c r="UEG20" s="8"/>
      <c r="UEH20" s="8"/>
      <c r="UEI20" s="8"/>
      <c r="UEJ20" s="8"/>
      <c r="UEK20" s="8"/>
      <c r="UEL20" s="8"/>
      <c r="UEM20" s="8"/>
      <c r="UEN20" s="8"/>
      <c r="UEO20" s="8"/>
      <c r="UEP20" s="8"/>
      <c r="UEQ20" s="8"/>
      <c r="UER20" s="8"/>
      <c r="UES20" s="8"/>
      <c r="UET20" s="8"/>
      <c r="UEU20" s="8"/>
      <c r="UEV20" s="8"/>
      <c r="UEW20" s="8"/>
      <c r="UEX20" s="8"/>
      <c r="UEY20" s="8"/>
      <c r="UEZ20" s="8"/>
      <c r="UFA20" s="8"/>
      <c r="UFB20" s="8"/>
      <c r="UFC20" s="8"/>
      <c r="UFD20" s="8"/>
      <c r="UFE20" s="8"/>
      <c r="UFF20" s="8"/>
      <c r="UFG20" s="8"/>
      <c r="UFH20" s="8"/>
      <c r="UFI20" s="8"/>
      <c r="UFJ20" s="8"/>
      <c r="UFK20" s="8"/>
      <c r="UFL20" s="8"/>
      <c r="UFM20" s="8"/>
      <c r="UFN20" s="8"/>
      <c r="UFO20" s="8"/>
      <c r="UFP20" s="8"/>
      <c r="UFQ20" s="8"/>
      <c r="UFR20" s="8"/>
      <c r="UFS20" s="8"/>
      <c r="UFT20" s="8"/>
      <c r="UFU20" s="8"/>
      <c r="UFV20" s="8"/>
      <c r="UFW20" s="8"/>
      <c r="UFX20" s="8"/>
      <c r="UFY20" s="8"/>
      <c r="UFZ20" s="8"/>
      <c r="UGA20" s="8"/>
      <c r="UGB20" s="8"/>
      <c r="UGC20" s="8"/>
      <c r="UGD20" s="8"/>
      <c r="UGE20" s="8"/>
      <c r="UGF20" s="8"/>
      <c r="UGG20" s="8"/>
      <c r="UGH20" s="8"/>
      <c r="UGI20" s="8"/>
      <c r="UGJ20" s="8"/>
      <c r="UGK20" s="8"/>
      <c r="UGL20" s="8"/>
      <c r="UGM20" s="8"/>
      <c r="UGN20" s="8"/>
      <c r="UGO20" s="8"/>
      <c r="UGP20" s="8"/>
      <c r="UGQ20" s="8"/>
      <c r="UGR20" s="8"/>
      <c r="UGS20" s="8"/>
      <c r="UGT20" s="8"/>
      <c r="UGU20" s="8"/>
      <c r="UGV20" s="8"/>
      <c r="UGW20" s="8"/>
      <c r="UGX20" s="8"/>
      <c r="UGY20" s="8"/>
      <c r="UGZ20" s="8"/>
      <c r="UHA20" s="8"/>
      <c r="UHB20" s="8"/>
      <c r="UHC20" s="8"/>
      <c r="UHD20" s="8"/>
      <c r="UHE20" s="8"/>
      <c r="UHF20" s="8"/>
      <c r="UHG20" s="8"/>
      <c r="UHH20" s="8"/>
      <c r="UHI20" s="8"/>
      <c r="UHJ20" s="8"/>
      <c r="UHK20" s="8"/>
      <c r="UHL20" s="8"/>
      <c r="UHM20" s="8"/>
      <c r="UHN20" s="8"/>
      <c r="UHO20" s="8"/>
      <c r="UHP20" s="8"/>
      <c r="UHQ20" s="8"/>
      <c r="UHR20" s="8"/>
      <c r="UHS20" s="8"/>
      <c r="UHT20" s="8"/>
      <c r="UHU20" s="8"/>
      <c r="UHV20" s="8"/>
      <c r="UHW20" s="8"/>
      <c r="UHX20" s="8"/>
      <c r="UHY20" s="8"/>
      <c r="UHZ20" s="8"/>
      <c r="UIA20" s="8"/>
      <c r="UIB20" s="8"/>
      <c r="UIC20" s="8"/>
      <c r="UID20" s="8"/>
      <c r="UIE20" s="8"/>
      <c r="UIF20" s="8"/>
      <c r="UIG20" s="8"/>
      <c r="UIH20" s="8"/>
      <c r="UII20" s="8"/>
      <c r="UIJ20" s="8"/>
      <c r="UIK20" s="8"/>
      <c r="UIL20" s="8"/>
      <c r="UIM20" s="8"/>
      <c r="UIN20" s="8"/>
      <c r="UIO20" s="8"/>
      <c r="UIP20" s="8"/>
      <c r="UIQ20" s="8"/>
      <c r="UIR20" s="8"/>
      <c r="UIS20" s="8"/>
      <c r="UIT20" s="8"/>
      <c r="UIU20" s="8"/>
      <c r="UIV20" s="8"/>
      <c r="UIW20" s="8"/>
      <c r="UIX20" s="8"/>
      <c r="UIY20" s="8"/>
      <c r="UIZ20" s="8"/>
      <c r="UJA20" s="8"/>
      <c r="UJB20" s="8"/>
      <c r="UJC20" s="8"/>
      <c r="UJD20" s="8"/>
      <c r="UJE20" s="8"/>
      <c r="UJF20" s="8"/>
      <c r="UJG20" s="8"/>
      <c r="UJH20" s="8"/>
      <c r="UJI20" s="8"/>
      <c r="UJJ20" s="8"/>
      <c r="UJK20" s="8"/>
      <c r="UJL20" s="8"/>
      <c r="UJM20" s="8"/>
      <c r="UJN20" s="8"/>
      <c r="UJO20" s="8"/>
      <c r="UJP20" s="8"/>
      <c r="UJQ20" s="8"/>
      <c r="UJR20" s="8"/>
      <c r="UJS20" s="8"/>
      <c r="UJT20" s="8"/>
      <c r="UJU20" s="8"/>
      <c r="UJV20" s="8"/>
      <c r="UJW20" s="8"/>
      <c r="UJX20" s="8"/>
      <c r="UJY20" s="8"/>
      <c r="UJZ20" s="8"/>
      <c r="UKA20" s="8"/>
      <c r="UKB20" s="8"/>
      <c r="UKC20" s="8"/>
      <c r="UKD20" s="8"/>
      <c r="UKE20" s="8"/>
      <c r="UKF20" s="8"/>
      <c r="UKG20" s="8"/>
      <c r="UKH20" s="8"/>
      <c r="UKI20" s="8"/>
      <c r="UKJ20" s="8"/>
      <c r="UKK20" s="8"/>
      <c r="UKL20" s="8"/>
      <c r="UKM20" s="8"/>
      <c r="UKN20" s="8"/>
      <c r="UKO20" s="8"/>
      <c r="UKP20" s="8"/>
      <c r="UKQ20" s="8"/>
      <c r="UKR20" s="8"/>
      <c r="UKS20" s="8"/>
      <c r="UKT20" s="8"/>
      <c r="UKU20" s="8"/>
      <c r="UKV20" s="8"/>
      <c r="UKW20" s="8"/>
      <c r="UKX20" s="8"/>
      <c r="UKY20" s="8"/>
      <c r="UKZ20" s="8"/>
      <c r="ULA20" s="8"/>
      <c r="ULB20" s="8"/>
      <c r="ULC20" s="8"/>
      <c r="ULD20" s="8"/>
      <c r="ULE20" s="8"/>
      <c r="ULF20" s="8"/>
      <c r="ULG20" s="8"/>
      <c r="ULH20" s="8"/>
      <c r="ULI20" s="8"/>
      <c r="ULJ20" s="8"/>
      <c r="ULK20" s="8"/>
      <c r="ULL20" s="8"/>
      <c r="ULM20" s="8"/>
      <c r="ULN20" s="8"/>
      <c r="ULO20" s="8"/>
      <c r="ULP20" s="8"/>
      <c r="ULQ20" s="8"/>
      <c r="ULR20" s="8"/>
      <c r="ULS20" s="8"/>
      <c r="ULT20" s="8"/>
      <c r="ULU20" s="8"/>
      <c r="ULV20" s="8"/>
      <c r="ULW20" s="8"/>
      <c r="ULX20" s="8"/>
      <c r="ULY20" s="8"/>
      <c r="ULZ20" s="8"/>
      <c r="UMA20" s="8"/>
      <c r="UMB20" s="8"/>
      <c r="UMC20" s="8"/>
      <c r="UMD20" s="8"/>
      <c r="UME20" s="8"/>
      <c r="UMF20" s="8"/>
      <c r="UMG20" s="8"/>
      <c r="UMH20" s="8"/>
      <c r="UMI20" s="8"/>
      <c r="UMJ20" s="8"/>
      <c r="UMK20" s="8"/>
      <c r="UML20" s="8"/>
      <c r="UMM20" s="8"/>
      <c r="UMN20" s="8"/>
      <c r="UMO20" s="8"/>
      <c r="UMP20" s="8"/>
      <c r="UMQ20" s="8"/>
      <c r="UMR20" s="8"/>
      <c r="UMS20" s="8"/>
      <c r="UMT20" s="8"/>
      <c r="UMU20" s="8"/>
      <c r="UMV20" s="8"/>
      <c r="UMW20" s="8"/>
      <c r="UMX20" s="8"/>
      <c r="UMY20" s="8"/>
      <c r="UMZ20" s="8"/>
      <c r="UNA20" s="8"/>
      <c r="UNB20" s="8"/>
      <c r="UNC20" s="8"/>
      <c r="UND20" s="8"/>
      <c r="UNE20" s="8"/>
      <c r="UNF20" s="8"/>
      <c r="UNG20" s="8"/>
      <c r="UNH20" s="8"/>
      <c r="UNI20" s="8"/>
      <c r="UNJ20" s="8"/>
      <c r="UNK20" s="8"/>
      <c r="UNL20" s="8"/>
      <c r="UNM20" s="8"/>
      <c r="UNN20" s="8"/>
      <c r="UNO20" s="8"/>
      <c r="UNP20" s="8"/>
      <c r="UNQ20" s="8"/>
      <c r="UNR20" s="8"/>
      <c r="UNS20" s="8"/>
      <c r="UNT20" s="8"/>
      <c r="UNU20" s="8"/>
      <c r="UNV20" s="8"/>
      <c r="UNW20" s="8"/>
      <c r="UNX20" s="8"/>
      <c r="UNY20" s="8"/>
      <c r="UNZ20" s="8"/>
      <c r="UOA20" s="8"/>
      <c r="UOB20" s="8"/>
      <c r="UOC20" s="8"/>
      <c r="UOD20" s="8"/>
      <c r="UOE20" s="8"/>
      <c r="UOF20" s="8"/>
      <c r="UOG20" s="8"/>
      <c r="UOH20" s="8"/>
      <c r="UOI20" s="8"/>
      <c r="UOJ20" s="8"/>
      <c r="UOK20" s="8"/>
      <c r="UOL20" s="8"/>
      <c r="UOM20" s="8"/>
      <c r="UON20" s="8"/>
      <c r="UOO20" s="8"/>
      <c r="UOP20" s="8"/>
      <c r="UOQ20" s="8"/>
      <c r="UOR20" s="8"/>
      <c r="UOS20" s="8"/>
      <c r="UOT20" s="8"/>
      <c r="UOU20" s="8"/>
      <c r="UOV20" s="8"/>
      <c r="UOW20" s="8"/>
      <c r="UOX20" s="8"/>
      <c r="UOY20" s="8"/>
      <c r="UOZ20" s="8"/>
      <c r="UPA20" s="8"/>
      <c r="UPB20" s="8"/>
      <c r="UPC20" s="8"/>
      <c r="UPD20" s="8"/>
      <c r="UPE20" s="8"/>
      <c r="UPF20" s="8"/>
      <c r="UPG20" s="8"/>
      <c r="UPH20" s="8"/>
      <c r="UPI20" s="8"/>
      <c r="UPJ20" s="8"/>
      <c r="UPK20" s="8"/>
      <c r="UPL20" s="8"/>
      <c r="UPM20" s="8"/>
      <c r="UPN20" s="8"/>
      <c r="UPO20" s="8"/>
      <c r="UPP20" s="8"/>
      <c r="UPQ20" s="8"/>
      <c r="UPR20" s="8"/>
      <c r="UPS20" s="8"/>
      <c r="UPT20" s="8"/>
      <c r="UPU20" s="8"/>
      <c r="UPV20" s="8"/>
      <c r="UPW20" s="8"/>
      <c r="UPX20" s="8"/>
      <c r="UPY20" s="8"/>
      <c r="UPZ20" s="8"/>
      <c r="UQA20" s="8"/>
      <c r="UQB20" s="8"/>
      <c r="UQC20" s="8"/>
      <c r="UQD20" s="8"/>
      <c r="UQE20" s="8"/>
      <c r="UQF20" s="8"/>
      <c r="UQG20" s="8"/>
      <c r="UQH20" s="8"/>
      <c r="UQI20" s="8"/>
      <c r="UQJ20" s="8"/>
      <c r="UQK20" s="8"/>
      <c r="UQL20" s="8"/>
      <c r="UQM20" s="8"/>
      <c r="UQN20" s="8"/>
      <c r="UQO20" s="8"/>
      <c r="UQP20" s="8"/>
      <c r="UQQ20" s="8"/>
      <c r="UQR20" s="8"/>
      <c r="UQS20" s="8"/>
      <c r="UQT20" s="8"/>
      <c r="UQU20" s="8"/>
      <c r="UQV20" s="8"/>
      <c r="UQW20" s="8"/>
      <c r="UQX20" s="8"/>
      <c r="UQY20" s="8"/>
      <c r="UQZ20" s="8"/>
      <c r="URA20" s="8"/>
      <c r="URB20" s="8"/>
      <c r="URC20" s="8"/>
      <c r="URD20" s="8"/>
      <c r="URE20" s="8"/>
      <c r="URF20" s="8"/>
      <c r="URG20" s="8"/>
      <c r="URH20" s="8"/>
      <c r="URI20" s="8"/>
      <c r="URJ20" s="8"/>
      <c r="URK20" s="8"/>
      <c r="URL20" s="8"/>
      <c r="URM20" s="8"/>
      <c r="URN20" s="8"/>
      <c r="URO20" s="8"/>
      <c r="URP20" s="8"/>
      <c r="URQ20" s="8"/>
      <c r="URR20" s="8"/>
      <c r="URS20" s="8"/>
      <c r="URT20" s="8"/>
      <c r="URU20" s="8"/>
      <c r="URV20" s="8"/>
      <c r="URW20" s="8"/>
      <c r="URX20" s="8"/>
      <c r="URY20" s="8"/>
      <c r="URZ20" s="8"/>
      <c r="USA20" s="8"/>
      <c r="USB20" s="8"/>
      <c r="USC20" s="8"/>
      <c r="USD20" s="8"/>
      <c r="USE20" s="8"/>
      <c r="USF20" s="8"/>
      <c r="USG20" s="8"/>
      <c r="USH20" s="8"/>
      <c r="USI20" s="8"/>
      <c r="USJ20" s="8"/>
      <c r="USK20" s="8"/>
      <c r="USL20" s="8"/>
      <c r="USM20" s="8"/>
      <c r="USN20" s="8"/>
      <c r="USO20" s="8"/>
      <c r="USP20" s="8"/>
      <c r="USQ20" s="8"/>
      <c r="USR20" s="8"/>
      <c r="USS20" s="8"/>
      <c r="UST20" s="8"/>
      <c r="USU20" s="8"/>
      <c r="USV20" s="8"/>
      <c r="USW20" s="8"/>
      <c r="USX20" s="8"/>
      <c r="USY20" s="8"/>
      <c r="USZ20" s="8"/>
      <c r="UTA20" s="8"/>
      <c r="UTB20" s="8"/>
      <c r="UTC20" s="8"/>
      <c r="UTD20" s="8"/>
      <c r="UTE20" s="8"/>
      <c r="UTF20" s="8"/>
      <c r="UTG20" s="8"/>
      <c r="UTH20" s="8"/>
      <c r="UTI20" s="8"/>
      <c r="UTJ20" s="8"/>
      <c r="UTK20" s="8"/>
      <c r="UTL20" s="8"/>
      <c r="UTM20" s="8"/>
      <c r="UTN20" s="8"/>
      <c r="UTO20" s="8"/>
      <c r="UTP20" s="8"/>
      <c r="UTQ20" s="8"/>
      <c r="UTR20" s="8"/>
      <c r="UTS20" s="8"/>
      <c r="UTT20" s="8"/>
      <c r="UTU20" s="8"/>
      <c r="UTV20" s="8"/>
      <c r="UTW20" s="8"/>
      <c r="UTX20" s="8"/>
      <c r="UTY20" s="8"/>
      <c r="UTZ20" s="8"/>
      <c r="UUA20" s="8"/>
      <c r="UUB20" s="8"/>
      <c r="UUC20" s="8"/>
      <c r="UUD20" s="8"/>
      <c r="UUE20" s="8"/>
      <c r="UUF20" s="8"/>
      <c r="UUG20" s="8"/>
      <c r="UUH20" s="8"/>
      <c r="UUI20" s="8"/>
      <c r="UUJ20" s="8"/>
      <c r="UUK20" s="8"/>
      <c r="UUL20" s="8"/>
      <c r="UUM20" s="8"/>
      <c r="UUN20" s="8"/>
      <c r="UUO20" s="8"/>
      <c r="UUP20" s="8"/>
      <c r="UUQ20" s="8"/>
      <c r="UUR20" s="8"/>
      <c r="UUS20" s="8"/>
      <c r="UUT20" s="8"/>
      <c r="UUU20" s="8"/>
      <c r="UUV20" s="8"/>
      <c r="UUW20" s="8"/>
      <c r="UUX20" s="8"/>
      <c r="UUY20" s="8"/>
      <c r="UUZ20" s="8"/>
      <c r="UVA20" s="8"/>
      <c r="UVB20" s="8"/>
      <c r="UVC20" s="8"/>
      <c r="UVD20" s="8"/>
      <c r="UVE20" s="8"/>
      <c r="UVF20" s="8"/>
      <c r="UVG20" s="8"/>
      <c r="UVH20" s="8"/>
      <c r="UVI20" s="8"/>
      <c r="UVJ20" s="8"/>
      <c r="UVK20" s="8"/>
      <c r="UVL20" s="8"/>
      <c r="UVM20" s="8"/>
      <c r="UVN20" s="8"/>
      <c r="UVO20" s="8"/>
      <c r="UVP20" s="8"/>
      <c r="UVQ20" s="8"/>
      <c r="UVR20" s="8"/>
      <c r="UVS20" s="8"/>
      <c r="UVT20" s="8"/>
      <c r="UVU20" s="8"/>
      <c r="UVV20" s="8"/>
      <c r="UVW20" s="8"/>
      <c r="UVX20" s="8"/>
      <c r="UVY20" s="8"/>
      <c r="UVZ20" s="8"/>
      <c r="UWA20" s="8"/>
      <c r="UWB20" s="8"/>
      <c r="UWC20" s="8"/>
      <c r="UWD20" s="8"/>
      <c r="UWE20" s="8"/>
      <c r="UWF20" s="8"/>
      <c r="UWG20" s="8"/>
      <c r="UWH20" s="8"/>
      <c r="UWI20" s="8"/>
      <c r="UWJ20" s="8"/>
      <c r="UWK20" s="8"/>
      <c r="UWL20" s="8"/>
      <c r="UWM20" s="8"/>
      <c r="UWN20" s="8"/>
      <c r="UWO20" s="8"/>
      <c r="UWP20" s="8"/>
      <c r="UWQ20" s="8"/>
      <c r="UWR20" s="8"/>
      <c r="UWS20" s="8"/>
      <c r="UWT20" s="8"/>
      <c r="UWU20" s="8"/>
      <c r="UWV20" s="8"/>
      <c r="UWW20" s="8"/>
      <c r="UWX20" s="8"/>
      <c r="UWY20" s="8"/>
      <c r="UWZ20" s="8"/>
      <c r="UXA20" s="8"/>
      <c r="UXB20" s="8"/>
      <c r="UXC20" s="8"/>
      <c r="UXD20" s="8"/>
      <c r="UXE20" s="8"/>
      <c r="UXF20" s="8"/>
      <c r="UXG20" s="8"/>
      <c r="UXH20" s="8"/>
      <c r="UXI20" s="8"/>
      <c r="UXJ20" s="8"/>
      <c r="UXK20" s="8"/>
      <c r="UXL20" s="8"/>
      <c r="UXM20" s="8"/>
      <c r="UXN20" s="8"/>
      <c r="UXO20" s="8"/>
      <c r="UXP20" s="8"/>
      <c r="UXQ20" s="8"/>
      <c r="UXR20" s="8"/>
      <c r="UXS20" s="8"/>
      <c r="UXT20" s="8"/>
      <c r="UXU20" s="8"/>
      <c r="UXV20" s="8"/>
      <c r="UXW20" s="8"/>
      <c r="UXX20" s="8"/>
      <c r="UXY20" s="8"/>
      <c r="UXZ20" s="8"/>
      <c r="UYA20" s="8"/>
      <c r="UYB20" s="8"/>
      <c r="UYC20" s="8"/>
      <c r="UYD20" s="8"/>
      <c r="UYE20" s="8"/>
      <c r="UYF20" s="8"/>
      <c r="UYG20" s="8"/>
      <c r="UYH20" s="8"/>
      <c r="UYI20" s="8"/>
      <c r="UYJ20" s="8"/>
      <c r="UYK20" s="8"/>
      <c r="UYL20" s="8"/>
      <c r="UYM20" s="8"/>
      <c r="UYN20" s="8"/>
      <c r="UYO20" s="8"/>
      <c r="UYP20" s="8"/>
      <c r="UYQ20" s="8"/>
      <c r="UYR20" s="8"/>
      <c r="UYS20" s="8"/>
      <c r="UYT20" s="8"/>
      <c r="UYU20" s="8"/>
      <c r="UYV20" s="8"/>
      <c r="UYW20" s="8"/>
      <c r="UYX20" s="8"/>
      <c r="UYY20" s="8"/>
      <c r="UYZ20" s="8"/>
      <c r="UZA20" s="8"/>
      <c r="UZB20" s="8"/>
      <c r="UZC20" s="8"/>
      <c r="UZD20" s="8"/>
      <c r="UZE20" s="8"/>
      <c r="UZF20" s="8"/>
      <c r="UZG20" s="8"/>
      <c r="UZH20" s="8"/>
      <c r="UZI20" s="8"/>
      <c r="UZJ20" s="8"/>
      <c r="UZK20" s="8"/>
      <c r="UZL20" s="8"/>
      <c r="UZM20" s="8"/>
      <c r="UZN20" s="8"/>
      <c r="UZO20" s="8"/>
      <c r="UZP20" s="8"/>
      <c r="UZQ20" s="8"/>
      <c r="UZR20" s="8"/>
      <c r="UZS20" s="8"/>
      <c r="UZT20" s="8"/>
      <c r="UZU20" s="8"/>
      <c r="UZV20" s="8"/>
      <c r="UZW20" s="8"/>
      <c r="UZX20" s="8"/>
      <c r="UZY20" s="8"/>
      <c r="UZZ20" s="8"/>
      <c r="VAA20" s="8"/>
      <c r="VAB20" s="8"/>
      <c r="VAC20" s="8"/>
      <c r="VAD20" s="8"/>
      <c r="VAE20" s="8"/>
      <c r="VAF20" s="8"/>
      <c r="VAG20" s="8"/>
      <c r="VAH20" s="8"/>
      <c r="VAI20" s="8"/>
      <c r="VAJ20" s="8"/>
      <c r="VAK20" s="8"/>
      <c r="VAL20" s="8"/>
      <c r="VAM20" s="8"/>
      <c r="VAN20" s="8"/>
      <c r="VAO20" s="8"/>
      <c r="VAP20" s="8"/>
      <c r="VAQ20" s="8"/>
      <c r="VAR20" s="8"/>
      <c r="VAS20" s="8"/>
      <c r="VAT20" s="8"/>
      <c r="VAU20" s="8"/>
      <c r="VAV20" s="8"/>
      <c r="VAW20" s="8"/>
      <c r="VAX20" s="8"/>
      <c r="VAY20" s="8"/>
      <c r="VAZ20" s="8"/>
      <c r="VBA20" s="8"/>
      <c r="VBB20" s="8"/>
      <c r="VBC20" s="8"/>
      <c r="VBD20" s="8"/>
      <c r="VBE20" s="8"/>
      <c r="VBF20" s="8"/>
      <c r="VBG20" s="8"/>
      <c r="VBH20" s="8"/>
      <c r="VBI20" s="8"/>
      <c r="VBJ20" s="8"/>
      <c r="VBK20" s="8"/>
      <c r="VBL20" s="8"/>
      <c r="VBM20" s="8"/>
      <c r="VBN20" s="8"/>
      <c r="VBO20" s="8"/>
      <c r="VBP20" s="8"/>
      <c r="VBQ20" s="8"/>
      <c r="VBR20" s="8"/>
      <c r="VBS20" s="8"/>
      <c r="VBT20" s="8"/>
      <c r="VBU20" s="8"/>
      <c r="VBV20" s="8"/>
      <c r="VBW20" s="8"/>
      <c r="VBX20" s="8"/>
      <c r="VBY20" s="8"/>
      <c r="VBZ20" s="8"/>
      <c r="VCA20" s="8"/>
      <c r="VCB20" s="8"/>
      <c r="VCC20" s="8"/>
      <c r="VCD20" s="8"/>
      <c r="VCE20" s="8"/>
      <c r="VCF20" s="8"/>
      <c r="VCG20" s="8"/>
      <c r="VCH20" s="8"/>
      <c r="VCI20" s="8"/>
      <c r="VCJ20" s="8"/>
      <c r="VCK20" s="8"/>
      <c r="VCL20" s="8"/>
      <c r="VCM20" s="8"/>
      <c r="VCN20" s="8"/>
      <c r="VCO20" s="8"/>
      <c r="VCP20" s="8"/>
      <c r="VCQ20" s="8"/>
      <c r="VCR20" s="8"/>
      <c r="VCS20" s="8"/>
      <c r="VCT20" s="8"/>
      <c r="VCU20" s="8"/>
      <c r="VCV20" s="8"/>
      <c r="VCW20" s="8"/>
      <c r="VCX20" s="8"/>
      <c r="VCY20" s="8"/>
      <c r="VCZ20" s="8"/>
      <c r="VDA20" s="8"/>
      <c r="VDB20" s="8"/>
      <c r="VDC20" s="8"/>
      <c r="VDD20" s="8"/>
      <c r="VDE20" s="8"/>
      <c r="VDF20" s="8"/>
      <c r="VDG20" s="8"/>
      <c r="VDH20" s="8"/>
      <c r="VDI20" s="8"/>
      <c r="VDJ20" s="8"/>
      <c r="VDK20" s="8"/>
      <c r="VDL20" s="8"/>
      <c r="VDM20" s="8"/>
      <c r="VDN20" s="8"/>
      <c r="VDO20" s="8"/>
      <c r="VDP20" s="8"/>
      <c r="VDQ20" s="8"/>
      <c r="VDR20" s="8"/>
      <c r="VDS20" s="8"/>
      <c r="VDT20" s="8"/>
      <c r="VDU20" s="8"/>
      <c r="VDV20" s="8"/>
      <c r="VDW20" s="8"/>
      <c r="VDX20" s="8"/>
      <c r="VDY20" s="8"/>
      <c r="VDZ20" s="8"/>
      <c r="VEA20" s="8"/>
      <c r="VEB20" s="8"/>
      <c r="VEC20" s="8"/>
      <c r="VED20" s="8"/>
      <c r="VEE20" s="8"/>
      <c r="VEF20" s="8"/>
      <c r="VEG20" s="8"/>
      <c r="VEH20" s="8"/>
      <c r="VEI20" s="8"/>
      <c r="VEJ20" s="8"/>
      <c r="VEK20" s="8"/>
      <c r="VEL20" s="8"/>
      <c r="VEM20" s="8"/>
      <c r="VEN20" s="8"/>
      <c r="VEO20" s="8"/>
      <c r="VEP20" s="8"/>
      <c r="VEQ20" s="8"/>
      <c r="VER20" s="8"/>
      <c r="VES20" s="8"/>
      <c r="VET20" s="8"/>
      <c r="VEU20" s="8"/>
      <c r="VEV20" s="8"/>
      <c r="VEW20" s="8"/>
      <c r="VEX20" s="8"/>
      <c r="VEY20" s="8"/>
      <c r="VEZ20" s="8"/>
      <c r="VFA20" s="8"/>
      <c r="VFB20" s="8"/>
      <c r="VFC20" s="8"/>
      <c r="VFD20" s="8"/>
      <c r="VFE20" s="8"/>
      <c r="VFF20" s="8"/>
      <c r="VFG20" s="8"/>
      <c r="VFH20" s="8"/>
      <c r="VFI20" s="8"/>
      <c r="VFJ20" s="8"/>
      <c r="VFK20" s="8"/>
      <c r="VFL20" s="8"/>
      <c r="VFM20" s="8"/>
      <c r="VFN20" s="8"/>
      <c r="VFO20" s="8"/>
      <c r="VFP20" s="8"/>
      <c r="VFQ20" s="8"/>
      <c r="VFR20" s="8"/>
      <c r="VFS20" s="8"/>
      <c r="VFT20" s="8"/>
      <c r="VFU20" s="8"/>
      <c r="VFV20" s="8"/>
      <c r="VFW20" s="8"/>
      <c r="VFX20" s="8"/>
      <c r="VFY20" s="8"/>
      <c r="VFZ20" s="8"/>
      <c r="VGA20" s="8"/>
      <c r="VGB20" s="8"/>
      <c r="VGC20" s="8"/>
      <c r="VGD20" s="8"/>
      <c r="VGE20" s="8"/>
      <c r="VGF20" s="8"/>
      <c r="VGG20" s="8"/>
      <c r="VGH20" s="8"/>
      <c r="VGI20" s="8"/>
      <c r="VGJ20" s="8"/>
      <c r="VGK20" s="8"/>
      <c r="VGL20" s="8"/>
      <c r="VGM20" s="8"/>
      <c r="VGN20" s="8"/>
      <c r="VGO20" s="8"/>
      <c r="VGP20" s="8"/>
      <c r="VGQ20" s="8"/>
      <c r="VGR20" s="8"/>
      <c r="VGS20" s="8"/>
      <c r="VGT20" s="8"/>
      <c r="VGU20" s="8"/>
      <c r="VGV20" s="8"/>
      <c r="VGW20" s="8"/>
      <c r="VGX20" s="8"/>
      <c r="VGY20" s="8"/>
      <c r="VGZ20" s="8"/>
      <c r="VHA20" s="8"/>
      <c r="VHB20" s="8"/>
      <c r="VHC20" s="8"/>
      <c r="VHD20" s="8"/>
      <c r="VHE20" s="8"/>
      <c r="VHF20" s="8"/>
      <c r="VHG20" s="8"/>
      <c r="VHH20" s="8"/>
      <c r="VHI20" s="8"/>
      <c r="VHJ20" s="8"/>
      <c r="VHK20" s="8"/>
      <c r="VHL20" s="8"/>
      <c r="VHM20" s="8"/>
      <c r="VHN20" s="8"/>
      <c r="VHO20" s="8"/>
      <c r="VHP20" s="8"/>
      <c r="VHQ20" s="8"/>
      <c r="VHR20" s="8"/>
      <c r="VHS20" s="8"/>
      <c r="VHT20" s="8"/>
      <c r="VHU20" s="8"/>
      <c r="VHV20" s="8"/>
      <c r="VHW20" s="8"/>
      <c r="VHX20" s="8"/>
      <c r="VHY20" s="8"/>
      <c r="VHZ20" s="8"/>
      <c r="VIA20" s="8"/>
      <c r="VIB20" s="8"/>
      <c r="VIC20" s="8"/>
      <c r="VID20" s="8"/>
      <c r="VIE20" s="8"/>
      <c r="VIF20" s="8"/>
      <c r="VIG20" s="8"/>
      <c r="VIH20" s="8"/>
      <c r="VII20" s="8"/>
      <c r="VIJ20" s="8"/>
      <c r="VIK20" s="8"/>
      <c r="VIL20" s="8"/>
      <c r="VIM20" s="8"/>
      <c r="VIN20" s="8"/>
      <c r="VIO20" s="8"/>
      <c r="VIP20" s="8"/>
      <c r="VIQ20" s="8"/>
      <c r="VIR20" s="8"/>
      <c r="VIS20" s="8"/>
      <c r="VIT20" s="8"/>
      <c r="VIU20" s="8"/>
      <c r="VIV20" s="8"/>
      <c r="VIW20" s="8"/>
      <c r="VIX20" s="8"/>
      <c r="VIY20" s="8"/>
      <c r="VIZ20" s="8"/>
      <c r="VJA20" s="8"/>
      <c r="VJB20" s="8"/>
      <c r="VJC20" s="8"/>
      <c r="VJD20" s="8"/>
      <c r="VJE20" s="8"/>
      <c r="VJF20" s="8"/>
      <c r="VJG20" s="8"/>
      <c r="VJH20" s="8"/>
      <c r="VJI20" s="8"/>
      <c r="VJJ20" s="8"/>
      <c r="VJK20" s="8"/>
      <c r="VJL20" s="8"/>
      <c r="VJM20" s="8"/>
      <c r="VJN20" s="8"/>
      <c r="VJO20" s="8"/>
      <c r="VJP20" s="8"/>
      <c r="VJQ20" s="8"/>
      <c r="VJR20" s="8"/>
      <c r="VJS20" s="8"/>
      <c r="VJT20" s="8"/>
      <c r="VJU20" s="8"/>
      <c r="VJV20" s="8"/>
      <c r="VJW20" s="8"/>
      <c r="VJX20" s="8"/>
      <c r="VJY20" s="8"/>
      <c r="VJZ20" s="8"/>
      <c r="VKA20" s="8"/>
      <c r="VKB20" s="8"/>
      <c r="VKC20" s="8"/>
      <c r="VKD20" s="8"/>
      <c r="VKE20" s="8"/>
      <c r="VKF20" s="8"/>
      <c r="VKG20" s="8"/>
      <c r="VKH20" s="8"/>
      <c r="VKI20" s="8"/>
      <c r="VKJ20" s="8"/>
      <c r="VKK20" s="8"/>
      <c r="VKL20" s="8"/>
      <c r="VKM20" s="8"/>
      <c r="VKN20" s="8"/>
      <c r="VKO20" s="8"/>
      <c r="VKP20" s="8"/>
      <c r="VKQ20" s="8"/>
      <c r="VKR20" s="8"/>
      <c r="VKS20" s="8"/>
      <c r="VKT20" s="8"/>
      <c r="VKU20" s="8"/>
      <c r="VKV20" s="8"/>
      <c r="VKW20" s="8"/>
      <c r="VKX20" s="8"/>
      <c r="VKY20" s="8"/>
      <c r="VKZ20" s="8"/>
      <c r="VLA20" s="8"/>
      <c r="VLB20" s="8"/>
      <c r="VLC20" s="8"/>
      <c r="VLD20" s="8"/>
      <c r="VLE20" s="8"/>
      <c r="VLF20" s="8"/>
      <c r="VLG20" s="8"/>
      <c r="VLH20" s="8"/>
      <c r="VLI20" s="8"/>
      <c r="VLJ20" s="8"/>
      <c r="VLK20" s="8"/>
      <c r="VLL20" s="8"/>
      <c r="VLM20" s="8"/>
      <c r="VLN20" s="8"/>
      <c r="VLO20" s="8"/>
      <c r="VLP20" s="8"/>
      <c r="VLQ20" s="8"/>
      <c r="VLR20" s="8"/>
      <c r="VLS20" s="8"/>
      <c r="VLT20" s="8"/>
      <c r="VLU20" s="8"/>
      <c r="VLV20" s="8"/>
      <c r="VLW20" s="8"/>
      <c r="VLX20" s="8"/>
      <c r="VLY20" s="8"/>
      <c r="VLZ20" s="8"/>
      <c r="VMA20" s="8"/>
      <c r="VMB20" s="8"/>
      <c r="VMC20" s="8"/>
      <c r="VMD20" s="8"/>
      <c r="VME20" s="8"/>
      <c r="VMF20" s="8"/>
      <c r="VMG20" s="8"/>
      <c r="VMH20" s="8"/>
      <c r="VMI20" s="8"/>
      <c r="VMJ20" s="8"/>
      <c r="VMK20" s="8"/>
      <c r="VML20" s="8"/>
      <c r="VMM20" s="8"/>
      <c r="VMN20" s="8"/>
      <c r="VMO20" s="8"/>
      <c r="VMP20" s="8"/>
      <c r="VMQ20" s="8"/>
      <c r="VMR20" s="8"/>
      <c r="VMS20" s="8"/>
      <c r="VMT20" s="8"/>
      <c r="VMU20" s="8"/>
      <c r="VMV20" s="8"/>
      <c r="VMW20" s="8"/>
      <c r="VMX20" s="8"/>
      <c r="VMY20" s="8"/>
      <c r="VMZ20" s="8"/>
      <c r="VNA20" s="8"/>
      <c r="VNB20" s="8"/>
      <c r="VNC20" s="8"/>
      <c r="VND20" s="8"/>
      <c r="VNE20" s="8"/>
      <c r="VNF20" s="8"/>
      <c r="VNG20" s="8"/>
      <c r="VNH20" s="8"/>
      <c r="VNI20" s="8"/>
      <c r="VNJ20" s="8"/>
      <c r="VNK20" s="8"/>
      <c r="VNL20" s="8"/>
      <c r="VNM20" s="8"/>
      <c r="VNN20" s="8"/>
      <c r="VNO20" s="8"/>
      <c r="VNP20" s="8"/>
      <c r="VNQ20" s="8"/>
      <c r="VNR20" s="8"/>
      <c r="VNS20" s="8"/>
      <c r="VNT20" s="8"/>
      <c r="VNU20" s="8"/>
      <c r="VNV20" s="8"/>
      <c r="VNW20" s="8"/>
      <c r="VNX20" s="8"/>
      <c r="VNY20" s="8"/>
      <c r="VNZ20" s="8"/>
      <c r="VOA20" s="8"/>
      <c r="VOB20" s="8"/>
      <c r="VOC20" s="8"/>
      <c r="VOD20" s="8"/>
      <c r="VOE20" s="8"/>
      <c r="VOF20" s="8"/>
      <c r="VOG20" s="8"/>
      <c r="VOH20" s="8"/>
      <c r="VOI20" s="8"/>
      <c r="VOJ20" s="8"/>
      <c r="VOK20" s="8"/>
      <c r="VOL20" s="8"/>
      <c r="VOM20" s="8"/>
      <c r="VON20" s="8"/>
      <c r="VOO20" s="8"/>
      <c r="VOP20" s="8"/>
      <c r="VOQ20" s="8"/>
      <c r="VOR20" s="8"/>
      <c r="VOS20" s="8"/>
      <c r="VOT20" s="8"/>
      <c r="VOU20" s="8"/>
      <c r="VOV20" s="8"/>
      <c r="VOW20" s="8"/>
      <c r="VOX20" s="8"/>
      <c r="VOY20" s="8"/>
      <c r="VOZ20" s="8"/>
      <c r="VPA20" s="8"/>
      <c r="VPB20" s="8"/>
      <c r="VPC20" s="8"/>
      <c r="VPD20" s="8"/>
      <c r="VPE20" s="8"/>
      <c r="VPF20" s="8"/>
      <c r="VPG20" s="8"/>
      <c r="VPH20" s="8"/>
      <c r="VPI20" s="8"/>
      <c r="VPJ20" s="8"/>
      <c r="VPK20" s="8"/>
      <c r="VPL20" s="8"/>
      <c r="VPM20" s="8"/>
      <c r="VPN20" s="8"/>
      <c r="VPO20" s="8"/>
      <c r="VPP20" s="8"/>
      <c r="VPQ20" s="8"/>
      <c r="VPR20" s="8"/>
      <c r="VPS20" s="8"/>
      <c r="VPT20" s="8"/>
      <c r="VPU20" s="8"/>
      <c r="VPV20" s="8"/>
      <c r="VPW20" s="8"/>
      <c r="VPX20" s="8"/>
      <c r="VPY20" s="8"/>
      <c r="VPZ20" s="8"/>
      <c r="VQA20" s="8"/>
      <c r="VQB20" s="8"/>
      <c r="VQC20" s="8"/>
      <c r="VQD20" s="8"/>
      <c r="VQE20" s="8"/>
      <c r="VQF20" s="8"/>
      <c r="VQG20" s="8"/>
      <c r="VQH20" s="8"/>
      <c r="VQI20" s="8"/>
      <c r="VQJ20" s="8"/>
      <c r="VQK20" s="8"/>
      <c r="VQL20" s="8"/>
      <c r="VQM20" s="8"/>
      <c r="VQN20" s="8"/>
      <c r="VQO20" s="8"/>
      <c r="VQP20" s="8"/>
      <c r="VQQ20" s="8"/>
      <c r="VQR20" s="8"/>
      <c r="VQS20" s="8"/>
      <c r="VQT20" s="8"/>
      <c r="VQU20" s="8"/>
      <c r="VQV20" s="8"/>
      <c r="VQW20" s="8"/>
      <c r="VQX20" s="8"/>
      <c r="VQY20" s="8"/>
      <c r="VQZ20" s="8"/>
      <c r="VRA20" s="8"/>
      <c r="VRB20" s="8"/>
      <c r="VRC20" s="8"/>
      <c r="VRD20" s="8"/>
      <c r="VRE20" s="8"/>
      <c r="VRF20" s="8"/>
      <c r="VRG20" s="8"/>
      <c r="VRH20" s="8"/>
      <c r="VRI20" s="8"/>
      <c r="VRJ20" s="8"/>
      <c r="VRK20" s="8"/>
      <c r="VRL20" s="8"/>
      <c r="VRM20" s="8"/>
      <c r="VRN20" s="8"/>
      <c r="VRO20" s="8"/>
      <c r="VRP20" s="8"/>
      <c r="VRQ20" s="8"/>
      <c r="VRR20" s="8"/>
      <c r="VRS20" s="8"/>
      <c r="VRT20" s="8"/>
      <c r="VRU20" s="8"/>
      <c r="VRV20" s="8"/>
      <c r="VRW20" s="8"/>
      <c r="VRX20" s="8"/>
      <c r="VRY20" s="8"/>
      <c r="VRZ20" s="8"/>
      <c r="VSA20" s="8"/>
      <c r="VSB20" s="8"/>
      <c r="VSC20" s="8"/>
      <c r="VSD20" s="8"/>
      <c r="VSE20" s="8"/>
      <c r="VSF20" s="8"/>
      <c r="VSG20" s="8"/>
      <c r="VSH20" s="8"/>
      <c r="VSI20" s="8"/>
      <c r="VSJ20" s="8"/>
      <c r="VSK20" s="8"/>
      <c r="VSL20" s="8"/>
      <c r="VSM20" s="8"/>
      <c r="VSN20" s="8"/>
      <c r="VSO20" s="8"/>
      <c r="VSP20" s="8"/>
      <c r="VSQ20" s="8"/>
      <c r="VSR20" s="8"/>
      <c r="VSS20" s="8"/>
      <c r="VST20" s="8"/>
      <c r="VSU20" s="8"/>
      <c r="VSV20" s="8"/>
      <c r="VSW20" s="8"/>
      <c r="VSX20" s="8"/>
      <c r="VSY20" s="8"/>
      <c r="VSZ20" s="8"/>
      <c r="VTA20" s="8"/>
      <c r="VTB20" s="8"/>
      <c r="VTC20" s="8"/>
      <c r="VTD20" s="8"/>
      <c r="VTE20" s="8"/>
      <c r="VTF20" s="8"/>
      <c r="VTG20" s="8"/>
      <c r="VTH20" s="8"/>
      <c r="VTI20" s="8"/>
      <c r="VTJ20" s="8"/>
      <c r="VTK20" s="8"/>
      <c r="VTL20" s="8"/>
      <c r="VTM20" s="8"/>
      <c r="VTN20" s="8"/>
      <c r="VTO20" s="8"/>
      <c r="VTP20" s="8"/>
      <c r="VTQ20" s="8"/>
      <c r="VTR20" s="8"/>
      <c r="VTS20" s="8"/>
      <c r="VTT20" s="8"/>
      <c r="VTU20" s="8"/>
      <c r="VTV20" s="8"/>
      <c r="VTW20" s="8"/>
      <c r="VTX20" s="8"/>
      <c r="VTY20" s="8"/>
      <c r="VTZ20" s="8"/>
      <c r="VUA20" s="8"/>
      <c r="VUB20" s="8"/>
      <c r="VUC20" s="8"/>
      <c r="VUD20" s="8"/>
      <c r="VUE20" s="8"/>
      <c r="VUF20" s="8"/>
      <c r="VUG20" s="8"/>
      <c r="VUH20" s="8"/>
      <c r="VUI20" s="8"/>
      <c r="VUJ20" s="8"/>
      <c r="VUK20" s="8"/>
      <c r="VUL20" s="8"/>
      <c r="VUM20" s="8"/>
      <c r="VUN20" s="8"/>
      <c r="VUO20" s="8"/>
      <c r="VUP20" s="8"/>
      <c r="VUQ20" s="8"/>
      <c r="VUR20" s="8"/>
      <c r="VUS20" s="8"/>
      <c r="VUT20" s="8"/>
      <c r="VUU20" s="8"/>
      <c r="VUV20" s="8"/>
      <c r="VUW20" s="8"/>
      <c r="VUX20" s="8"/>
      <c r="VUY20" s="8"/>
      <c r="VUZ20" s="8"/>
      <c r="VVA20" s="8"/>
      <c r="VVB20" s="8"/>
      <c r="VVC20" s="8"/>
      <c r="VVD20" s="8"/>
      <c r="VVE20" s="8"/>
      <c r="VVF20" s="8"/>
      <c r="VVG20" s="8"/>
      <c r="VVH20" s="8"/>
      <c r="VVI20" s="8"/>
      <c r="VVJ20" s="8"/>
      <c r="VVK20" s="8"/>
      <c r="VVL20" s="8"/>
      <c r="VVM20" s="8"/>
      <c r="VVN20" s="8"/>
      <c r="VVO20" s="8"/>
      <c r="VVP20" s="8"/>
      <c r="VVQ20" s="8"/>
      <c r="VVR20" s="8"/>
      <c r="VVS20" s="8"/>
      <c r="VVT20" s="8"/>
      <c r="VVU20" s="8"/>
      <c r="VVV20" s="8"/>
      <c r="VVW20" s="8"/>
      <c r="VVX20" s="8"/>
      <c r="VVY20" s="8"/>
      <c r="VVZ20" s="8"/>
      <c r="VWA20" s="8"/>
      <c r="VWB20" s="8"/>
      <c r="VWC20" s="8"/>
      <c r="VWD20" s="8"/>
      <c r="VWE20" s="8"/>
      <c r="VWF20" s="8"/>
      <c r="VWG20" s="8"/>
      <c r="VWH20" s="8"/>
      <c r="VWI20" s="8"/>
      <c r="VWJ20" s="8"/>
      <c r="VWK20" s="8"/>
      <c r="VWL20" s="8"/>
      <c r="VWM20" s="8"/>
      <c r="VWN20" s="8"/>
      <c r="VWO20" s="8"/>
      <c r="VWP20" s="8"/>
      <c r="VWQ20" s="8"/>
      <c r="VWR20" s="8"/>
      <c r="VWS20" s="8"/>
      <c r="VWT20" s="8"/>
      <c r="VWU20" s="8"/>
      <c r="VWV20" s="8"/>
      <c r="VWW20" s="8"/>
      <c r="VWX20" s="8"/>
      <c r="VWY20" s="8"/>
      <c r="VWZ20" s="8"/>
      <c r="VXA20" s="8"/>
      <c r="VXB20" s="8"/>
      <c r="VXC20" s="8"/>
      <c r="VXD20" s="8"/>
      <c r="VXE20" s="8"/>
      <c r="VXF20" s="8"/>
      <c r="VXG20" s="8"/>
      <c r="VXH20" s="8"/>
      <c r="VXI20" s="8"/>
      <c r="VXJ20" s="8"/>
      <c r="VXK20" s="8"/>
      <c r="VXL20" s="8"/>
      <c r="VXM20" s="8"/>
      <c r="VXN20" s="8"/>
      <c r="VXO20" s="8"/>
      <c r="VXP20" s="8"/>
      <c r="VXQ20" s="8"/>
      <c r="VXR20" s="8"/>
      <c r="VXS20" s="8"/>
      <c r="VXT20" s="8"/>
      <c r="VXU20" s="8"/>
      <c r="VXV20" s="8"/>
      <c r="VXW20" s="8"/>
      <c r="VXX20" s="8"/>
      <c r="VXY20" s="8"/>
      <c r="VXZ20" s="8"/>
      <c r="VYA20" s="8"/>
      <c r="VYB20" s="8"/>
      <c r="VYC20" s="8"/>
      <c r="VYD20" s="8"/>
      <c r="VYE20" s="8"/>
      <c r="VYF20" s="8"/>
      <c r="VYG20" s="8"/>
      <c r="VYH20" s="8"/>
      <c r="VYI20" s="8"/>
      <c r="VYJ20" s="8"/>
      <c r="VYK20" s="8"/>
      <c r="VYL20" s="8"/>
      <c r="VYM20" s="8"/>
      <c r="VYN20" s="8"/>
      <c r="VYO20" s="8"/>
      <c r="VYP20" s="8"/>
      <c r="VYQ20" s="8"/>
      <c r="VYR20" s="8"/>
      <c r="VYS20" s="8"/>
      <c r="VYT20" s="8"/>
      <c r="VYU20" s="8"/>
      <c r="VYV20" s="8"/>
      <c r="VYW20" s="8"/>
      <c r="VYX20" s="8"/>
      <c r="VYY20" s="8"/>
      <c r="VYZ20" s="8"/>
      <c r="VZA20" s="8"/>
      <c r="VZB20" s="8"/>
      <c r="VZC20" s="8"/>
      <c r="VZD20" s="8"/>
      <c r="VZE20" s="8"/>
      <c r="VZF20" s="8"/>
      <c r="VZG20" s="8"/>
      <c r="VZH20" s="8"/>
      <c r="VZI20" s="8"/>
      <c r="VZJ20" s="8"/>
      <c r="VZK20" s="8"/>
      <c r="VZL20" s="8"/>
      <c r="VZM20" s="8"/>
      <c r="VZN20" s="8"/>
      <c r="VZO20" s="8"/>
      <c r="VZP20" s="8"/>
      <c r="VZQ20" s="8"/>
      <c r="VZR20" s="8"/>
      <c r="VZS20" s="8"/>
      <c r="VZT20" s="8"/>
      <c r="VZU20" s="8"/>
      <c r="VZV20" s="8"/>
      <c r="VZW20" s="8"/>
      <c r="VZX20" s="8"/>
      <c r="VZY20" s="8"/>
      <c r="VZZ20" s="8"/>
      <c r="WAA20" s="8"/>
      <c r="WAB20" s="8"/>
      <c r="WAC20" s="8"/>
      <c r="WAD20" s="8"/>
      <c r="WAE20" s="8"/>
      <c r="WAF20" s="8"/>
      <c r="WAG20" s="8"/>
      <c r="WAH20" s="8"/>
      <c r="WAI20" s="8"/>
      <c r="WAJ20" s="8"/>
      <c r="WAK20" s="8"/>
      <c r="WAL20" s="8"/>
      <c r="WAM20" s="8"/>
      <c r="WAN20" s="8"/>
      <c r="WAO20" s="8"/>
      <c r="WAP20" s="8"/>
      <c r="WAQ20" s="8"/>
      <c r="WAR20" s="8"/>
      <c r="WAS20" s="8"/>
      <c r="WAT20" s="8"/>
      <c r="WAU20" s="8"/>
      <c r="WAV20" s="8"/>
      <c r="WAW20" s="8"/>
      <c r="WAX20" s="8"/>
      <c r="WAY20" s="8"/>
      <c r="WAZ20" s="8"/>
      <c r="WBA20" s="8"/>
      <c r="WBB20" s="8"/>
      <c r="WBC20" s="8"/>
      <c r="WBD20" s="8"/>
      <c r="WBE20" s="8"/>
      <c r="WBF20" s="8"/>
      <c r="WBG20" s="8"/>
      <c r="WBH20" s="8"/>
      <c r="WBI20" s="8"/>
      <c r="WBJ20" s="8"/>
      <c r="WBK20" s="8"/>
      <c r="WBL20" s="8"/>
      <c r="WBM20" s="8"/>
      <c r="WBN20" s="8"/>
      <c r="WBO20" s="8"/>
      <c r="WBP20" s="8"/>
      <c r="WBQ20" s="8"/>
      <c r="WBR20" s="8"/>
      <c r="WBS20" s="8"/>
      <c r="WBT20" s="8"/>
      <c r="WBU20" s="8"/>
      <c r="WBV20" s="8"/>
      <c r="WBW20" s="8"/>
      <c r="WBX20" s="8"/>
      <c r="WBY20" s="8"/>
      <c r="WBZ20" s="8"/>
      <c r="WCA20" s="8"/>
      <c r="WCB20" s="8"/>
      <c r="WCC20" s="8"/>
      <c r="WCD20" s="8"/>
      <c r="WCE20" s="8"/>
      <c r="WCF20" s="8"/>
      <c r="WCG20" s="8"/>
      <c r="WCH20" s="8"/>
      <c r="WCI20" s="8"/>
      <c r="WCJ20" s="8"/>
      <c r="WCK20" s="8"/>
      <c r="WCL20" s="8"/>
      <c r="WCM20" s="8"/>
      <c r="WCN20" s="8"/>
      <c r="WCO20" s="8"/>
      <c r="WCP20" s="8"/>
      <c r="WCQ20" s="8"/>
      <c r="WCR20" s="8"/>
      <c r="WCS20" s="8"/>
      <c r="WCT20" s="8"/>
      <c r="WCU20" s="8"/>
      <c r="WCV20" s="8"/>
      <c r="WCW20" s="8"/>
      <c r="WCX20" s="8"/>
      <c r="WCY20" s="8"/>
      <c r="WCZ20" s="8"/>
      <c r="WDA20" s="8"/>
      <c r="WDB20" s="8"/>
      <c r="WDC20" s="8"/>
      <c r="WDD20" s="8"/>
      <c r="WDE20" s="8"/>
      <c r="WDF20" s="8"/>
      <c r="WDG20" s="8"/>
      <c r="WDH20" s="8"/>
      <c r="WDI20" s="8"/>
      <c r="WDJ20" s="8"/>
      <c r="WDK20" s="8"/>
      <c r="WDL20" s="8"/>
      <c r="WDM20" s="8"/>
      <c r="WDN20" s="8"/>
      <c r="WDO20" s="8"/>
      <c r="WDP20" s="8"/>
      <c r="WDQ20" s="8"/>
      <c r="WDR20" s="8"/>
      <c r="WDS20" s="8"/>
      <c r="WDT20" s="8"/>
      <c r="WDU20" s="8"/>
      <c r="WDV20" s="8"/>
      <c r="WDW20" s="8"/>
      <c r="WDX20" s="8"/>
      <c r="WDY20" s="8"/>
      <c r="WDZ20" s="8"/>
      <c r="WEA20" s="8"/>
      <c r="WEB20" s="8"/>
      <c r="WEC20" s="8"/>
      <c r="WED20" s="8"/>
      <c r="WEE20" s="8"/>
      <c r="WEF20" s="8"/>
      <c r="WEG20" s="8"/>
      <c r="WEH20" s="8"/>
      <c r="WEI20" s="8"/>
      <c r="WEJ20" s="8"/>
      <c r="WEK20" s="8"/>
      <c r="WEL20" s="8"/>
      <c r="WEM20" s="8"/>
      <c r="WEN20" s="8"/>
      <c r="WEO20" s="8"/>
      <c r="WEP20" s="8"/>
      <c r="WEQ20" s="8"/>
      <c r="WER20" s="8"/>
      <c r="WES20" s="8"/>
      <c r="WET20" s="8"/>
      <c r="WEU20" s="8"/>
      <c r="WEV20" s="8"/>
      <c r="WEW20" s="8"/>
      <c r="WEX20" s="8"/>
      <c r="WEY20" s="8"/>
      <c r="WEZ20" s="8"/>
      <c r="WFA20" s="8"/>
      <c r="WFB20" s="8"/>
      <c r="WFC20" s="8"/>
      <c r="WFD20" s="8"/>
      <c r="WFE20" s="8"/>
      <c r="WFF20" s="8"/>
      <c r="WFG20" s="8"/>
      <c r="WFH20" s="8"/>
      <c r="WFI20" s="8"/>
      <c r="WFJ20" s="8"/>
      <c r="WFK20" s="8"/>
      <c r="WFL20" s="8"/>
      <c r="WFM20" s="8"/>
      <c r="WFN20" s="8"/>
      <c r="WFO20" s="8"/>
      <c r="WFP20" s="8"/>
      <c r="WFQ20" s="8"/>
      <c r="WFR20" s="8"/>
      <c r="WFS20" s="8"/>
      <c r="WFT20" s="8"/>
      <c r="WFU20" s="8"/>
      <c r="WFV20" s="8"/>
      <c r="WFW20" s="8"/>
      <c r="WFX20" s="8"/>
      <c r="WFY20" s="8"/>
      <c r="WFZ20" s="8"/>
      <c r="WGA20" s="8"/>
      <c r="WGB20" s="8"/>
      <c r="WGC20" s="8"/>
      <c r="WGD20" s="8"/>
      <c r="WGE20" s="8"/>
      <c r="WGF20" s="8"/>
      <c r="WGG20" s="8"/>
      <c r="WGH20" s="8"/>
      <c r="WGI20" s="8"/>
      <c r="WGJ20" s="8"/>
      <c r="WGK20" s="8"/>
      <c r="WGL20" s="8"/>
      <c r="WGM20" s="8"/>
      <c r="WGN20" s="8"/>
      <c r="WGO20" s="8"/>
      <c r="WGP20" s="8"/>
      <c r="WGQ20" s="8"/>
      <c r="WGR20" s="8"/>
      <c r="WGS20" s="8"/>
      <c r="WGT20" s="8"/>
      <c r="WGU20" s="8"/>
      <c r="WGV20" s="8"/>
      <c r="WGW20" s="8"/>
      <c r="WGX20" s="8"/>
      <c r="WGY20" s="8"/>
      <c r="WGZ20" s="8"/>
      <c r="WHA20" s="8"/>
      <c r="WHB20" s="8"/>
      <c r="WHC20" s="8"/>
      <c r="WHD20" s="8"/>
      <c r="WHE20" s="8"/>
      <c r="WHF20" s="8"/>
      <c r="WHG20" s="8"/>
      <c r="WHH20" s="8"/>
      <c r="WHI20" s="8"/>
      <c r="WHJ20" s="8"/>
      <c r="WHK20" s="8"/>
      <c r="WHL20" s="8"/>
      <c r="WHM20" s="8"/>
      <c r="WHN20" s="8"/>
      <c r="WHO20" s="8"/>
      <c r="WHP20" s="8"/>
      <c r="WHQ20" s="8"/>
      <c r="WHR20" s="8"/>
      <c r="WHS20" s="8"/>
      <c r="WHT20" s="8"/>
      <c r="WHU20" s="8"/>
      <c r="WHV20" s="8"/>
      <c r="WHW20" s="8"/>
      <c r="WHX20" s="8"/>
      <c r="WHY20" s="8"/>
      <c r="WHZ20" s="8"/>
      <c r="WIA20" s="8"/>
      <c r="WIB20" s="8"/>
      <c r="WIC20" s="8"/>
      <c r="WID20" s="8"/>
      <c r="WIE20" s="8"/>
      <c r="WIF20" s="8"/>
      <c r="WIG20" s="8"/>
      <c r="WIH20" s="8"/>
      <c r="WII20" s="8"/>
      <c r="WIJ20" s="8"/>
      <c r="WIK20" s="8"/>
      <c r="WIL20" s="8"/>
      <c r="WIM20" s="8"/>
      <c r="WIN20" s="8"/>
      <c r="WIO20" s="8"/>
      <c r="WIP20" s="8"/>
      <c r="WIQ20" s="8"/>
      <c r="WIR20" s="8"/>
      <c r="WIS20" s="8"/>
      <c r="WIT20" s="8"/>
      <c r="WIU20" s="8"/>
      <c r="WIV20" s="8"/>
      <c r="WIW20" s="8"/>
      <c r="WIX20" s="8"/>
      <c r="WIY20" s="8"/>
      <c r="WIZ20" s="8"/>
      <c r="WJA20" s="8"/>
      <c r="WJB20" s="8"/>
      <c r="WJC20" s="8"/>
      <c r="WJD20" s="8"/>
      <c r="WJE20" s="8"/>
      <c r="WJF20" s="8"/>
      <c r="WJG20" s="8"/>
      <c r="WJH20" s="8"/>
      <c r="WJI20" s="8"/>
      <c r="WJJ20" s="8"/>
      <c r="WJK20" s="8"/>
      <c r="WJL20" s="8"/>
      <c r="WJM20" s="8"/>
      <c r="WJN20" s="8"/>
      <c r="WJO20" s="8"/>
      <c r="WJP20" s="8"/>
      <c r="WJQ20" s="8"/>
      <c r="WJR20" s="8"/>
      <c r="WJS20" s="8"/>
      <c r="WJT20" s="8"/>
      <c r="WJU20" s="8"/>
      <c r="WJV20" s="8"/>
      <c r="WJW20" s="8"/>
      <c r="WJX20" s="8"/>
      <c r="WJY20" s="8"/>
      <c r="WJZ20" s="8"/>
      <c r="WKA20" s="8"/>
      <c r="WKB20" s="8"/>
      <c r="WKC20" s="8"/>
      <c r="WKD20" s="8"/>
      <c r="WKE20" s="8"/>
      <c r="WKF20" s="8"/>
      <c r="WKG20" s="8"/>
      <c r="WKH20" s="8"/>
      <c r="WKI20" s="8"/>
      <c r="WKJ20" s="8"/>
      <c r="WKK20" s="8"/>
      <c r="WKL20" s="8"/>
      <c r="WKM20" s="8"/>
      <c r="WKN20" s="8"/>
      <c r="WKO20" s="8"/>
      <c r="WKP20" s="8"/>
      <c r="WKQ20" s="8"/>
      <c r="WKR20" s="8"/>
      <c r="WKS20" s="8"/>
      <c r="WKT20" s="8"/>
      <c r="WKU20" s="8"/>
      <c r="WKV20" s="8"/>
      <c r="WKW20" s="8"/>
      <c r="WKX20" s="8"/>
      <c r="WKY20" s="8"/>
      <c r="WKZ20" s="8"/>
      <c r="WLA20" s="8"/>
      <c r="WLB20" s="8"/>
      <c r="WLC20" s="8"/>
      <c r="WLD20" s="8"/>
      <c r="WLE20" s="8"/>
      <c r="WLF20" s="8"/>
      <c r="WLG20" s="8"/>
      <c r="WLH20" s="8"/>
      <c r="WLI20" s="8"/>
      <c r="WLJ20" s="8"/>
      <c r="WLK20" s="8"/>
      <c r="WLL20" s="8"/>
      <c r="WLM20" s="8"/>
      <c r="WLN20" s="8"/>
      <c r="WLO20" s="8"/>
      <c r="WLP20" s="8"/>
      <c r="WLQ20" s="8"/>
      <c r="WLR20" s="8"/>
      <c r="WLS20" s="8"/>
      <c r="WLT20" s="8"/>
      <c r="WLU20" s="8"/>
      <c r="WLV20" s="8"/>
      <c r="WLW20" s="8"/>
      <c r="WLX20" s="8"/>
      <c r="WLY20" s="8"/>
      <c r="WLZ20" s="8"/>
      <c r="WMA20" s="8"/>
      <c r="WMB20" s="8"/>
      <c r="WMC20" s="8"/>
      <c r="WMD20" s="8"/>
      <c r="WME20" s="8"/>
      <c r="WMF20" s="8"/>
      <c r="WMG20" s="8"/>
      <c r="WMH20" s="8"/>
      <c r="WMI20" s="8"/>
      <c r="WMJ20" s="8"/>
      <c r="WMK20" s="8"/>
      <c r="WML20" s="8"/>
      <c r="WMM20" s="8"/>
      <c r="WMN20" s="8"/>
      <c r="WMO20" s="8"/>
      <c r="WMP20" s="8"/>
      <c r="WMQ20" s="8"/>
      <c r="WMR20" s="8"/>
      <c r="WMS20" s="8"/>
      <c r="WMT20" s="8"/>
      <c r="WMU20" s="8"/>
      <c r="WMV20" s="8"/>
      <c r="WMW20" s="8"/>
      <c r="WMX20" s="8"/>
      <c r="WMY20" s="8"/>
      <c r="WMZ20" s="8"/>
      <c r="WNA20" s="8"/>
      <c r="WNB20" s="8"/>
      <c r="WNC20" s="8"/>
      <c r="WND20" s="8"/>
      <c r="WNE20" s="8"/>
      <c r="WNF20" s="8"/>
      <c r="WNG20" s="8"/>
      <c r="WNH20" s="8"/>
      <c r="WNI20" s="8"/>
      <c r="WNJ20" s="8"/>
      <c r="WNK20" s="8"/>
      <c r="WNL20" s="8"/>
      <c r="WNM20" s="8"/>
      <c r="WNN20" s="8"/>
      <c r="WNO20" s="8"/>
      <c r="WNP20" s="8"/>
      <c r="WNQ20" s="8"/>
      <c r="WNR20" s="8"/>
      <c r="WNS20" s="8"/>
      <c r="WNT20" s="8"/>
      <c r="WNU20" s="8"/>
      <c r="WNV20" s="8"/>
      <c r="WNW20" s="8"/>
      <c r="WNX20" s="8"/>
      <c r="WNY20" s="8"/>
      <c r="WNZ20" s="8"/>
      <c r="WOA20" s="8"/>
      <c r="WOB20" s="8"/>
      <c r="WOC20" s="8"/>
      <c r="WOD20" s="8"/>
      <c r="WOE20" s="8"/>
      <c r="WOF20" s="8"/>
      <c r="WOG20" s="8"/>
      <c r="WOH20" s="8"/>
      <c r="WOI20" s="8"/>
      <c r="WOJ20" s="8"/>
      <c r="WOK20" s="8"/>
      <c r="WOL20" s="8"/>
      <c r="WOM20" s="8"/>
      <c r="WON20" s="8"/>
      <c r="WOO20" s="8"/>
      <c r="WOP20" s="8"/>
      <c r="WOQ20" s="8"/>
      <c r="WOR20" s="8"/>
      <c r="WOS20" s="8"/>
      <c r="WOT20" s="8"/>
      <c r="WOU20" s="8"/>
      <c r="WOV20" s="8"/>
      <c r="WOW20" s="8"/>
      <c r="WOX20" s="8"/>
      <c r="WOY20" s="8"/>
      <c r="WOZ20" s="8"/>
      <c r="WPA20" s="8"/>
      <c r="WPB20" s="8"/>
      <c r="WPC20" s="8"/>
      <c r="WPD20" s="8"/>
      <c r="WPE20" s="8"/>
      <c r="WPF20" s="8"/>
      <c r="WPG20" s="8"/>
      <c r="WPH20" s="8"/>
      <c r="WPI20" s="8"/>
      <c r="WPJ20" s="8"/>
      <c r="WPK20" s="8"/>
      <c r="WPL20" s="8"/>
      <c r="WPM20" s="8"/>
      <c r="WPN20" s="8"/>
      <c r="WPO20" s="8"/>
      <c r="WPP20" s="8"/>
      <c r="WPQ20" s="8"/>
      <c r="WPR20" s="8"/>
      <c r="WPS20" s="8"/>
      <c r="WPT20" s="8"/>
      <c r="WPU20" s="8"/>
      <c r="WPV20" s="8"/>
      <c r="WPW20" s="8"/>
      <c r="WPX20" s="8"/>
      <c r="WPY20" s="8"/>
      <c r="WPZ20" s="8"/>
      <c r="WQA20" s="8"/>
      <c r="WQB20" s="8"/>
      <c r="WQC20" s="8"/>
      <c r="WQD20" s="8"/>
      <c r="WQE20" s="8"/>
      <c r="WQF20" s="8"/>
      <c r="WQG20" s="8"/>
      <c r="WQH20" s="8"/>
      <c r="WQI20" s="8"/>
      <c r="WQJ20" s="8"/>
      <c r="WQK20" s="8"/>
      <c r="WQL20" s="8"/>
      <c r="WQM20" s="8"/>
      <c r="WQN20" s="8"/>
      <c r="WQO20" s="8"/>
      <c r="WQP20" s="8"/>
      <c r="WQQ20" s="8"/>
      <c r="WQR20" s="8"/>
      <c r="WQS20" s="8"/>
      <c r="WQT20" s="8"/>
      <c r="WQU20" s="8"/>
      <c r="WQV20" s="8"/>
      <c r="WQW20" s="8"/>
      <c r="WQX20" s="8"/>
      <c r="WQY20" s="8"/>
      <c r="WQZ20" s="8"/>
      <c r="WRA20" s="8"/>
      <c r="WRB20" s="8"/>
      <c r="WRC20" s="8"/>
      <c r="WRD20" s="8"/>
      <c r="WRE20" s="8"/>
      <c r="WRF20" s="8"/>
      <c r="WRG20" s="8"/>
      <c r="WRH20" s="8"/>
      <c r="WRI20" s="8"/>
      <c r="WRJ20" s="8"/>
      <c r="WRK20" s="8"/>
      <c r="WRL20" s="8"/>
      <c r="WRM20" s="8"/>
      <c r="WRN20" s="8"/>
      <c r="WRO20" s="8"/>
      <c r="WRP20" s="8"/>
      <c r="WRQ20" s="8"/>
      <c r="WRR20" s="8"/>
      <c r="WRS20" s="8"/>
      <c r="WRT20" s="8"/>
      <c r="WRU20" s="8"/>
      <c r="WRV20" s="8"/>
      <c r="WRW20" s="8"/>
      <c r="WRX20" s="8"/>
      <c r="WRY20" s="8"/>
      <c r="WRZ20" s="8"/>
      <c r="WSA20" s="8"/>
      <c r="WSB20" s="8"/>
      <c r="WSC20" s="8"/>
      <c r="WSD20" s="8"/>
      <c r="WSE20" s="8"/>
      <c r="WSF20" s="8"/>
      <c r="WSG20" s="8"/>
      <c r="WSH20" s="8"/>
      <c r="WSI20" s="8"/>
      <c r="WSJ20" s="8"/>
      <c r="WSK20" s="8"/>
      <c r="WSL20" s="8"/>
      <c r="WSM20" s="8"/>
      <c r="WSN20" s="8"/>
      <c r="WSO20" s="8"/>
      <c r="WSP20" s="8"/>
      <c r="WSQ20" s="8"/>
      <c r="WSR20" s="8"/>
      <c r="WSS20" s="8"/>
      <c r="WST20" s="8"/>
      <c r="WSU20" s="8"/>
      <c r="WSV20" s="8"/>
      <c r="WSW20" s="8"/>
      <c r="WSX20" s="8"/>
      <c r="WSY20" s="8"/>
      <c r="WSZ20" s="8"/>
      <c r="WTA20" s="8"/>
      <c r="WTB20" s="8"/>
      <c r="WTC20" s="8"/>
      <c r="WTD20" s="8"/>
      <c r="WTE20" s="8"/>
      <c r="WTF20" s="8"/>
      <c r="WTG20" s="8"/>
      <c r="WTH20" s="8"/>
      <c r="WTI20" s="8"/>
      <c r="WTJ20" s="8"/>
      <c r="WTK20" s="8"/>
      <c r="WTL20" s="8"/>
      <c r="WTM20" s="8"/>
      <c r="WTN20" s="8"/>
      <c r="WTO20" s="8"/>
      <c r="WTP20" s="8"/>
      <c r="WTQ20" s="8"/>
      <c r="WTR20" s="8"/>
      <c r="WTS20" s="8"/>
      <c r="WTT20" s="8"/>
      <c r="WTU20" s="8"/>
      <c r="WTV20" s="8"/>
      <c r="WTW20" s="8"/>
      <c r="WTX20" s="8"/>
      <c r="WTY20" s="8"/>
      <c r="WTZ20" s="8"/>
      <c r="WUA20" s="8"/>
      <c r="WUB20" s="8"/>
      <c r="WUC20" s="8"/>
      <c r="WUD20" s="8"/>
      <c r="WUE20" s="8"/>
      <c r="WUF20" s="8"/>
      <c r="WUG20" s="8"/>
      <c r="WUH20" s="8"/>
      <c r="WUI20" s="8"/>
      <c r="WUJ20" s="8"/>
      <c r="WUK20" s="8"/>
      <c r="WUL20" s="8"/>
      <c r="WUM20" s="8"/>
      <c r="WUN20" s="8"/>
      <c r="WUO20" s="8"/>
      <c r="WUP20" s="8"/>
      <c r="WUQ20" s="8"/>
      <c r="WUR20" s="8"/>
      <c r="WUS20" s="8"/>
      <c r="WUT20" s="8"/>
      <c r="WUU20" s="8"/>
      <c r="WUV20" s="8"/>
      <c r="WUW20" s="8"/>
      <c r="WUX20" s="8"/>
      <c r="WUY20" s="8"/>
      <c r="WUZ20" s="8"/>
      <c r="WVA20" s="8"/>
      <c r="WVB20" s="8"/>
      <c r="WVC20" s="8"/>
      <c r="WVD20" s="8"/>
      <c r="WVE20" s="8"/>
      <c r="WVF20" s="8"/>
      <c r="WVG20" s="8"/>
      <c r="WVH20" s="8"/>
      <c r="WVI20" s="8"/>
      <c r="WVJ20" s="8"/>
      <c r="WVK20" s="8"/>
      <c r="WVL20" s="8"/>
      <c r="WVM20" s="8"/>
      <c r="WVN20" s="8"/>
      <c r="WVO20" s="8"/>
      <c r="WVP20" s="8"/>
      <c r="WVQ20" s="8"/>
      <c r="WVR20" s="8"/>
      <c r="WVS20" s="8"/>
      <c r="WVT20" s="8"/>
      <c r="WVU20" s="8"/>
      <c r="WVV20" s="8"/>
      <c r="WVW20" s="8"/>
      <c r="WVX20" s="8"/>
      <c r="WVY20" s="8"/>
      <c r="WVZ20" s="8"/>
      <c r="WWA20" s="8"/>
      <c r="WWB20" s="8"/>
      <c r="WWC20" s="8"/>
      <c r="WWD20" s="8"/>
      <c r="WWE20" s="8"/>
      <c r="WWF20" s="8"/>
      <c r="WWG20" s="8"/>
      <c r="WWH20" s="8"/>
      <c r="WWI20" s="8"/>
      <c r="WWJ20" s="8"/>
      <c r="WWK20" s="8"/>
      <c r="WWL20" s="8"/>
      <c r="WWM20" s="8"/>
      <c r="WWN20" s="8"/>
      <c r="WWO20" s="8"/>
      <c r="WWP20" s="8"/>
      <c r="WWQ20" s="8"/>
      <c r="WWR20" s="8"/>
      <c r="WWS20" s="8"/>
      <c r="WWT20" s="8"/>
      <c r="WWU20" s="8"/>
      <c r="WWV20" s="8"/>
      <c r="WWW20" s="8"/>
      <c r="WWX20" s="8"/>
      <c r="WWY20" s="8"/>
      <c r="WWZ20" s="8"/>
      <c r="WXA20" s="8"/>
      <c r="WXB20" s="8"/>
      <c r="WXC20" s="8"/>
      <c r="WXD20" s="8"/>
      <c r="WXE20" s="8"/>
      <c r="WXF20" s="8"/>
      <c r="WXG20" s="8"/>
      <c r="WXH20" s="8"/>
      <c r="WXI20" s="8"/>
      <c r="WXJ20" s="8"/>
      <c r="WXK20" s="8"/>
      <c r="WXL20" s="8"/>
      <c r="WXM20" s="8"/>
      <c r="WXN20" s="8"/>
      <c r="WXO20" s="8"/>
      <c r="WXP20" s="8"/>
      <c r="WXQ20" s="8"/>
      <c r="WXR20" s="8"/>
      <c r="WXS20" s="8"/>
      <c r="WXT20" s="8"/>
      <c r="WXU20" s="8"/>
      <c r="WXV20" s="8"/>
      <c r="WXW20" s="8"/>
      <c r="WXX20" s="8"/>
      <c r="WXY20" s="8"/>
      <c r="WXZ20" s="8"/>
      <c r="WYA20" s="8"/>
      <c r="WYB20" s="8"/>
      <c r="WYC20" s="8"/>
      <c r="WYD20" s="8"/>
      <c r="WYE20" s="8"/>
      <c r="WYF20" s="8"/>
      <c r="WYG20" s="8"/>
      <c r="WYH20" s="8"/>
      <c r="WYI20" s="8"/>
      <c r="WYJ20" s="8"/>
      <c r="WYK20" s="8"/>
      <c r="WYL20" s="8"/>
      <c r="WYM20" s="8"/>
      <c r="WYN20" s="8"/>
      <c r="WYO20" s="8"/>
      <c r="WYP20" s="8"/>
      <c r="WYQ20" s="8"/>
      <c r="WYR20" s="8"/>
      <c r="WYS20" s="8"/>
      <c r="WYT20" s="8"/>
      <c r="WYU20" s="8"/>
      <c r="WYV20" s="8"/>
      <c r="WYW20" s="8"/>
      <c r="WYX20" s="8"/>
      <c r="WYY20" s="8"/>
      <c r="WYZ20" s="8"/>
      <c r="WZA20" s="8"/>
      <c r="WZB20" s="8"/>
      <c r="WZC20" s="8"/>
      <c r="WZD20" s="8"/>
      <c r="WZE20" s="8"/>
      <c r="WZF20" s="8"/>
      <c r="WZG20" s="8"/>
      <c r="WZH20" s="8"/>
      <c r="WZI20" s="8"/>
      <c r="WZJ20" s="8"/>
      <c r="WZK20" s="8"/>
      <c r="WZL20" s="8"/>
      <c r="WZM20" s="8"/>
      <c r="WZN20" s="8"/>
      <c r="WZO20" s="8"/>
      <c r="WZP20" s="8"/>
      <c r="WZQ20" s="8"/>
      <c r="WZR20" s="8"/>
      <c r="WZS20" s="8"/>
      <c r="WZT20" s="8"/>
      <c r="WZU20" s="8"/>
      <c r="WZV20" s="8"/>
      <c r="WZW20" s="8"/>
      <c r="WZX20" s="8"/>
      <c r="WZY20" s="8"/>
      <c r="WZZ20" s="8"/>
      <c r="XAA20" s="8"/>
      <c r="XAB20" s="8"/>
      <c r="XAC20" s="8"/>
      <c r="XAD20" s="8"/>
      <c r="XAE20" s="8"/>
      <c r="XAF20" s="8"/>
      <c r="XAG20" s="8"/>
      <c r="XAH20" s="8"/>
      <c r="XAI20" s="8"/>
      <c r="XAJ20" s="8"/>
      <c r="XAK20" s="8"/>
      <c r="XAL20" s="8"/>
      <c r="XAM20" s="8"/>
      <c r="XAN20" s="8"/>
      <c r="XAO20" s="8"/>
      <c r="XAP20" s="8"/>
      <c r="XAQ20" s="8"/>
      <c r="XAR20" s="8"/>
      <c r="XAS20" s="8"/>
      <c r="XAT20" s="8"/>
      <c r="XAU20" s="8"/>
      <c r="XAV20" s="8"/>
      <c r="XAW20" s="8"/>
      <c r="XAX20" s="8"/>
      <c r="XAY20" s="8"/>
      <c r="XAZ20" s="8"/>
      <c r="XBA20" s="8"/>
      <c r="XBB20" s="8"/>
      <c r="XBC20" s="8"/>
      <c r="XBD20" s="8"/>
      <c r="XBE20" s="8"/>
      <c r="XBF20" s="8"/>
      <c r="XBG20" s="8"/>
      <c r="XBH20" s="8"/>
      <c r="XBI20" s="8"/>
      <c r="XBJ20" s="8"/>
      <c r="XBK20" s="8"/>
      <c r="XBL20" s="8"/>
      <c r="XBM20" s="8"/>
      <c r="XBN20" s="8"/>
      <c r="XBO20" s="8"/>
      <c r="XBP20" s="8"/>
      <c r="XBQ20" s="8"/>
      <c r="XBR20" s="8"/>
      <c r="XBS20" s="8"/>
      <c r="XBT20" s="8"/>
      <c r="XBU20" s="8"/>
      <c r="XBV20" s="8"/>
      <c r="XBW20" s="8"/>
      <c r="XBX20" s="8"/>
      <c r="XBY20" s="8"/>
      <c r="XBZ20" s="8"/>
      <c r="XCA20" s="8"/>
      <c r="XCB20" s="8"/>
      <c r="XCC20" s="8"/>
      <c r="XCD20" s="8"/>
      <c r="XCE20" s="8"/>
      <c r="XCF20" s="8"/>
      <c r="XCG20" s="8"/>
      <c r="XCH20" s="8"/>
      <c r="XCI20" s="8"/>
      <c r="XCJ20" s="8"/>
      <c r="XCK20" s="8"/>
      <c r="XCL20" s="8"/>
      <c r="XCM20" s="8"/>
      <c r="XCN20" s="8"/>
      <c r="XCO20" s="8"/>
      <c r="XCP20" s="8"/>
      <c r="XCQ20" s="8"/>
      <c r="XCR20" s="8"/>
      <c r="XCS20" s="8"/>
      <c r="XCT20" s="8"/>
      <c r="XCU20" s="8"/>
      <c r="XCV20" s="8"/>
      <c r="XCW20" s="8"/>
      <c r="XCX20" s="8"/>
      <c r="XCY20" s="8"/>
      <c r="XCZ20" s="8"/>
      <c r="XDA20" s="8"/>
      <c r="XDB20" s="8"/>
      <c r="XDC20" s="8"/>
      <c r="XDD20" s="8"/>
      <c r="XDE20" s="8"/>
      <c r="XDF20" s="8"/>
      <c r="XDG20" s="8"/>
      <c r="XDH20" s="8"/>
      <c r="XDI20" s="8"/>
      <c r="XDJ20" s="8"/>
      <c r="XDK20" s="8"/>
      <c r="XDL20" s="8"/>
      <c r="XDM20" s="8"/>
      <c r="XDN20" s="8"/>
      <c r="XDO20" s="8"/>
      <c r="XDP20" s="8"/>
      <c r="XDQ20" s="8"/>
      <c r="XDR20" s="8"/>
      <c r="XDS20" s="8"/>
      <c r="XDT20" s="8"/>
      <c r="XDU20" s="8"/>
      <c r="XDV20" s="8"/>
      <c r="XDW20" s="8"/>
      <c r="XDX20" s="8"/>
      <c r="XDY20" s="8"/>
      <c r="XDZ20" s="8"/>
      <c r="XEA20" s="8"/>
      <c r="XEB20" s="8"/>
      <c r="XEC20" s="8"/>
      <c r="XED20" s="8"/>
      <c r="XEE20" s="8"/>
      <c r="XEF20" s="8"/>
      <c r="XEG20" s="8"/>
      <c r="XEH20" s="8"/>
      <c r="XEI20" s="8"/>
      <c r="XEJ20" s="8"/>
      <c r="XEK20" s="8"/>
      <c r="XEL20" s="8"/>
      <c r="XEM20" s="8"/>
      <c r="XEN20" s="8"/>
      <c r="XEO20" s="8"/>
      <c r="XEP20" s="8"/>
      <c r="XEQ20" s="8"/>
      <c r="XER20" s="8"/>
      <c r="XES20" s="8"/>
      <c r="XET20" s="8"/>
      <c r="XEU20" s="8"/>
      <c r="XEV20" s="8"/>
      <c r="XEW20" s="8"/>
      <c r="XEX20" s="8"/>
      <c r="XEY20" s="8"/>
      <c r="XEZ20" s="8"/>
      <c r="XFA20" s="8"/>
    </row>
    <row r="21" spans="1:16381" ht="21.95" customHeight="1">
      <c r="A21" s="119"/>
      <c r="B21" s="148"/>
      <c r="C21" s="151" t="s">
        <v>125</v>
      </c>
      <c r="D21" s="152" t="s">
        <v>29</v>
      </c>
      <c r="E21" s="717" t="str">
        <f>IF(VLOOKUP(CARIIJAZAH,DATABIODATA,11)="","",VLOOKUP(CARIIJAZAH,DATABIODATA,11))</f>
        <v/>
      </c>
      <c r="F21" s="717"/>
      <c r="G21" s="717"/>
      <c r="H21" s="148"/>
      <c r="I21" s="119"/>
      <c r="J21" s="119"/>
      <c r="K21" s="13"/>
      <c r="L21" s="13"/>
      <c r="M21" s="13"/>
      <c r="N21" s="13"/>
      <c r="O21" s="13"/>
      <c r="P21" s="13"/>
    </row>
    <row r="22" spans="1:16381" ht="21.95" customHeight="1">
      <c r="A22" s="119"/>
      <c r="B22" s="148"/>
      <c r="C22" s="157" t="s">
        <v>126</v>
      </c>
      <c r="D22" s="152"/>
      <c r="E22" s="721" t="str">
        <f>IF(VLOOKUP(CARIIJAZAH,DATABIODATA,2)="","",VLOOKUP(CARIIJAZAH,DATABIODATA,2))</f>
        <v/>
      </c>
      <c r="F22" s="721"/>
      <c r="G22" s="721"/>
      <c r="H22" s="148"/>
      <c r="I22" s="119"/>
      <c r="J22" s="119"/>
      <c r="K22" s="13"/>
      <c r="L22" s="13"/>
      <c r="M22" s="13"/>
      <c r="N22" s="13"/>
      <c r="O22" s="13"/>
      <c r="P22" s="13"/>
    </row>
    <row r="23" spans="1:16381" ht="21.95" customHeight="1">
      <c r="A23" s="119"/>
      <c r="B23" s="148"/>
      <c r="C23" s="151" t="s">
        <v>127</v>
      </c>
      <c r="D23" s="152" t="s">
        <v>29</v>
      </c>
      <c r="E23" s="721" t="str">
        <f>IF(VLOOKUP(CARIIJAZAH,DATABIODATA,3)="","",VLOOKUP(CARIIJAZAH,DATABIODATA,3))</f>
        <v/>
      </c>
      <c r="F23" s="721"/>
      <c r="G23" s="721"/>
      <c r="H23" s="148"/>
      <c r="I23" s="119"/>
      <c r="J23" s="119"/>
      <c r="K23" s="13"/>
      <c r="L23" s="13"/>
      <c r="M23" s="13"/>
      <c r="N23" s="13"/>
      <c r="O23" s="13"/>
      <c r="P23" s="13"/>
    </row>
    <row r="24" spans="1:16381" ht="21.95" customHeight="1">
      <c r="A24" s="119"/>
      <c r="B24" s="148"/>
      <c r="C24" s="151" t="s">
        <v>128</v>
      </c>
      <c r="D24" s="152" t="s">
        <v>29</v>
      </c>
      <c r="E24" s="721" t="str">
        <f>IF(VLOOKUP(CARIIJAZAH,DATABIODATA,4)="","",VLOOKUP(CARIIJAZAH,DATABIODATA,4))</f>
        <v/>
      </c>
      <c r="F24" s="721"/>
      <c r="G24" s="721"/>
      <c r="H24" s="148"/>
      <c r="I24" s="119"/>
      <c r="J24" s="119"/>
      <c r="K24" s="13"/>
      <c r="L24" s="13"/>
      <c r="M24" s="13"/>
      <c r="N24" s="13"/>
      <c r="O24" s="13"/>
      <c r="P24" s="13"/>
    </row>
    <row r="25" spans="1:16381" ht="21.95" customHeight="1">
      <c r="A25" s="119"/>
      <c r="B25" s="148"/>
      <c r="C25" s="151" t="s">
        <v>129</v>
      </c>
      <c r="D25" s="152" t="s">
        <v>29</v>
      </c>
      <c r="E25" s="717" t="str">
        <f>MENU!F16</f>
        <v>SMAN 1 MEUKEK</v>
      </c>
      <c r="F25" s="717"/>
      <c r="G25" s="717"/>
      <c r="H25" s="148"/>
      <c r="I25" s="119"/>
      <c r="J25" s="119"/>
      <c r="K25" s="13"/>
      <c r="L25" s="13"/>
      <c r="M25" s="13"/>
      <c r="N25" s="13"/>
      <c r="O25" s="13"/>
      <c r="P25" s="13"/>
    </row>
    <row r="26" spans="1:16381">
      <c r="A26" s="119"/>
      <c r="B26" s="148"/>
      <c r="C26" s="152"/>
      <c r="D26" s="152"/>
      <c r="E26" s="152"/>
      <c r="F26" s="152"/>
      <c r="G26" s="152"/>
      <c r="H26" s="148"/>
      <c r="I26" s="119"/>
      <c r="J26" s="119"/>
      <c r="K26" s="13"/>
      <c r="L26" s="13"/>
      <c r="M26" s="13"/>
      <c r="N26" s="13"/>
      <c r="O26" s="13"/>
      <c r="P26" s="13"/>
    </row>
    <row r="27" spans="1:16381" ht="26.25">
      <c r="A27" s="119"/>
      <c r="B27" s="722" t="s">
        <v>134</v>
      </c>
      <c r="C27" s="722"/>
      <c r="D27" s="722"/>
      <c r="E27" s="722"/>
      <c r="F27" s="722"/>
      <c r="G27" s="722"/>
      <c r="H27" s="722"/>
      <c r="I27" s="119"/>
      <c r="J27" s="119"/>
      <c r="K27" s="13"/>
      <c r="L27" s="13"/>
      <c r="M27" s="13"/>
      <c r="N27" s="13"/>
      <c r="O27" s="13"/>
      <c r="P27" s="13"/>
    </row>
    <row r="28" spans="1:16381" ht="15.75">
      <c r="A28" s="119"/>
      <c r="B28" s="148"/>
      <c r="C28" s="158"/>
      <c r="D28" s="158"/>
      <c r="E28" s="158"/>
      <c r="F28" s="158"/>
      <c r="G28" s="158"/>
      <c r="H28" s="148"/>
      <c r="I28" s="119"/>
      <c r="J28" s="119"/>
      <c r="K28" s="13"/>
      <c r="L28" s="13"/>
      <c r="M28" s="13"/>
      <c r="N28" s="13"/>
      <c r="O28" s="13"/>
      <c r="P28" s="13"/>
    </row>
    <row r="29" spans="1:16381" ht="15.75" customHeight="1">
      <c r="A29" s="119"/>
      <c r="B29" s="149"/>
      <c r="C29" s="716" t="s">
        <v>130</v>
      </c>
      <c r="D29" s="716"/>
      <c r="E29" s="716"/>
      <c r="F29" s="716"/>
      <c r="G29" s="716"/>
      <c r="H29" s="148"/>
      <c r="I29" s="119"/>
      <c r="J29" s="119"/>
      <c r="K29" s="13"/>
      <c r="L29" s="13"/>
      <c r="M29" s="13"/>
      <c r="N29" s="13"/>
      <c r="O29" s="13"/>
      <c r="P29" s="13"/>
    </row>
    <row r="30" spans="1:16381" ht="15.75" customHeight="1">
      <c r="A30" s="119"/>
      <c r="B30" s="148"/>
      <c r="C30" s="716"/>
      <c r="D30" s="716"/>
      <c r="E30" s="716"/>
      <c r="F30" s="716"/>
      <c r="G30" s="716"/>
      <c r="H30" s="148"/>
      <c r="I30" s="119"/>
      <c r="J30" s="119"/>
      <c r="K30" s="13"/>
      <c r="L30" s="13"/>
      <c r="M30" s="13"/>
      <c r="N30" s="13"/>
      <c r="O30" s="13"/>
      <c r="P30" s="13"/>
    </row>
    <row r="31" spans="1:16381" ht="15.75">
      <c r="A31" s="119"/>
      <c r="B31" s="148"/>
      <c r="C31" s="159"/>
      <c r="D31" s="160"/>
      <c r="E31" s="160"/>
      <c r="F31" s="161"/>
      <c r="G31" s="159"/>
      <c r="H31" s="148"/>
      <c r="I31" s="119"/>
      <c r="J31" s="119"/>
      <c r="K31" s="13"/>
      <c r="L31" s="13"/>
      <c r="M31" s="13"/>
      <c r="N31" s="13"/>
      <c r="O31" s="13"/>
      <c r="P31" s="13"/>
    </row>
    <row r="32" spans="1:16381" ht="15.75">
      <c r="A32" s="119"/>
      <c r="B32" s="148"/>
      <c r="C32" s="160"/>
      <c r="D32" s="160"/>
      <c r="E32" s="160"/>
      <c r="F32" s="162" t="str">
        <f>MENU!F23&amp;", "&amp;TEXT(MENU!F24,"dd mmmm yyyy")</f>
        <v>Meukek, 23 Mei 2019</v>
      </c>
      <c r="G32" s="152"/>
      <c r="H32" s="148"/>
      <c r="I32" s="119"/>
      <c r="J32" s="119"/>
      <c r="K32" s="13"/>
      <c r="L32" s="13"/>
      <c r="M32" s="13"/>
      <c r="N32" s="13"/>
      <c r="O32" s="13"/>
      <c r="P32" s="13"/>
    </row>
    <row r="33" spans="1:16" ht="15.75">
      <c r="A33" s="119"/>
      <c r="B33" s="148"/>
      <c r="C33" s="160"/>
      <c r="D33" s="160"/>
      <c r="E33" s="160"/>
      <c r="F33" s="163" t="str">
        <f>Cetak!J69</f>
        <v>Kepala Sekolah,</v>
      </c>
      <c r="G33" s="152"/>
      <c r="H33" s="148"/>
      <c r="I33" s="119"/>
      <c r="J33" s="119"/>
      <c r="K33" s="13"/>
      <c r="L33" s="13"/>
      <c r="M33" s="13"/>
      <c r="N33" s="13"/>
      <c r="O33" s="13"/>
      <c r="P33" s="13"/>
    </row>
    <row r="34" spans="1:16" ht="15.75">
      <c r="A34" s="119"/>
      <c r="B34" s="148"/>
      <c r="C34" s="160"/>
      <c r="D34" s="160"/>
      <c r="E34" s="160"/>
      <c r="F34" s="160"/>
      <c r="G34" s="152"/>
      <c r="H34" s="148"/>
      <c r="I34" s="119"/>
      <c r="J34" s="119"/>
      <c r="K34" s="13"/>
      <c r="L34" s="13"/>
      <c r="M34" s="13"/>
      <c r="N34" s="13"/>
      <c r="O34" s="13"/>
      <c r="P34" s="13"/>
    </row>
    <row r="35" spans="1:16" ht="15.75">
      <c r="A35" s="119"/>
      <c r="B35" s="148"/>
      <c r="C35" s="160"/>
      <c r="D35" s="160"/>
      <c r="E35" s="160"/>
      <c r="F35" s="160"/>
      <c r="G35" s="152"/>
      <c r="H35" s="148"/>
      <c r="I35" s="119"/>
      <c r="J35" s="119"/>
      <c r="K35" s="13"/>
      <c r="L35" s="13"/>
      <c r="M35" s="13"/>
      <c r="N35" s="13"/>
      <c r="O35" s="13"/>
      <c r="P35" s="13"/>
    </row>
    <row r="36" spans="1:16" ht="15.75">
      <c r="A36" s="119"/>
      <c r="B36" s="148"/>
      <c r="C36" s="160"/>
      <c r="D36" s="160"/>
      <c r="E36" s="160"/>
      <c r="F36" s="160"/>
      <c r="G36" s="164"/>
      <c r="H36" s="148"/>
      <c r="I36" s="119"/>
      <c r="J36" s="119"/>
      <c r="K36" s="13"/>
      <c r="L36" s="13"/>
      <c r="M36" s="13"/>
      <c r="N36" s="13"/>
      <c r="O36" s="13"/>
      <c r="P36" s="13"/>
    </row>
    <row r="37" spans="1:16" ht="15.75">
      <c r="A37" s="119"/>
      <c r="B37" s="148"/>
      <c r="C37" s="159"/>
      <c r="D37" s="160"/>
      <c r="E37" s="160"/>
      <c r="F37" s="165" t="str">
        <f>MENU!F21</f>
        <v>Drs. IRWADI</v>
      </c>
      <c r="G37" s="166"/>
      <c r="H37" s="148"/>
      <c r="I37" s="119"/>
      <c r="J37" s="119"/>
      <c r="K37" s="13"/>
      <c r="L37" s="13"/>
      <c r="M37" s="13"/>
      <c r="N37" s="13"/>
      <c r="O37" s="13"/>
      <c r="P37" s="13"/>
    </row>
    <row r="38" spans="1:16" ht="15.75">
      <c r="A38" s="119"/>
      <c r="B38" s="148"/>
      <c r="C38" s="167"/>
      <c r="D38" s="167"/>
      <c r="E38" s="167"/>
      <c r="F38" s="168" t="str">
        <f>"NIP." &amp;MENU!F22</f>
        <v>NIP.19681012 199702 1 004</v>
      </c>
      <c r="G38" s="169"/>
      <c r="H38" s="148"/>
      <c r="I38" s="119"/>
      <c r="J38" s="119"/>
      <c r="K38" s="13"/>
      <c r="L38" s="13"/>
      <c r="M38" s="13"/>
      <c r="N38" s="13"/>
      <c r="O38" s="13"/>
      <c r="P38" s="13"/>
    </row>
    <row r="39" spans="1:16" ht="15.75">
      <c r="A39" s="119"/>
      <c r="B39" s="148"/>
      <c r="C39" s="718"/>
      <c r="D39" s="719"/>
      <c r="E39" s="719"/>
      <c r="F39" s="719"/>
      <c r="G39" s="719"/>
      <c r="H39" s="148"/>
      <c r="I39" s="119"/>
      <c r="J39" s="119"/>
      <c r="K39" s="13"/>
      <c r="L39" s="13"/>
      <c r="M39" s="13"/>
      <c r="N39" s="13"/>
      <c r="O39" s="13"/>
      <c r="P39" s="13"/>
    </row>
    <row r="40" spans="1:16">
      <c r="A40" s="119"/>
      <c r="B40" s="148"/>
      <c r="C40" s="148"/>
      <c r="D40" s="148"/>
      <c r="E40" s="148"/>
      <c r="F40" s="148"/>
      <c r="G40" s="148"/>
      <c r="H40" s="148"/>
      <c r="I40" s="119"/>
      <c r="J40" s="119"/>
      <c r="K40" s="13"/>
      <c r="L40" s="13"/>
      <c r="M40" s="13"/>
      <c r="N40" s="13"/>
      <c r="O40" s="13"/>
      <c r="P40" s="13"/>
    </row>
    <row r="41" spans="1:16" ht="37.5" customHeight="1">
      <c r="A41" s="119"/>
      <c r="B41" s="148"/>
      <c r="C41" s="148"/>
      <c r="D41" s="148"/>
      <c r="E41" s="148"/>
      <c r="F41" s="148"/>
      <c r="G41" s="148"/>
      <c r="H41" s="148"/>
      <c r="I41" s="119"/>
      <c r="J41" s="119"/>
      <c r="K41" s="13"/>
      <c r="L41" s="13"/>
      <c r="M41" s="13"/>
      <c r="N41" s="13"/>
      <c r="O41" s="13"/>
      <c r="P41" s="13"/>
    </row>
    <row r="42" spans="1:16" ht="25.5" hidden="1" customHeight="1">
      <c r="A42" s="13"/>
      <c r="B42" s="68"/>
      <c r="C42" s="68"/>
      <c r="D42" s="68"/>
      <c r="E42" s="68"/>
      <c r="F42" s="68"/>
      <c r="G42" s="68"/>
      <c r="H42" s="68"/>
      <c r="I42" s="13"/>
      <c r="J42" s="13"/>
      <c r="K42" s="13"/>
      <c r="L42" s="13"/>
      <c r="M42" s="13"/>
      <c r="N42" s="13"/>
      <c r="O42" s="13"/>
      <c r="P42" s="13"/>
    </row>
    <row r="43" spans="1:16" ht="19.5" customHeight="1">
      <c r="A43" s="13"/>
      <c r="B43" s="13"/>
      <c r="C43" s="13"/>
      <c r="D43" s="13"/>
      <c r="E43" s="13"/>
      <c r="F43" s="13"/>
      <c r="G43" s="13"/>
      <c r="H43" s="13"/>
      <c r="I43" s="13"/>
      <c r="J43" s="13"/>
      <c r="K43" s="13"/>
      <c r="L43" s="13"/>
      <c r="M43" s="13"/>
      <c r="N43" s="13"/>
      <c r="O43" s="13"/>
      <c r="P43" s="13"/>
    </row>
    <row r="44" spans="1:16">
      <c r="A44" s="13"/>
      <c r="B44" s="13"/>
      <c r="C44" s="13"/>
      <c r="D44" s="13"/>
      <c r="E44" s="13"/>
      <c r="F44" s="13"/>
      <c r="G44" s="13"/>
      <c r="H44" s="13"/>
      <c r="I44" s="13"/>
      <c r="J44" s="13"/>
      <c r="K44" s="13"/>
      <c r="L44" s="13"/>
      <c r="M44" s="13"/>
      <c r="N44" s="13"/>
      <c r="O44" s="13"/>
      <c r="P44" s="13"/>
    </row>
    <row r="45" spans="1:16">
      <c r="A45" s="13"/>
      <c r="B45" s="13"/>
      <c r="C45" s="13"/>
      <c r="D45" s="13"/>
      <c r="E45" s="13"/>
      <c r="F45" s="13"/>
      <c r="G45" s="13"/>
      <c r="H45" s="13"/>
      <c r="I45" s="13"/>
      <c r="J45" s="13"/>
      <c r="K45" s="13"/>
      <c r="L45" s="13"/>
      <c r="M45" s="13"/>
      <c r="N45" s="13"/>
      <c r="O45" s="13"/>
      <c r="P45" s="13"/>
    </row>
    <row r="46" spans="1:16">
      <c r="A46" s="13"/>
      <c r="B46" s="13"/>
      <c r="C46" s="13"/>
      <c r="D46" s="13"/>
      <c r="E46" s="13"/>
      <c r="F46" s="13"/>
      <c r="G46" s="13"/>
      <c r="H46" s="13"/>
      <c r="I46" s="13"/>
      <c r="J46" s="13"/>
      <c r="K46" s="13"/>
      <c r="L46" s="13"/>
      <c r="M46" s="13"/>
      <c r="N46" s="13"/>
      <c r="O46" s="13"/>
      <c r="P46" s="13"/>
    </row>
    <row r="47" spans="1:16" hidden="1">
      <c r="A47" s="13"/>
      <c r="B47" s="13"/>
      <c r="C47" s="13"/>
      <c r="D47" s="13"/>
      <c r="E47" s="13"/>
      <c r="F47" s="13"/>
      <c r="G47" s="13"/>
      <c r="H47" s="13"/>
      <c r="I47" s="13"/>
      <c r="J47" s="13"/>
      <c r="K47" s="13"/>
      <c r="L47" s="13"/>
      <c r="M47" s="13"/>
      <c r="N47" s="13"/>
      <c r="O47" s="13"/>
      <c r="P47" s="13"/>
    </row>
    <row r="48" spans="1:16" hidden="1">
      <c r="A48" s="13"/>
      <c r="B48" s="13"/>
      <c r="C48" s="13"/>
      <c r="D48" s="13"/>
      <c r="E48" s="13"/>
      <c r="F48" s="13"/>
      <c r="G48" s="13"/>
      <c r="H48" s="13"/>
      <c r="I48" s="13"/>
      <c r="J48" s="13"/>
      <c r="K48" s="13"/>
      <c r="L48" s="13"/>
      <c r="M48" s="13"/>
      <c r="N48" s="13"/>
      <c r="O48" s="13"/>
      <c r="P48" s="13"/>
    </row>
    <row r="49" spans="1:16" hidden="1">
      <c r="A49" s="13"/>
      <c r="B49" s="13"/>
      <c r="C49" s="13"/>
      <c r="D49" s="13"/>
      <c r="E49" s="13"/>
      <c r="F49" s="13"/>
      <c r="G49" s="13"/>
      <c r="H49" s="13"/>
      <c r="I49" s="13"/>
      <c r="J49" s="13"/>
      <c r="K49" s="13"/>
      <c r="L49" s="13"/>
      <c r="M49" s="13"/>
      <c r="N49" s="13"/>
      <c r="O49" s="13"/>
      <c r="P49" s="13"/>
    </row>
    <row r="50" spans="1:16" hidden="1">
      <c r="A50" s="13"/>
      <c r="B50" s="13"/>
      <c r="C50" s="13"/>
      <c r="D50" s="13"/>
      <c r="E50" s="13"/>
      <c r="F50" s="13"/>
      <c r="G50" s="13"/>
      <c r="H50" s="13"/>
      <c r="I50" s="13"/>
      <c r="J50" s="13"/>
      <c r="K50" s="13"/>
      <c r="L50" s="13"/>
      <c r="M50" s="13"/>
      <c r="N50" s="13"/>
      <c r="O50" s="13"/>
      <c r="P50" s="13"/>
    </row>
    <row r="51" spans="1:16" hidden="1">
      <c r="A51" s="13"/>
      <c r="B51" s="13"/>
      <c r="C51" s="13"/>
      <c r="D51" s="13"/>
      <c r="E51" s="13"/>
      <c r="F51" s="13"/>
      <c r="G51" s="13"/>
      <c r="H51" s="13"/>
      <c r="I51" s="13"/>
      <c r="J51" s="13"/>
      <c r="K51" s="13"/>
      <c r="L51" s="13"/>
      <c r="M51" s="13"/>
      <c r="N51" s="13"/>
      <c r="O51" s="13"/>
      <c r="P51" s="13"/>
    </row>
    <row r="52" spans="1:16" hidden="1">
      <c r="A52" s="13"/>
      <c r="B52" s="13"/>
      <c r="C52" s="13"/>
      <c r="D52" s="13"/>
      <c r="E52" s="13"/>
      <c r="F52" s="13"/>
      <c r="G52" s="13"/>
      <c r="H52" s="13"/>
      <c r="I52" s="13"/>
      <c r="J52" s="13"/>
      <c r="K52" s="13"/>
      <c r="L52" s="13"/>
      <c r="M52" s="13"/>
      <c r="N52" s="13"/>
      <c r="O52" s="13"/>
      <c r="P52" s="13"/>
    </row>
    <row r="53" spans="1:16" hidden="1">
      <c r="A53" s="13"/>
      <c r="B53" s="13"/>
      <c r="C53" s="13"/>
      <c r="D53" s="13"/>
      <c r="E53" s="13"/>
      <c r="F53" s="13"/>
      <c r="G53" s="13"/>
      <c r="H53" s="13"/>
      <c r="I53" s="13"/>
      <c r="J53" s="13"/>
      <c r="K53" s="13"/>
      <c r="L53" s="13"/>
      <c r="M53" s="13"/>
      <c r="N53" s="13"/>
      <c r="O53" s="13"/>
      <c r="P53" s="13"/>
    </row>
    <row r="54" spans="1:16" hidden="1">
      <c r="A54" s="13"/>
      <c r="B54" s="13"/>
      <c r="C54" s="13"/>
      <c r="D54" s="13"/>
      <c r="E54" s="13"/>
      <c r="F54" s="13"/>
      <c r="G54" s="13"/>
      <c r="H54" s="13"/>
      <c r="I54" s="13"/>
      <c r="J54" s="13"/>
      <c r="K54" s="13"/>
      <c r="L54" s="13"/>
      <c r="M54" s="13"/>
      <c r="N54" s="13"/>
      <c r="O54" s="13"/>
      <c r="P54" s="13"/>
    </row>
    <row r="55" spans="1:16" hidden="1">
      <c r="A55" s="13"/>
      <c r="B55" s="47"/>
      <c r="C55" s="47"/>
      <c r="D55" s="47"/>
      <c r="E55" s="47"/>
      <c r="F55" s="47"/>
      <c r="G55" s="47"/>
      <c r="H55" s="47"/>
      <c r="I55" s="13"/>
      <c r="J55" s="47"/>
      <c r="K55" s="47"/>
      <c r="L55" s="47"/>
      <c r="M55" s="47"/>
    </row>
    <row r="56" spans="1:16" hidden="1">
      <c r="A56" s="13"/>
      <c r="B56" s="47"/>
      <c r="C56" s="47"/>
      <c r="D56" s="47"/>
      <c r="E56" s="47"/>
      <c r="F56" s="47"/>
      <c r="G56" s="47"/>
      <c r="H56" s="47"/>
      <c r="I56" s="13"/>
      <c r="J56" s="47"/>
      <c r="K56" s="47"/>
      <c r="L56" s="47"/>
      <c r="M56" s="47"/>
    </row>
    <row r="57" spans="1:16" hidden="1">
      <c r="A57" s="13"/>
      <c r="B57" s="47"/>
      <c r="C57" s="47"/>
      <c r="D57" s="47"/>
      <c r="E57" s="47"/>
      <c r="F57" s="47"/>
      <c r="G57" s="47"/>
      <c r="H57" s="47"/>
      <c r="I57" s="13"/>
      <c r="J57" s="47"/>
      <c r="K57" s="47"/>
      <c r="L57" s="47"/>
      <c r="M57" s="47"/>
    </row>
    <row r="58" spans="1:16" hidden="1">
      <c r="A58" s="13"/>
      <c r="B58" s="47"/>
      <c r="C58" s="47"/>
      <c r="D58" s="47"/>
      <c r="E58" s="47"/>
      <c r="F58" s="47"/>
      <c r="G58" s="47"/>
      <c r="H58" s="47"/>
      <c r="I58" s="13"/>
      <c r="J58" s="47"/>
      <c r="K58" s="47"/>
      <c r="L58" s="47"/>
      <c r="M58" s="47"/>
    </row>
    <row r="59" spans="1:16" hidden="1">
      <c r="A59" s="13"/>
      <c r="B59" s="47"/>
      <c r="C59" s="47"/>
      <c r="D59" s="47"/>
      <c r="E59" s="47"/>
      <c r="F59" s="47"/>
      <c r="G59" s="47"/>
      <c r="H59" s="47"/>
      <c r="I59" s="13"/>
      <c r="J59" s="47"/>
      <c r="K59" s="47"/>
      <c r="L59" s="47"/>
      <c r="M59" s="47"/>
    </row>
    <row r="60" spans="1:16" hidden="1">
      <c r="A60" s="13"/>
      <c r="B60" s="47"/>
      <c r="C60" s="47"/>
      <c r="D60" s="47"/>
      <c r="E60" s="47"/>
      <c r="F60" s="47"/>
      <c r="G60" s="47"/>
      <c r="H60" s="47"/>
      <c r="I60" s="13"/>
      <c r="J60" s="47"/>
      <c r="K60" s="47"/>
      <c r="L60" s="47"/>
      <c r="M60" s="47"/>
    </row>
    <row r="61" spans="1:16" hidden="1">
      <c r="A61" s="13"/>
      <c r="B61" s="47"/>
      <c r="C61" s="47"/>
      <c r="D61" s="47"/>
      <c r="E61" s="47"/>
      <c r="F61" s="47"/>
      <c r="G61" s="47"/>
      <c r="H61" s="47"/>
      <c r="I61" s="13"/>
      <c r="J61" s="47"/>
      <c r="K61" s="47"/>
      <c r="L61" s="47"/>
      <c r="M61" s="47"/>
    </row>
    <row r="62" spans="1:16" hidden="1">
      <c r="A62" s="13"/>
      <c r="B62" s="47"/>
      <c r="C62" s="47"/>
      <c r="D62" s="47"/>
      <c r="E62" s="47"/>
      <c r="F62" s="47"/>
      <c r="G62" s="47"/>
      <c r="H62" s="47"/>
      <c r="I62" s="13"/>
      <c r="J62" s="47"/>
      <c r="K62" s="47"/>
      <c r="L62" s="47"/>
      <c r="M62" s="47"/>
    </row>
    <row r="63" spans="1:16" hidden="1">
      <c r="A63" s="13"/>
      <c r="B63" s="47"/>
      <c r="C63" s="47"/>
      <c r="D63" s="47"/>
      <c r="E63" s="47"/>
      <c r="F63" s="47"/>
      <c r="G63" s="47"/>
      <c r="H63" s="47"/>
      <c r="I63" s="13"/>
      <c r="J63" s="47"/>
      <c r="K63" s="47"/>
      <c r="L63" s="47"/>
      <c r="M63" s="47"/>
    </row>
    <row r="64" spans="1:16" hidden="1">
      <c r="A64" s="13"/>
      <c r="B64" s="47"/>
      <c r="C64" s="47"/>
      <c r="D64" s="47"/>
      <c r="E64" s="47"/>
      <c r="F64" s="47"/>
      <c r="G64" s="47"/>
      <c r="H64" s="47"/>
      <c r="I64" s="13"/>
      <c r="J64" s="47"/>
      <c r="K64" s="47"/>
      <c r="L64" s="47"/>
      <c r="M64" s="47"/>
    </row>
    <row r="65" spans="1:13" hidden="1">
      <c r="A65" s="13"/>
      <c r="B65" s="47"/>
      <c r="C65" s="47"/>
      <c r="D65" s="47"/>
      <c r="E65" s="47"/>
      <c r="F65" s="47"/>
      <c r="G65" s="47"/>
      <c r="H65" s="47"/>
      <c r="I65" s="13"/>
      <c r="J65" s="47"/>
      <c r="K65" s="47"/>
      <c r="L65" s="47"/>
      <c r="M65" s="47"/>
    </row>
    <row r="66" spans="1:13" hidden="1">
      <c r="A66" s="13"/>
      <c r="B66" s="47"/>
      <c r="C66" s="47"/>
      <c r="D66" s="47"/>
      <c r="E66" s="47"/>
      <c r="F66" s="47"/>
      <c r="G66" s="47"/>
      <c r="H66" s="47"/>
      <c r="I66" s="13"/>
      <c r="J66" s="47"/>
      <c r="K66" s="47"/>
      <c r="L66" s="47"/>
      <c r="M66" s="47"/>
    </row>
    <row r="67" spans="1:13" hidden="1">
      <c r="A67" s="13"/>
      <c r="B67" s="47"/>
      <c r="C67" s="47"/>
      <c r="D67" s="47"/>
      <c r="E67" s="47"/>
      <c r="F67" s="47"/>
      <c r="G67" s="47"/>
      <c r="H67" s="47"/>
      <c r="I67" s="13"/>
      <c r="J67" s="47"/>
      <c r="K67" s="47"/>
      <c r="L67" s="47"/>
      <c r="M67" s="47"/>
    </row>
    <row r="68" spans="1:13" hidden="1">
      <c r="A68" s="13"/>
      <c r="B68" s="47"/>
      <c r="C68" s="47"/>
      <c r="D68" s="47"/>
      <c r="E68" s="47"/>
      <c r="F68" s="47"/>
      <c r="G68" s="47"/>
      <c r="H68" s="47"/>
      <c r="I68" s="13"/>
      <c r="J68" s="47"/>
      <c r="K68" s="47"/>
      <c r="L68" s="47"/>
      <c r="M68" s="47"/>
    </row>
    <row r="69" spans="1:13" hidden="1">
      <c r="A69" s="13"/>
      <c r="B69" s="47"/>
      <c r="C69" s="47"/>
      <c r="D69" s="47"/>
      <c r="E69" s="47"/>
      <c r="F69" s="47"/>
      <c r="G69" s="47"/>
      <c r="H69" s="47"/>
      <c r="I69" s="13"/>
      <c r="J69" s="47"/>
      <c r="K69" s="47"/>
      <c r="L69" s="47"/>
      <c r="M69" s="47"/>
    </row>
    <row r="70" spans="1:13" hidden="1">
      <c r="A70" s="13"/>
      <c r="B70" s="47"/>
      <c r="C70" s="47"/>
      <c r="D70" s="47"/>
      <c r="E70" s="47"/>
      <c r="F70" s="47"/>
      <c r="G70" s="47"/>
      <c r="H70" s="47"/>
      <c r="I70" s="13"/>
      <c r="J70" s="47"/>
      <c r="K70" s="47"/>
      <c r="L70" s="47"/>
      <c r="M70" s="47"/>
    </row>
    <row r="71" spans="1:13" hidden="1">
      <c r="A71" s="13"/>
      <c r="B71" s="47"/>
      <c r="C71" s="47"/>
      <c r="D71" s="47"/>
      <c r="E71" s="47"/>
      <c r="F71" s="47"/>
      <c r="G71" s="47"/>
      <c r="H71" s="47"/>
      <c r="I71" s="13"/>
      <c r="J71" s="47"/>
      <c r="K71" s="47"/>
      <c r="L71" s="47"/>
      <c r="M71" s="47"/>
    </row>
    <row r="72" spans="1:13" hidden="1">
      <c r="A72" s="13"/>
      <c r="B72" s="47"/>
      <c r="C72" s="47"/>
      <c r="D72" s="47"/>
      <c r="E72" s="47"/>
      <c r="F72" s="47"/>
      <c r="G72" s="47"/>
      <c r="H72" s="47"/>
      <c r="I72" s="13"/>
      <c r="J72" s="47"/>
      <c r="K72" s="47"/>
      <c r="L72" s="47"/>
      <c r="M72" s="47"/>
    </row>
    <row r="73" spans="1:13" hidden="1">
      <c r="A73" s="13"/>
      <c r="B73" s="47"/>
      <c r="C73" s="47"/>
      <c r="D73" s="47"/>
      <c r="E73" s="47"/>
      <c r="F73" s="47"/>
      <c r="G73" s="47"/>
      <c r="H73" s="47"/>
      <c r="I73" s="13"/>
      <c r="J73" s="47"/>
      <c r="K73" s="47"/>
      <c r="L73" s="47"/>
      <c r="M73" s="47"/>
    </row>
    <row r="74" spans="1:13" hidden="1">
      <c r="A74" s="13"/>
      <c r="B74" s="47"/>
      <c r="C74" s="47"/>
      <c r="D74" s="47"/>
      <c r="E74" s="47"/>
      <c r="F74" s="47"/>
      <c r="G74" s="47"/>
      <c r="H74" s="47"/>
      <c r="I74" s="13"/>
      <c r="J74" s="47"/>
      <c r="K74" s="47"/>
      <c r="L74" s="47"/>
      <c r="M74" s="47"/>
    </row>
    <row r="75" spans="1:13" hidden="1">
      <c r="A75" s="13"/>
      <c r="B75" s="47"/>
      <c r="C75" s="47"/>
      <c r="D75" s="47"/>
      <c r="E75" s="47"/>
      <c r="F75" s="47"/>
      <c r="G75" s="47"/>
      <c r="H75" s="47"/>
      <c r="I75" s="13"/>
      <c r="J75" s="47"/>
      <c r="K75" s="47"/>
      <c r="L75" s="47"/>
      <c r="M75" s="47"/>
    </row>
    <row r="76" spans="1:13" hidden="1">
      <c r="A76" s="13"/>
      <c r="B76" s="47"/>
      <c r="C76" s="47"/>
      <c r="D76" s="47"/>
      <c r="E76" s="47"/>
      <c r="F76" s="47"/>
      <c r="G76" s="47"/>
      <c r="H76" s="47"/>
      <c r="I76" s="13"/>
      <c r="J76" s="47"/>
      <c r="K76" s="47"/>
      <c r="L76" s="47"/>
      <c r="M76" s="47"/>
    </row>
    <row r="77" spans="1:13" hidden="1">
      <c r="A77" s="13"/>
      <c r="B77" s="47"/>
      <c r="C77" s="47"/>
      <c r="D77" s="47"/>
      <c r="E77" s="47"/>
      <c r="F77" s="47"/>
      <c r="G77" s="47"/>
      <c r="H77" s="47"/>
      <c r="I77" s="13"/>
      <c r="J77" s="47"/>
      <c r="K77" s="47"/>
      <c r="L77" s="47"/>
      <c r="M77" s="47"/>
    </row>
    <row r="78" spans="1:13" hidden="1">
      <c r="A78" s="13"/>
      <c r="B78" s="47"/>
      <c r="C78" s="47"/>
      <c r="D78" s="47"/>
      <c r="E78" s="47"/>
      <c r="F78" s="47"/>
      <c r="G78" s="47"/>
      <c r="H78" s="47"/>
      <c r="I78" s="13"/>
      <c r="J78" s="47"/>
      <c r="K78" s="47"/>
      <c r="L78" s="47"/>
      <c r="M78" s="47"/>
    </row>
    <row r="79" spans="1:13" hidden="1">
      <c r="A79" s="13"/>
      <c r="B79" s="47"/>
      <c r="C79" s="47"/>
      <c r="D79" s="47"/>
      <c r="E79" s="47"/>
      <c r="F79" s="47"/>
      <c r="G79" s="47"/>
      <c r="H79" s="47"/>
      <c r="I79" s="13"/>
      <c r="J79" s="47"/>
      <c r="K79" s="47"/>
      <c r="L79" s="47"/>
      <c r="M79" s="47"/>
    </row>
    <row r="80" spans="1:13" hidden="1">
      <c r="A80" s="13"/>
      <c r="B80" s="47"/>
      <c r="C80" s="47"/>
      <c r="D80" s="47"/>
      <c r="E80" s="47"/>
      <c r="F80" s="47"/>
      <c r="G80" s="47"/>
      <c r="H80" s="47"/>
      <c r="I80" s="13"/>
      <c r="J80" s="47"/>
      <c r="K80" s="47"/>
      <c r="L80" s="47"/>
      <c r="M80" s="47"/>
    </row>
    <row r="81" spans="1:13" hidden="1">
      <c r="A81" s="13"/>
      <c r="B81" s="47"/>
      <c r="C81" s="47"/>
      <c r="D81" s="47"/>
      <c r="E81" s="47"/>
      <c r="F81" s="47"/>
      <c r="G81" s="47"/>
      <c r="H81" s="47"/>
      <c r="I81" s="13"/>
      <c r="J81" s="47"/>
      <c r="K81" s="47"/>
      <c r="L81" s="47"/>
      <c r="M81" s="47"/>
    </row>
    <row r="82" spans="1:13" hidden="1">
      <c r="A82" s="13"/>
      <c r="B82" s="47"/>
      <c r="C82" s="47"/>
      <c r="D82" s="47"/>
      <c r="E82" s="47"/>
      <c r="F82" s="47"/>
      <c r="G82" s="47"/>
      <c r="H82" s="47"/>
      <c r="I82" s="13"/>
      <c r="J82" s="47"/>
      <c r="K82" s="47"/>
      <c r="L82" s="47"/>
      <c r="M82" s="47"/>
    </row>
    <row r="83" spans="1:13" hidden="1">
      <c r="A83" s="13"/>
      <c r="B83" s="47"/>
      <c r="C83" s="47"/>
      <c r="D83" s="47"/>
      <c r="E83" s="47"/>
      <c r="F83" s="47"/>
      <c r="G83" s="47"/>
      <c r="H83" s="47"/>
      <c r="I83" s="13"/>
      <c r="J83" s="47"/>
      <c r="K83" s="47"/>
      <c r="L83" s="47"/>
      <c r="M83" s="47"/>
    </row>
    <row r="84" spans="1:13" hidden="1">
      <c r="A84" s="13"/>
      <c r="B84" s="47"/>
      <c r="C84" s="47"/>
      <c r="D84" s="47"/>
      <c r="E84" s="47"/>
      <c r="F84" s="47"/>
      <c r="G84" s="47"/>
      <c r="H84" s="47"/>
      <c r="I84" s="13"/>
      <c r="J84" s="47"/>
      <c r="K84" s="47"/>
      <c r="L84" s="47"/>
      <c r="M84" s="47"/>
    </row>
    <row r="85" spans="1:13" hidden="1">
      <c r="A85" s="13"/>
      <c r="B85" s="47"/>
      <c r="C85" s="47"/>
      <c r="D85" s="47"/>
      <c r="E85" s="47"/>
      <c r="F85" s="47"/>
      <c r="G85" s="47"/>
      <c r="H85" s="47"/>
      <c r="I85" s="13"/>
      <c r="J85" s="47"/>
      <c r="K85" s="47"/>
      <c r="L85" s="47"/>
      <c r="M85" s="47"/>
    </row>
    <row r="86" spans="1:13" hidden="1">
      <c r="A86" s="13"/>
      <c r="B86" s="47"/>
      <c r="C86" s="47"/>
      <c r="D86" s="47"/>
      <c r="E86" s="47"/>
      <c r="F86" s="47"/>
      <c r="G86" s="47"/>
      <c r="H86" s="47"/>
      <c r="I86" s="13"/>
      <c r="J86" s="47"/>
      <c r="K86" s="47"/>
      <c r="L86" s="47"/>
      <c r="M86" s="47"/>
    </row>
    <row r="87" spans="1:13" hidden="1">
      <c r="A87" s="13"/>
      <c r="B87" s="47"/>
      <c r="C87" s="47"/>
      <c r="D87" s="47"/>
      <c r="E87" s="47"/>
      <c r="F87" s="47"/>
      <c r="G87" s="47"/>
      <c r="H87" s="47"/>
      <c r="I87" s="13"/>
      <c r="J87" s="47"/>
      <c r="K87" s="47"/>
      <c r="L87" s="47"/>
      <c r="M87" s="47"/>
    </row>
    <row r="88" spans="1:13" hidden="1">
      <c r="A88" s="13"/>
      <c r="B88" s="47"/>
      <c r="C88" s="47"/>
      <c r="D88" s="47"/>
      <c r="E88" s="47"/>
      <c r="F88" s="47"/>
      <c r="G88" s="47"/>
      <c r="H88" s="47"/>
      <c r="I88" s="13"/>
      <c r="J88" s="47"/>
      <c r="K88" s="47"/>
      <c r="L88" s="47"/>
      <c r="M88" s="47"/>
    </row>
    <row r="89" spans="1:13" hidden="1">
      <c r="A89" s="13"/>
      <c r="B89" s="47"/>
      <c r="C89" s="47"/>
      <c r="D89" s="47"/>
      <c r="E89" s="47"/>
      <c r="F89" s="47"/>
      <c r="G89" s="47"/>
      <c r="H89" s="47"/>
      <c r="I89" s="13"/>
      <c r="J89" s="47"/>
      <c r="K89" s="47"/>
      <c r="L89" s="47"/>
      <c r="M89" s="47"/>
    </row>
    <row r="90" spans="1:13" hidden="1">
      <c r="A90" s="13"/>
      <c r="B90" s="47"/>
      <c r="C90" s="47"/>
      <c r="D90" s="47"/>
      <c r="E90" s="47"/>
      <c r="F90" s="47"/>
      <c r="G90" s="47"/>
      <c r="H90" s="47"/>
      <c r="I90" s="13"/>
      <c r="J90" s="47"/>
      <c r="K90" s="47"/>
      <c r="L90" s="47"/>
      <c r="M90" s="47"/>
    </row>
    <row r="91" spans="1:13" hidden="1">
      <c r="A91" s="13"/>
      <c r="B91" s="47"/>
      <c r="C91" s="47"/>
      <c r="D91" s="47"/>
      <c r="E91" s="47"/>
      <c r="F91" s="47"/>
      <c r="G91" s="47"/>
      <c r="H91" s="47"/>
      <c r="I91" s="13"/>
      <c r="J91" s="47"/>
      <c r="K91" s="47"/>
      <c r="L91" s="47"/>
      <c r="M91" s="47"/>
    </row>
    <row r="92" spans="1:13" hidden="1">
      <c r="A92" s="13"/>
      <c r="B92" s="47"/>
      <c r="C92" s="47"/>
      <c r="D92" s="47"/>
      <c r="E92" s="47"/>
      <c r="F92" s="47"/>
      <c r="G92" s="47"/>
      <c r="H92" s="47"/>
      <c r="I92" s="13"/>
      <c r="J92" s="47"/>
      <c r="K92" s="47"/>
      <c r="L92" s="47"/>
      <c r="M92" s="47"/>
    </row>
    <row r="93" spans="1:13" hidden="1">
      <c r="A93" s="13"/>
      <c r="B93" s="47"/>
      <c r="C93" s="47"/>
      <c r="D93" s="47"/>
      <c r="E93" s="47"/>
      <c r="F93" s="47"/>
      <c r="G93" s="47"/>
      <c r="H93" s="47"/>
      <c r="I93" s="13"/>
      <c r="J93" s="47"/>
      <c r="K93" s="47"/>
      <c r="L93" s="47"/>
      <c r="M93" s="47"/>
    </row>
    <row r="94" spans="1:13" hidden="1">
      <c r="A94" s="13"/>
      <c r="B94" s="47"/>
      <c r="C94" s="47"/>
      <c r="D94" s="47"/>
      <c r="E94" s="47"/>
      <c r="F94" s="47"/>
      <c r="G94" s="47"/>
      <c r="H94" s="47"/>
      <c r="I94" s="47"/>
      <c r="J94" s="47"/>
      <c r="K94" s="47"/>
      <c r="L94" s="47"/>
      <c r="M94" s="47"/>
    </row>
    <row r="95" spans="1:13" hidden="1">
      <c r="A95" s="13"/>
      <c r="B95" s="47"/>
      <c r="C95" s="47"/>
      <c r="D95" s="47"/>
      <c r="E95" s="47"/>
      <c r="F95" s="47"/>
      <c r="G95" s="47"/>
      <c r="H95" s="47"/>
      <c r="I95" s="47"/>
      <c r="J95" s="47"/>
      <c r="K95" s="47"/>
      <c r="L95" s="47"/>
      <c r="M95" s="47"/>
    </row>
    <row r="96" spans="1:13" hidden="1">
      <c r="A96" s="47"/>
      <c r="B96" s="47"/>
      <c r="C96" s="47"/>
      <c r="D96" s="47"/>
      <c r="E96" s="47"/>
      <c r="F96" s="47"/>
      <c r="G96" s="47"/>
      <c r="H96" s="47"/>
      <c r="I96" s="47"/>
      <c r="J96" s="47"/>
      <c r="K96" s="47"/>
      <c r="L96" s="47"/>
      <c r="M96" s="47"/>
    </row>
    <row r="97" spans="1:13" hidden="1">
      <c r="A97" s="47"/>
      <c r="B97" s="47"/>
      <c r="C97" s="47"/>
      <c r="D97" s="47"/>
      <c r="E97" s="47"/>
      <c r="F97" s="47"/>
      <c r="G97" s="47"/>
      <c r="H97" s="47"/>
      <c r="I97" s="47"/>
      <c r="J97" s="47"/>
      <c r="K97" s="47"/>
      <c r="L97" s="47"/>
      <c r="M97" s="47"/>
    </row>
    <row r="98" spans="1:13" hidden="1">
      <c r="A98" s="47"/>
      <c r="B98" s="47"/>
      <c r="C98" s="47"/>
      <c r="D98" s="47"/>
      <c r="E98" s="47"/>
      <c r="F98" s="47"/>
      <c r="G98" s="47"/>
      <c r="H98" s="47"/>
      <c r="I98" s="47"/>
      <c r="J98" s="47"/>
      <c r="K98" s="47"/>
      <c r="L98" s="47"/>
      <c r="M98" s="47"/>
    </row>
    <row r="99" spans="1:13" hidden="1">
      <c r="A99" s="47"/>
      <c r="B99" s="47"/>
      <c r="C99" s="47"/>
      <c r="D99" s="47"/>
      <c r="E99" s="47"/>
      <c r="F99" s="47"/>
      <c r="G99" s="47"/>
      <c r="H99" s="47"/>
      <c r="I99" s="47"/>
      <c r="J99" s="47"/>
      <c r="K99" s="47"/>
      <c r="L99" s="47"/>
      <c r="M99" s="47"/>
    </row>
    <row r="100" spans="1:13" hidden="1">
      <c r="A100" s="47"/>
      <c r="B100" s="47"/>
      <c r="C100" s="47"/>
      <c r="D100" s="47"/>
      <c r="E100" s="47"/>
      <c r="F100" s="47"/>
      <c r="G100" s="47"/>
      <c r="H100" s="47"/>
      <c r="I100" s="47"/>
      <c r="J100" s="47"/>
      <c r="K100" s="47"/>
      <c r="L100" s="47"/>
      <c r="M100" s="47"/>
    </row>
    <row r="101" spans="1:13" hidden="1">
      <c r="A101" s="47"/>
      <c r="B101" s="47"/>
      <c r="C101" s="47"/>
      <c r="D101" s="47"/>
      <c r="E101" s="47"/>
      <c r="F101" s="47"/>
      <c r="G101" s="47"/>
      <c r="H101" s="47"/>
      <c r="I101" s="47"/>
      <c r="J101" s="47"/>
      <c r="K101" s="47"/>
      <c r="L101" s="47"/>
      <c r="M101" s="47"/>
    </row>
    <row r="102" spans="1:13" hidden="1">
      <c r="A102" s="47"/>
      <c r="B102" s="47"/>
      <c r="C102" s="47"/>
      <c r="D102" s="47"/>
      <c r="E102" s="47"/>
      <c r="F102" s="47"/>
      <c r="G102" s="47"/>
      <c r="H102" s="47"/>
      <c r="I102" s="47"/>
      <c r="J102" s="47"/>
      <c r="K102" s="47"/>
      <c r="L102" s="47"/>
      <c r="M102" s="47"/>
    </row>
    <row r="103" spans="1:13" hidden="1">
      <c r="A103" s="47"/>
      <c r="B103" s="47"/>
      <c r="C103" s="47"/>
      <c r="D103" s="47"/>
      <c r="E103" s="47"/>
      <c r="F103" s="47"/>
      <c r="G103" s="47"/>
      <c r="H103" s="47"/>
      <c r="I103" s="47"/>
      <c r="J103" s="47"/>
      <c r="K103" s="47"/>
      <c r="L103" s="47"/>
      <c r="M103" s="47"/>
    </row>
    <row r="104" spans="1:13" hidden="1">
      <c r="A104" s="47"/>
      <c r="B104" s="47"/>
      <c r="C104" s="47"/>
      <c r="D104" s="47"/>
      <c r="E104" s="47"/>
      <c r="F104" s="47"/>
      <c r="G104" s="47"/>
      <c r="H104" s="47"/>
      <c r="I104" s="47"/>
      <c r="J104" s="47"/>
      <c r="K104" s="47"/>
      <c r="L104" s="47"/>
      <c r="M104" s="47"/>
    </row>
    <row r="105" spans="1:13" hidden="1">
      <c r="A105" s="47"/>
      <c r="B105" s="47"/>
      <c r="C105" s="47"/>
      <c r="D105" s="47"/>
      <c r="E105" s="47"/>
      <c r="F105" s="47"/>
      <c r="G105" s="47"/>
      <c r="H105" s="47"/>
      <c r="I105" s="47"/>
      <c r="J105" s="47"/>
      <c r="K105" s="47"/>
      <c r="L105" s="47"/>
      <c r="M105" s="47"/>
    </row>
    <row r="106" spans="1:13" hidden="1">
      <c r="A106" s="47"/>
      <c r="B106" s="47"/>
      <c r="C106" s="47"/>
      <c r="D106" s="47"/>
      <c r="E106" s="47"/>
      <c r="F106" s="47"/>
      <c r="G106" s="47"/>
      <c r="H106" s="47"/>
      <c r="I106" s="47"/>
      <c r="J106" s="47"/>
      <c r="K106" s="47"/>
      <c r="L106" s="47"/>
      <c r="M106" s="47"/>
    </row>
    <row r="107" spans="1:13" hidden="1">
      <c r="A107" s="47"/>
      <c r="B107" s="47"/>
      <c r="C107" s="47"/>
      <c r="D107" s="47"/>
      <c r="E107" s="47"/>
      <c r="F107" s="47"/>
      <c r="G107" s="47"/>
      <c r="H107" s="47"/>
      <c r="I107" s="47"/>
      <c r="J107" s="47"/>
      <c r="K107" s="47"/>
      <c r="L107" s="47"/>
      <c r="M107" s="47"/>
    </row>
    <row r="108" spans="1:13" hidden="1">
      <c r="A108" s="47"/>
      <c r="B108" s="47"/>
      <c r="C108" s="47"/>
      <c r="D108" s="47"/>
      <c r="E108" s="47"/>
      <c r="F108" s="47"/>
      <c r="G108" s="47"/>
      <c r="H108" s="47"/>
      <c r="I108" s="47"/>
      <c r="J108" s="47"/>
      <c r="K108" s="47"/>
      <c r="L108" s="47"/>
      <c r="M108" s="47"/>
    </row>
    <row r="109" spans="1:13" hidden="1">
      <c r="A109" s="47"/>
      <c r="B109" s="47"/>
      <c r="C109" s="47"/>
      <c r="D109" s="47"/>
      <c r="E109" s="47"/>
      <c r="F109" s="47"/>
      <c r="G109" s="47"/>
      <c r="H109" s="47"/>
      <c r="I109" s="47"/>
      <c r="J109" s="47"/>
      <c r="K109" s="47"/>
      <c r="L109" s="47"/>
      <c r="M109" s="47"/>
    </row>
    <row r="110" spans="1:13" hidden="1">
      <c r="A110" s="47"/>
      <c r="B110" s="47"/>
      <c r="C110" s="47"/>
      <c r="D110" s="47"/>
      <c r="E110" s="47"/>
      <c r="F110" s="47"/>
      <c r="G110" s="47"/>
      <c r="H110" s="47"/>
      <c r="I110" s="47"/>
      <c r="J110" s="47"/>
      <c r="K110" s="47"/>
      <c r="L110" s="47"/>
      <c r="M110" s="47"/>
    </row>
    <row r="111" spans="1:13" hidden="1">
      <c r="A111" s="47"/>
      <c r="B111" s="47"/>
      <c r="C111" s="47"/>
      <c r="D111" s="47"/>
      <c r="E111" s="47"/>
      <c r="F111" s="47"/>
      <c r="G111" s="47"/>
      <c r="H111" s="47"/>
      <c r="I111" s="47"/>
      <c r="J111" s="47"/>
      <c r="K111" s="47"/>
      <c r="L111" s="47"/>
      <c r="M111" s="47"/>
    </row>
    <row r="112" spans="1:13" hidden="1">
      <c r="A112" s="47"/>
      <c r="B112" s="47"/>
      <c r="C112" s="47"/>
      <c r="D112" s="47"/>
      <c r="E112" s="47"/>
      <c r="F112" s="47"/>
      <c r="G112" s="47"/>
      <c r="H112" s="47"/>
      <c r="I112" s="47"/>
      <c r="J112" s="47"/>
      <c r="K112" s="47"/>
      <c r="L112" s="47"/>
      <c r="M112" s="47"/>
    </row>
    <row r="113" spans="1:13" hidden="1">
      <c r="A113" s="47"/>
      <c r="B113" s="47"/>
      <c r="C113" s="47"/>
      <c r="D113" s="47"/>
      <c r="E113" s="47"/>
      <c r="F113" s="47"/>
      <c r="G113" s="47"/>
      <c r="H113" s="47"/>
      <c r="I113" s="47"/>
      <c r="J113" s="47"/>
      <c r="K113" s="47"/>
      <c r="L113" s="47"/>
      <c r="M113" s="47"/>
    </row>
    <row r="114" spans="1:13" hidden="1">
      <c r="A114" s="47"/>
      <c r="B114" s="47"/>
      <c r="C114" s="47"/>
      <c r="D114" s="47"/>
      <c r="E114" s="47"/>
      <c r="F114" s="47"/>
      <c r="G114" s="47"/>
      <c r="H114" s="47"/>
      <c r="I114" s="47"/>
      <c r="J114" s="47"/>
      <c r="K114" s="47"/>
      <c r="L114" s="47"/>
      <c r="M114" s="47"/>
    </row>
    <row r="115" spans="1:13" hidden="1">
      <c r="A115" s="47"/>
      <c r="B115" s="47"/>
      <c r="C115" s="47"/>
      <c r="D115" s="47"/>
      <c r="E115" s="47"/>
      <c r="F115" s="47"/>
      <c r="G115" s="47"/>
      <c r="H115" s="47"/>
      <c r="I115" s="47"/>
      <c r="J115" s="47"/>
      <c r="K115" s="47"/>
      <c r="L115" s="47"/>
      <c r="M115" s="47"/>
    </row>
    <row r="116" spans="1:13" hidden="1">
      <c r="A116" s="47"/>
      <c r="B116" s="47"/>
      <c r="C116" s="47"/>
      <c r="D116" s="47"/>
      <c r="E116" s="47"/>
      <c r="F116" s="47"/>
      <c r="G116" s="47"/>
      <c r="H116" s="47"/>
      <c r="I116" s="47"/>
      <c r="J116" s="47"/>
      <c r="K116" s="47"/>
      <c r="L116" s="47"/>
      <c r="M116" s="47"/>
    </row>
    <row r="117" spans="1:13" hidden="1">
      <c r="A117" s="47"/>
      <c r="B117" s="47"/>
      <c r="C117" s="47"/>
      <c r="D117" s="47"/>
      <c r="E117" s="47"/>
      <c r="F117" s="47"/>
      <c r="G117" s="47"/>
      <c r="H117" s="47"/>
      <c r="I117" s="47"/>
      <c r="J117" s="47"/>
      <c r="K117" s="47"/>
      <c r="L117" s="47"/>
      <c r="M117" s="47"/>
    </row>
    <row r="118" spans="1:13" hidden="1">
      <c r="A118" s="47"/>
      <c r="B118" s="47"/>
      <c r="C118" s="47"/>
      <c r="D118" s="47"/>
      <c r="E118" s="47"/>
      <c r="F118" s="47"/>
      <c r="G118" s="47"/>
      <c r="H118" s="47"/>
      <c r="I118" s="47"/>
      <c r="J118" s="47"/>
      <c r="K118" s="47"/>
      <c r="L118" s="47"/>
      <c r="M118" s="47"/>
    </row>
    <row r="119" spans="1:13" hidden="1">
      <c r="A119" s="47"/>
      <c r="B119" s="47"/>
      <c r="C119" s="47"/>
      <c r="D119" s="47"/>
      <c r="E119" s="47"/>
      <c r="F119" s="47"/>
      <c r="G119" s="47"/>
      <c r="H119" s="47"/>
      <c r="I119" s="47"/>
      <c r="J119" s="47"/>
      <c r="K119" s="47"/>
      <c r="L119" s="47"/>
      <c r="M119" s="47"/>
    </row>
    <row r="120" spans="1:13" hidden="1">
      <c r="A120" s="47"/>
      <c r="B120" s="47"/>
      <c r="C120" s="47"/>
      <c r="D120" s="47"/>
      <c r="E120" s="47"/>
      <c r="F120" s="47"/>
      <c r="G120" s="47"/>
      <c r="H120" s="47"/>
      <c r="I120" s="47"/>
      <c r="J120" s="47"/>
      <c r="K120" s="47"/>
      <c r="L120" s="47"/>
      <c r="M120" s="47"/>
    </row>
    <row r="121" spans="1:13" hidden="1">
      <c r="A121" s="47"/>
      <c r="B121" s="47"/>
      <c r="C121" s="47"/>
      <c r="D121" s="47"/>
      <c r="E121" s="47"/>
      <c r="F121" s="47"/>
      <c r="G121" s="47"/>
      <c r="H121" s="47"/>
      <c r="I121" s="47"/>
      <c r="J121" s="47"/>
      <c r="K121" s="47"/>
      <c r="L121" s="47"/>
      <c r="M121" s="47"/>
    </row>
    <row r="122" spans="1:13" hidden="1">
      <c r="A122" s="47"/>
      <c r="B122" s="47"/>
      <c r="C122" s="47"/>
      <c r="D122" s="47"/>
      <c r="E122" s="47"/>
      <c r="F122" s="47"/>
      <c r="G122" s="47"/>
      <c r="H122" s="47"/>
      <c r="I122" s="47"/>
      <c r="J122" s="47"/>
      <c r="K122" s="47"/>
      <c r="L122" s="47"/>
      <c r="M122" s="47"/>
    </row>
    <row r="123" spans="1:13" hidden="1">
      <c r="A123" s="47"/>
      <c r="B123" s="47"/>
      <c r="C123" s="47"/>
      <c r="D123" s="47"/>
      <c r="E123" s="47"/>
      <c r="F123" s="47"/>
      <c r="G123" s="47"/>
      <c r="H123" s="47"/>
      <c r="I123" s="47"/>
      <c r="J123" s="47"/>
      <c r="K123" s="47"/>
      <c r="L123" s="47"/>
      <c r="M123" s="47"/>
    </row>
    <row r="124" spans="1:13" hidden="1">
      <c r="A124" s="47"/>
      <c r="B124" s="47"/>
      <c r="C124" s="47"/>
      <c r="D124" s="47"/>
      <c r="E124" s="47"/>
      <c r="F124" s="47"/>
      <c r="G124" s="47"/>
      <c r="H124" s="47"/>
      <c r="I124" s="47"/>
      <c r="J124" s="47"/>
      <c r="K124" s="47"/>
      <c r="L124" s="47"/>
      <c r="M124" s="47"/>
    </row>
    <row r="125" spans="1:13" hidden="1">
      <c r="A125" s="47"/>
      <c r="B125" s="47"/>
      <c r="C125" s="47"/>
      <c r="D125" s="47"/>
      <c r="E125" s="47"/>
      <c r="F125" s="47"/>
      <c r="G125" s="47"/>
      <c r="H125" s="47"/>
      <c r="I125" s="47"/>
      <c r="J125" s="47"/>
      <c r="K125" s="47"/>
      <c r="L125" s="47"/>
      <c r="M125" s="47"/>
    </row>
    <row r="126" spans="1:13" hidden="1">
      <c r="A126" s="47"/>
      <c r="B126" s="47"/>
      <c r="C126" s="47"/>
      <c r="D126" s="47"/>
      <c r="E126" s="47"/>
      <c r="F126" s="47"/>
      <c r="G126" s="47"/>
      <c r="H126" s="47"/>
      <c r="I126" s="47"/>
      <c r="J126" s="47"/>
      <c r="K126" s="47"/>
      <c r="L126" s="47"/>
      <c r="M126" s="47"/>
    </row>
  </sheetData>
  <sheetProtection algorithmName="SHA-512" hashValue="TlqjTdTieqBKneB/aaPe+TEne0BGf2LJswT4NurPB/nMpUBrSnu4eVY1bjNJbhI/J47b9R/KV1zIJm3JJPFxpQ==" saltValue="uu6VMoAmAQslVAMgIZkwNg==" spinCount="100000" sheet="1" objects="1" scenarios="1" selectLockedCells="1"/>
  <mergeCells count="24">
    <mergeCell ref="C29:G30"/>
    <mergeCell ref="E25:G25"/>
    <mergeCell ref="C39:G39"/>
    <mergeCell ref="C14:G15"/>
    <mergeCell ref="E20:G20"/>
    <mergeCell ref="E21:G21"/>
    <mergeCell ref="E22:G22"/>
    <mergeCell ref="E23:G23"/>
    <mergeCell ref="E24:G24"/>
    <mergeCell ref="B27:H27"/>
    <mergeCell ref="J18:J19"/>
    <mergeCell ref="K18:K19"/>
    <mergeCell ref="M10:N14"/>
    <mergeCell ref="B4:H4"/>
    <mergeCell ref="B5:H5"/>
    <mergeCell ref="B7:H7"/>
    <mergeCell ref="B9:H9"/>
    <mergeCell ref="B10:H10"/>
    <mergeCell ref="B11:H11"/>
    <mergeCell ref="B12:H12"/>
    <mergeCell ref="D13:G13"/>
    <mergeCell ref="K7:L7"/>
    <mergeCell ref="J16:J17"/>
    <mergeCell ref="K16:K17"/>
  </mergeCells>
  <conditionalFormatting sqref="B27">
    <cfRule type="expression" dxfId="0" priority="13">
      <formula>$B$27="tidak lulus"</formula>
    </cfRule>
  </conditionalFormatting>
  <pageMargins left="0.31" right="0.13" top="0.61" bottom="0.34" header="0.3" footer="0.23"/>
  <pageSetup paperSize="9" orientation="portrait" horizontalDpi="4294967293" r:id="rId1"/>
  <drawing r:id="rId2"/>
  <legacyDrawing r:id="rId3"/>
  <controls>
    <mc:AlternateContent xmlns:mc="http://schemas.openxmlformats.org/markup-compatibility/2006">
      <mc:Choice Requires="x14">
        <control shapeId="73737" r:id="rId4" name="Image1">
          <controlPr locked="0" defaultSize="0" print="0" autoLine="0" r:id="rId5">
            <anchor moveWithCells="1">
              <from>
                <xdr:col>8</xdr:col>
                <xdr:colOff>38100</xdr:colOff>
                <xdr:row>8</xdr:row>
                <xdr:rowOff>66675</xdr:rowOff>
              </from>
              <to>
                <xdr:col>8</xdr:col>
                <xdr:colOff>323850</xdr:colOff>
                <xdr:row>9</xdr:row>
                <xdr:rowOff>85725</xdr:rowOff>
              </to>
            </anchor>
          </controlPr>
        </control>
      </mc:Choice>
      <mc:Fallback>
        <control shapeId="73737" r:id="rId4" name="Image1"/>
      </mc:Fallback>
    </mc:AlternateContent>
    <mc:AlternateContent xmlns:mc="http://schemas.openxmlformats.org/markup-compatibility/2006">
      <mc:Choice Requires="x14">
        <control shapeId="73732" r:id="rId6" name="List Box 4">
          <controlPr defaultSize="0" autoLine="0" autoPict="0">
            <anchor moveWithCells="1">
              <from>
                <xdr:col>9</xdr:col>
                <xdr:colOff>57150</xdr:colOff>
                <xdr:row>9</xdr:row>
                <xdr:rowOff>0</xdr:rowOff>
              </from>
              <to>
                <xdr:col>11</xdr:col>
                <xdr:colOff>400050</xdr:colOff>
                <xdr:row>13</xdr:row>
                <xdr:rowOff>180975</xdr:rowOff>
              </to>
            </anchor>
          </controlPr>
        </control>
      </mc:Choice>
    </mc:AlternateContent>
    <mc:AlternateContent xmlns:mc="http://schemas.openxmlformats.org/markup-compatibility/2006">
      <mc:Choice Requires="x14">
        <control shapeId="73733" r:id="rId7" name="Group Box 5">
          <controlPr defaultSize="0" autoFill="0" autoPict="0">
            <anchor moveWithCells="1">
              <from>
                <xdr:col>8</xdr:col>
                <xdr:colOff>361950</xdr:colOff>
                <xdr:row>8</xdr:row>
                <xdr:rowOff>76200</xdr:rowOff>
              </from>
              <to>
                <xdr:col>14</xdr:col>
                <xdr:colOff>114300</xdr:colOff>
                <xdr:row>14</xdr:row>
                <xdr:rowOff>133350</xdr:rowOff>
              </to>
            </anchor>
          </controlPr>
        </control>
      </mc:Choice>
    </mc:AlternateContent>
    <mc:AlternateContent xmlns:mc="http://schemas.openxmlformats.org/markup-compatibility/2006">
      <mc:Choice Requires="x14">
        <control shapeId="73734" r:id="rId8" name="Group Box 6">
          <controlPr defaultSize="0" autoFill="0" autoPict="0">
            <anchor moveWithCells="1">
              <from>
                <xdr:col>11</xdr:col>
                <xdr:colOff>57150</xdr:colOff>
                <xdr:row>15</xdr:row>
                <xdr:rowOff>9525</xdr:rowOff>
              </from>
              <to>
                <xdr:col>13</xdr:col>
                <xdr:colOff>295275</xdr:colOff>
                <xdr:row>19</xdr:row>
                <xdr:rowOff>0</xdr:rowOff>
              </to>
            </anchor>
          </controlPr>
        </control>
      </mc:Choice>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1:AB104"/>
  <sheetViews>
    <sheetView showGridLines="0" showRowColHeaders="0" topLeftCell="A2" zoomScaleNormal="100" workbookViewId="0">
      <selection activeCell="S9" sqref="S9:U11"/>
    </sheetView>
  </sheetViews>
  <sheetFormatPr defaultColWidth="0" defaultRowHeight="0" customHeight="1" zeroHeight="1"/>
  <cols>
    <col min="1" max="1" width="2.5703125" style="7" customWidth="1"/>
    <col min="2" max="2" width="7.28515625" style="13" customWidth="1"/>
    <col min="3" max="3" width="6.28515625" style="13" customWidth="1"/>
    <col min="4" max="4" width="2.28515625" style="13" customWidth="1"/>
    <col min="5" max="5" width="25" style="13" customWidth="1"/>
    <col min="6" max="6" width="2.140625" style="13" customWidth="1"/>
    <col min="7" max="7" width="2" style="13" customWidth="1"/>
    <col min="8" max="8" width="3.5703125" style="13" customWidth="1"/>
    <col min="9" max="9" width="11" style="13" customWidth="1"/>
    <col min="10" max="10" width="5" style="13" customWidth="1"/>
    <col min="11" max="12" width="13" style="13" customWidth="1"/>
    <col min="13" max="13" width="7.28515625" style="13" customWidth="1"/>
    <col min="14" max="14" width="5.5703125" style="13" customWidth="1"/>
    <col min="15" max="15" width="7.42578125" style="13" customWidth="1"/>
    <col min="16" max="16" width="1" style="13" customWidth="1"/>
    <col min="17" max="17" width="9.140625" style="13" customWidth="1"/>
    <col min="18" max="18" width="14.140625" style="13" customWidth="1"/>
    <col min="19" max="20" width="9.140625" style="13" customWidth="1"/>
    <col min="21" max="21" width="10.85546875" style="13" customWidth="1"/>
    <col min="22" max="22" width="1" style="13" customWidth="1"/>
    <col min="23" max="23" width="9.140625" style="13" customWidth="1"/>
    <col min="24" max="25" width="9.140625" style="7" hidden="1" customWidth="1"/>
    <col min="26" max="26" width="26.140625" style="7" hidden="1" customWidth="1"/>
    <col min="27" max="28" width="22" style="7" hidden="1" customWidth="1"/>
    <col min="29" max="16384" width="9.140625" style="7" hidden="1"/>
  </cols>
  <sheetData>
    <row r="1" spans="1:26" ht="8.25" hidden="1" customHeight="1">
      <c r="A1" s="13"/>
      <c r="Y1" s="7" t="s">
        <v>14</v>
      </c>
    </row>
    <row r="2" spans="1:26" ht="6" customHeight="1">
      <c r="A2" s="13"/>
    </row>
    <row r="3" spans="1:26" ht="15" customHeight="1">
      <c r="A3" s="13"/>
      <c r="B3" s="68"/>
      <c r="C3" s="68"/>
      <c r="D3" s="68"/>
      <c r="E3" s="68"/>
      <c r="F3" s="68"/>
      <c r="G3" s="68"/>
      <c r="H3" s="68"/>
      <c r="I3" s="68"/>
      <c r="J3" s="68"/>
      <c r="K3" s="68"/>
      <c r="L3" s="68"/>
      <c r="M3" s="68"/>
    </row>
    <row r="4" spans="1:26" s="121" customFormat="1" ht="18" customHeight="1">
      <c r="A4" s="120"/>
      <c r="B4" s="124"/>
      <c r="C4" s="754" t="s">
        <v>138</v>
      </c>
      <c r="D4" s="754"/>
      <c r="E4" s="754"/>
      <c r="F4" s="754"/>
      <c r="G4" s="754"/>
      <c r="H4" s="754"/>
      <c r="I4" s="754"/>
      <c r="J4" s="754"/>
      <c r="K4" s="754"/>
      <c r="L4" s="754"/>
      <c r="M4" s="301"/>
      <c r="N4" s="120"/>
      <c r="O4" s="120"/>
      <c r="P4" s="120"/>
      <c r="Q4" s="120"/>
      <c r="R4" s="120"/>
      <c r="S4" s="120"/>
      <c r="T4" s="120"/>
      <c r="U4" s="120"/>
      <c r="V4" s="120"/>
      <c r="W4" s="120"/>
    </row>
    <row r="5" spans="1:26" s="121" customFormat="1" ht="18" customHeight="1">
      <c r="A5" s="120"/>
      <c r="B5" s="124"/>
      <c r="C5" s="755" t="str">
        <f>UPPER(MENU!F11)</f>
        <v>SEKOLAH MENENGAH ATAS</v>
      </c>
      <c r="D5" s="755"/>
      <c r="E5" s="755"/>
      <c r="F5" s="755"/>
      <c r="G5" s="755"/>
      <c r="H5" s="755"/>
      <c r="I5" s="755"/>
      <c r="J5" s="755"/>
      <c r="K5" s="755"/>
      <c r="L5" s="755"/>
      <c r="M5" s="302"/>
      <c r="N5" s="120"/>
      <c r="O5" s="120"/>
      <c r="P5" s="120"/>
      <c r="Q5" s="120"/>
      <c r="R5" s="120"/>
      <c r="S5" s="120"/>
      <c r="T5" s="120"/>
      <c r="U5" s="120"/>
      <c r="V5" s="120"/>
      <c r="W5" s="120"/>
    </row>
    <row r="6" spans="1:26" s="121" customFormat="1" ht="18" customHeight="1">
      <c r="A6" s="120"/>
      <c r="B6" s="124"/>
      <c r="C6" s="755" t="str">
        <f>UPPER(MENU!F20)</f>
        <v>PEMINATAN MATEMATIKA DAN ILMU PENGETAHUAN ALAM</v>
      </c>
      <c r="D6" s="755"/>
      <c r="E6" s="755"/>
      <c r="F6" s="755"/>
      <c r="G6" s="755"/>
      <c r="H6" s="755"/>
      <c r="I6" s="755"/>
      <c r="J6" s="755"/>
      <c r="K6" s="755"/>
      <c r="L6" s="755"/>
      <c r="M6" s="303"/>
      <c r="N6" s="120"/>
      <c r="O6" s="120"/>
      <c r="P6" s="172"/>
      <c r="Q6" s="120"/>
      <c r="R6" s="120"/>
      <c r="S6" s="120"/>
      <c r="T6" s="120"/>
      <c r="U6" s="120"/>
      <c r="V6" s="120"/>
      <c r="W6" s="120"/>
    </row>
    <row r="7" spans="1:26" s="121" customFormat="1" ht="18" customHeight="1">
      <c r="A7" s="120"/>
      <c r="B7" s="124"/>
      <c r="C7" s="756" t="str">
        <f>"TAHUN PELAJARAN "&amp;MENU!F25</f>
        <v>TAHUN PELAJARAN 2018/2019</v>
      </c>
      <c r="D7" s="756"/>
      <c r="E7" s="756"/>
      <c r="F7" s="756"/>
      <c r="G7" s="756"/>
      <c r="H7" s="756"/>
      <c r="I7" s="756"/>
      <c r="J7" s="756"/>
      <c r="K7" s="756"/>
      <c r="L7" s="756"/>
      <c r="M7" s="125"/>
      <c r="N7" s="120"/>
      <c r="O7" s="120"/>
      <c r="P7" s="172"/>
      <c r="Q7" s="120"/>
      <c r="R7" s="120"/>
      <c r="S7" s="120"/>
      <c r="T7" s="120"/>
      <c r="U7" s="120"/>
      <c r="V7" s="120"/>
      <c r="W7" s="120"/>
    </row>
    <row r="8" spans="1:26" s="121" customFormat="1" ht="18" customHeight="1" thickBot="1">
      <c r="A8" s="120"/>
      <c r="B8" s="124"/>
      <c r="C8" s="756" t="s">
        <v>118</v>
      </c>
      <c r="D8" s="756"/>
      <c r="E8" s="756"/>
      <c r="F8" s="756"/>
      <c r="G8" s="756"/>
      <c r="H8" s="756"/>
      <c r="I8" s="756"/>
      <c r="J8" s="756"/>
      <c r="K8" s="756"/>
      <c r="L8" s="756"/>
      <c r="M8" s="125"/>
      <c r="N8" s="120"/>
      <c r="O8" s="120"/>
      <c r="P8" s="366"/>
      <c r="Q8" s="367"/>
      <c r="R8" s="367"/>
      <c r="S8" s="367"/>
      <c r="T8" s="367"/>
      <c r="U8" s="367"/>
      <c r="V8" s="367"/>
      <c r="W8" s="120"/>
    </row>
    <row r="9" spans="1:26" ht="8.25" customHeight="1" thickTop="1">
      <c r="A9" s="13"/>
      <c r="B9" s="126"/>
      <c r="C9" s="126"/>
      <c r="D9" s="126"/>
      <c r="E9" s="126"/>
      <c r="F9" s="126"/>
      <c r="G9" s="126"/>
      <c r="H9" s="126"/>
      <c r="I9" s="126"/>
      <c r="J9" s="126"/>
      <c r="K9" s="126"/>
      <c r="L9" s="126"/>
      <c r="M9" s="126"/>
      <c r="O9" s="48" t="s">
        <v>58</v>
      </c>
      <c r="Q9" s="358"/>
      <c r="R9" s="749" t="s">
        <v>60</v>
      </c>
      <c r="S9" s="590">
        <v>1</v>
      </c>
      <c r="T9" s="590"/>
      <c r="U9" s="624"/>
    </row>
    <row r="10" spans="1:26" ht="20.100000000000001" customHeight="1">
      <c r="A10" s="13"/>
      <c r="B10" s="126"/>
      <c r="C10" s="147" t="s">
        <v>59</v>
      </c>
      <c r="D10" s="147"/>
      <c r="E10" s="147"/>
      <c r="F10" s="147" t="s">
        <v>29</v>
      </c>
      <c r="G10" s="753" t="str">
        <f>IF(VLOOKUP(cari,DATABIODATA,5)="","",VLOOKUP(cari,DATABIODATA,5))</f>
        <v/>
      </c>
      <c r="H10" s="753"/>
      <c r="I10" s="753"/>
      <c r="J10" s="753"/>
      <c r="K10" s="753"/>
      <c r="L10" s="753"/>
      <c r="M10" s="309"/>
      <c r="Q10" s="360"/>
      <c r="R10" s="750"/>
      <c r="S10" s="591"/>
      <c r="T10" s="591"/>
      <c r="U10" s="625"/>
    </row>
    <row r="11" spans="1:26" ht="20.100000000000001" customHeight="1" thickBot="1">
      <c r="A11" s="13"/>
      <c r="B11" s="126"/>
      <c r="C11" s="147" t="s">
        <v>61</v>
      </c>
      <c r="D11" s="147"/>
      <c r="E11" s="147"/>
      <c r="F11" s="147" t="s">
        <v>29</v>
      </c>
      <c r="G11" s="745" t="str">
        <f>PROPER(VLOOKUP(cari,DATABIODATA,9)&amp;", "&amp;TEXT(VLOOKUP(cari,DATABIODATA,10),"dd mmmm yyyy"))</f>
        <v>, 00 Januari 1900</v>
      </c>
      <c r="H11" s="745"/>
      <c r="I11" s="745"/>
      <c r="J11" s="745"/>
      <c r="K11" s="745"/>
      <c r="L11" s="745"/>
      <c r="M11" s="305"/>
      <c r="Q11" s="360"/>
      <c r="R11" s="750"/>
      <c r="S11" s="751"/>
      <c r="T11" s="751"/>
      <c r="U11" s="752"/>
    </row>
    <row r="12" spans="1:26" ht="20.100000000000001" customHeight="1" thickTop="1">
      <c r="A12" s="13"/>
      <c r="B12" s="126"/>
      <c r="C12" s="147" t="s">
        <v>63</v>
      </c>
      <c r="D12" s="147"/>
      <c r="E12" s="147"/>
      <c r="F12" s="147" t="s">
        <v>29</v>
      </c>
      <c r="G12" s="745" t="str">
        <f>IF(VLOOKUP(cari,DATABIODATA,2)="","",VLOOKUP(cari,DATABIODATA,2))</f>
        <v/>
      </c>
      <c r="H12" s="745"/>
      <c r="I12" s="745"/>
      <c r="J12" s="745"/>
      <c r="K12" s="745"/>
      <c r="L12" s="745"/>
      <c r="M12" s="306"/>
      <c r="Q12" s="369"/>
      <c r="R12" s="370" t="s">
        <v>2</v>
      </c>
      <c r="S12" s="743" t="str">
        <f>IF(VLOOKUP(cari,DATABIODATA,3)="","",VLOOKUP(cari,DATABIODATA,3))</f>
        <v/>
      </c>
      <c r="T12" s="743"/>
      <c r="U12" s="744"/>
    </row>
    <row r="13" spans="1:26" ht="20.100000000000001" customHeight="1">
      <c r="A13" s="13"/>
      <c r="B13" s="126"/>
      <c r="C13" s="147" t="s">
        <v>64</v>
      </c>
      <c r="D13" s="147"/>
      <c r="E13" s="147"/>
      <c r="F13" s="147" t="s">
        <v>29</v>
      </c>
      <c r="G13" s="745" t="str">
        <f>IF(VLOOKUP(cari,DATABIODATA,3)="","",VLOOKUP(cari,DATABIODATA,3))</f>
        <v/>
      </c>
      <c r="H13" s="745"/>
      <c r="I13" s="745"/>
      <c r="J13" s="745"/>
      <c r="K13" s="745"/>
      <c r="L13" s="745"/>
      <c r="M13" s="307"/>
      <c r="Q13" s="369"/>
      <c r="R13" s="371" t="s">
        <v>59</v>
      </c>
      <c r="S13" s="618">
        <f>VLOOKUP(cari,DATABIODATA,5)</f>
        <v>0</v>
      </c>
      <c r="T13" s="618"/>
      <c r="U13" s="635"/>
      <c r="Y13" s="7" t="s">
        <v>11</v>
      </c>
      <c r="Z13" s="49" t="e">
        <f>AVERAGE(K17:K27)</f>
        <v>#DIV/0!</v>
      </c>
    </row>
    <row r="14" spans="1:26" ht="15.75" customHeight="1" thickBot="1">
      <c r="A14" s="13"/>
      <c r="B14" s="126"/>
      <c r="C14" s="126"/>
      <c r="D14" s="126"/>
      <c r="E14" s="126"/>
      <c r="F14" s="126"/>
      <c r="G14" s="126"/>
      <c r="H14" s="126"/>
      <c r="I14" s="126"/>
      <c r="J14" s="126"/>
      <c r="K14" s="126"/>
      <c r="L14" s="126"/>
      <c r="M14" s="126"/>
      <c r="Q14" s="368"/>
      <c r="R14" s="372"/>
      <c r="S14" s="747" t="s">
        <v>143</v>
      </c>
      <c r="T14" s="747"/>
      <c r="U14" s="748"/>
    </row>
    <row r="15" spans="1:26" ht="18" customHeight="1" thickTop="1" thickBot="1">
      <c r="A15" s="13"/>
      <c r="B15" s="126"/>
      <c r="C15" s="739" t="s">
        <v>153</v>
      </c>
      <c r="D15" s="746" t="s">
        <v>85</v>
      </c>
      <c r="E15" s="746"/>
      <c r="F15" s="746"/>
      <c r="G15" s="746"/>
      <c r="H15" s="746"/>
      <c r="I15" s="746"/>
      <c r="J15" s="746"/>
      <c r="K15" s="734" t="s">
        <v>67</v>
      </c>
      <c r="L15" s="736" t="s">
        <v>68</v>
      </c>
      <c r="M15" s="128"/>
    </row>
    <row r="16" spans="1:26" ht="17.25" customHeight="1" thickTop="1" thickBot="1">
      <c r="A16" s="13"/>
      <c r="B16" s="126"/>
      <c r="C16" s="740"/>
      <c r="D16" s="738" t="str">
        <f>"Kurikulum ("&amp; MENU!F27&amp;")"</f>
        <v>Kurikulum (2013)</v>
      </c>
      <c r="E16" s="738"/>
      <c r="F16" s="738"/>
      <c r="G16" s="738"/>
      <c r="H16" s="738"/>
      <c r="I16" s="738"/>
      <c r="J16" s="738"/>
      <c r="K16" s="735"/>
      <c r="L16" s="737"/>
      <c r="M16" s="128"/>
      <c r="Q16" s="592" t="s">
        <v>144</v>
      </c>
      <c r="R16" s="593"/>
      <c r="S16" s="741">
        <f>cari</f>
        <v>1</v>
      </c>
    </row>
    <row r="17" spans="1:21" ht="18" customHeight="1" thickTop="1" thickBot="1">
      <c r="A17" s="13"/>
      <c r="B17" s="126"/>
      <c r="C17" s="129"/>
      <c r="D17" s="136" t="str">
        <f>IF(NRAPOR!D10="","",NRAPOR!D10)</f>
        <v>KELOMPOK A</v>
      </c>
      <c r="E17" s="130"/>
      <c r="F17" s="130"/>
      <c r="G17" s="130"/>
      <c r="H17" s="130"/>
      <c r="I17" s="130"/>
      <c r="J17" s="130"/>
      <c r="K17" s="131"/>
      <c r="L17" s="132"/>
      <c r="M17" s="133"/>
      <c r="Q17" s="594"/>
      <c r="R17" s="595"/>
      <c r="S17" s="741"/>
    </row>
    <row r="18" spans="1:21" ht="18" customHeight="1" thickTop="1" thickBot="1">
      <c r="A18" s="13"/>
      <c r="B18" s="126"/>
      <c r="C18" s="280" t="s">
        <v>139</v>
      </c>
      <c r="D18" s="134" t="str">
        <f>IF(NRAPOR!D11="","",NRAPOR!D11)</f>
        <v>Pendidikan Agama Islam</v>
      </c>
      <c r="E18" s="134"/>
      <c r="F18" s="134"/>
      <c r="G18" s="134"/>
      <c r="H18" s="134"/>
      <c r="I18" s="134"/>
      <c r="J18" s="134"/>
      <c r="K18" s="275" t="str">
        <f>VLOOKUP(cari,DATALEGER,15)</f>
        <v xml:space="preserve">  </v>
      </c>
      <c r="L18" s="274" t="str">
        <f>VLOOKUP(cari,DATALEGER,33)</f>
        <v/>
      </c>
      <c r="M18" s="135"/>
      <c r="O18" s="58"/>
      <c r="Q18" s="592" t="s">
        <v>136</v>
      </c>
      <c r="R18" s="593"/>
      <c r="S18" s="742">
        <v>4</v>
      </c>
    </row>
    <row r="19" spans="1:21" ht="18" customHeight="1" thickTop="1" thickBot="1">
      <c r="A19" s="13"/>
      <c r="B19" s="126"/>
      <c r="C19" s="280" t="s">
        <v>140</v>
      </c>
      <c r="D19" s="134" t="str">
        <f>IF(NRAPOR!D12="","",NRAPOR!D12)</f>
        <v>Pendidikan Kewarganegaraan</v>
      </c>
      <c r="E19" s="134"/>
      <c r="F19" s="134"/>
      <c r="G19" s="134"/>
      <c r="H19" s="134"/>
      <c r="I19" s="134"/>
      <c r="J19" s="134"/>
      <c r="K19" s="275" t="str">
        <f>VLOOKUP(cari,DATALEGER,16)</f>
        <v xml:space="preserve">  </v>
      </c>
      <c r="L19" s="274" t="str">
        <f>VLOOKUP(cari,DATALEGER,34)</f>
        <v/>
      </c>
      <c r="M19" s="135"/>
      <c r="O19" s="58"/>
      <c r="Q19" s="594"/>
      <c r="R19" s="595"/>
      <c r="S19" s="742"/>
    </row>
    <row r="20" spans="1:21" ht="18" customHeight="1" thickTop="1">
      <c r="A20" s="13"/>
      <c r="B20" s="126"/>
      <c r="C20" s="280" t="s">
        <v>162</v>
      </c>
      <c r="D20" s="134" t="str">
        <f>IF(NRAPOR!D13="","",NRAPOR!D13)</f>
        <v>Bahasa Indonesia</v>
      </c>
      <c r="E20" s="134"/>
      <c r="F20" s="134"/>
      <c r="G20" s="134"/>
      <c r="H20" s="134"/>
      <c r="I20" s="134"/>
      <c r="J20" s="134"/>
      <c r="K20" s="275" t="str">
        <f>VLOOKUP(cari,DATALEGER,17)</f>
        <v xml:space="preserve">  </v>
      </c>
      <c r="L20" s="274" t="str">
        <f>VLOOKUP(cari,DATALEGER,35)</f>
        <v/>
      </c>
      <c r="M20" s="135"/>
      <c r="O20" s="58"/>
      <c r="Q20" s="177"/>
      <c r="R20" s="177"/>
      <c r="S20" s="177"/>
      <c r="T20" s="177"/>
      <c r="U20" s="177"/>
    </row>
    <row r="21" spans="1:21" ht="18" customHeight="1">
      <c r="A21" s="13"/>
      <c r="B21" s="126"/>
      <c r="C21" s="280" t="s">
        <v>163</v>
      </c>
      <c r="D21" s="134" t="str">
        <f>IF(NRAPOR!D14="","",NRAPOR!D14)</f>
        <v>Matematika</v>
      </c>
      <c r="E21" s="134"/>
      <c r="F21" s="134"/>
      <c r="G21" s="134"/>
      <c r="H21" s="134"/>
      <c r="I21" s="134"/>
      <c r="J21" s="134"/>
      <c r="K21" s="275" t="str">
        <f>VLOOKUP(cari,DATALEGER,18)</f>
        <v xml:space="preserve">  </v>
      </c>
      <c r="L21" s="274" t="str">
        <f>VLOOKUP(cari,DATALEGER,36)</f>
        <v/>
      </c>
      <c r="M21" s="135"/>
      <c r="O21" s="58"/>
      <c r="Q21" s="534" t="s">
        <v>80</v>
      </c>
      <c r="R21" s="534"/>
      <c r="S21" s="534"/>
      <c r="T21" s="534"/>
      <c r="U21" s="534"/>
    </row>
    <row r="22" spans="1:21" ht="18" customHeight="1">
      <c r="A22" s="13"/>
      <c r="B22" s="126"/>
      <c r="C22" s="280" t="s">
        <v>164</v>
      </c>
      <c r="D22" s="134" t="str">
        <f>IF(NRAPOR!D15="","",NRAPOR!D15)</f>
        <v>Bahasa Inggris</v>
      </c>
      <c r="E22" s="134"/>
      <c r="F22" s="134"/>
      <c r="G22" s="134"/>
      <c r="H22" s="134"/>
      <c r="I22" s="134"/>
      <c r="J22" s="134"/>
      <c r="K22" s="275" t="str">
        <f>VLOOKUP(cari,DATALEGER,19)</f>
        <v xml:space="preserve">  </v>
      </c>
      <c r="L22" s="274" t="str">
        <f>VLOOKUP(cari,DATALEGER,37)</f>
        <v/>
      </c>
      <c r="M22" s="135"/>
      <c r="O22" s="58"/>
      <c r="Q22" s="534"/>
      <c r="R22" s="534"/>
      <c r="S22" s="534"/>
      <c r="T22" s="534"/>
      <c r="U22" s="534"/>
    </row>
    <row r="23" spans="1:21" ht="18" customHeight="1">
      <c r="A23" s="13"/>
      <c r="B23" s="126"/>
      <c r="C23" s="280" t="s">
        <v>165</v>
      </c>
      <c r="D23" s="134" t="str">
        <f>IF(NRAPOR!D16="","",NRAPOR!D16)</f>
        <v>Sejarah Indonesia</v>
      </c>
      <c r="E23" s="134"/>
      <c r="F23" s="134"/>
      <c r="G23" s="134"/>
      <c r="H23" s="134"/>
      <c r="I23" s="134"/>
      <c r="J23" s="134"/>
      <c r="K23" s="275" t="str">
        <f>VLOOKUP(cari,DATALEGER,20)</f>
        <v xml:space="preserve">  </v>
      </c>
      <c r="L23" s="274" t="str">
        <f>VLOOKUP(cari,DATALEGER,38)</f>
        <v/>
      </c>
      <c r="M23" s="135"/>
      <c r="O23" s="58"/>
      <c r="Q23" s="600"/>
      <c r="R23" s="601"/>
      <c r="S23" s="601"/>
      <c r="T23" s="601"/>
      <c r="U23" s="602"/>
    </row>
    <row r="24" spans="1:21" ht="18" customHeight="1">
      <c r="A24" s="13"/>
      <c r="B24" s="126"/>
      <c r="C24" s="281"/>
      <c r="D24" s="136" t="str">
        <f>IF(NRAPOR!D17="","",NRAPOR!D17)</f>
        <v>KELOMPOK B</v>
      </c>
      <c r="E24" s="136"/>
      <c r="F24" s="136"/>
      <c r="G24" s="136"/>
      <c r="H24" s="136"/>
      <c r="I24" s="136"/>
      <c r="J24" s="136"/>
      <c r="K24" s="136"/>
      <c r="L24" s="137"/>
      <c r="M24" s="133"/>
      <c r="O24" s="58"/>
      <c r="Q24" s="600"/>
      <c r="R24" s="601"/>
      <c r="S24" s="601"/>
      <c r="T24" s="601"/>
      <c r="U24" s="602"/>
    </row>
    <row r="25" spans="1:21" ht="18" customHeight="1" thickBot="1">
      <c r="A25" s="13"/>
      <c r="B25" s="126"/>
      <c r="C25" s="280" t="s">
        <v>139</v>
      </c>
      <c r="D25" s="134" t="str">
        <f>IF(NRAPOR!D18="","",NRAPOR!D18)</f>
        <v>Seni Budaya</v>
      </c>
      <c r="E25" s="134"/>
      <c r="F25" s="134"/>
      <c r="G25" s="134"/>
      <c r="H25" s="134"/>
      <c r="I25" s="134"/>
      <c r="J25" s="134"/>
      <c r="K25" s="275" t="str">
        <f>VLOOKUP(cari,DATALEGER,21)</f>
        <v xml:space="preserve">  </v>
      </c>
      <c r="L25" s="274" t="str">
        <f>VLOOKUP(cari,DATALEGER,39)</f>
        <v/>
      </c>
      <c r="M25" s="135"/>
      <c r="O25" s="58"/>
      <c r="Q25" s="603"/>
      <c r="R25" s="604"/>
      <c r="S25" s="604"/>
      <c r="T25" s="604"/>
      <c r="U25" s="605"/>
    </row>
    <row r="26" spans="1:21" ht="18" customHeight="1">
      <c r="A26" s="13"/>
      <c r="B26" s="126"/>
      <c r="C26" s="280" t="s">
        <v>140</v>
      </c>
      <c r="D26" s="134" t="str">
        <f>IF(NRAPOR!D19="","",NRAPOR!D19)</f>
        <v>Pend. Jasmani Olahraga dan Kesehatan</v>
      </c>
      <c r="E26" s="134"/>
      <c r="F26" s="134"/>
      <c r="G26" s="134"/>
      <c r="H26" s="134"/>
      <c r="I26" s="134"/>
      <c r="J26" s="134"/>
      <c r="K26" s="275" t="str">
        <f>VLOOKUP(cari,DATALEGER,22)</f>
        <v xml:space="preserve">  </v>
      </c>
      <c r="L26" s="274" t="str">
        <f>VLOOKUP(cari,DATALEGER,40)</f>
        <v/>
      </c>
      <c r="M26" s="135"/>
      <c r="O26" s="58"/>
      <c r="Q26" s="531" t="s">
        <v>81</v>
      </c>
      <c r="R26" s="532"/>
      <c r="S26" s="532"/>
      <c r="T26" s="532"/>
      <c r="U26" s="533"/>
    </row>
    <row r="27" spans="1:21" ht="18" customHeight="1">
      <c r="A27" s="13"/>
      <c r="B27" s="126"/>
      <c r="C27" s="280" t="s">
        <v>162</v>
      </c>
      <c r="D27" s="134" t="str">
        <f>IF(NRAPOR!D20="","",NRAPOR!D20)</f>
        <v>Prakarya dan Kewirausahaan</v>
      </c>
      <c r="E27" s="134"/>
      <c r="F27" s="134"/>
      <c r="G27" s="134"/>
      <c r="H27" s="134"/>
      <c r="I27" s="134"/>
      <c r="J27" s="134"/>
      <c r="K27" s="275" t="str">
        <f>VLOOKUP(cari,DATALEGER,23)</f>
        <v xml:space="preserve">  </v>
      </c>
      <c r="L27" s="274" t="str">
        <f>VLOOKUP(cari,DATALEGER,41)</f>
        <v/>
      </c>
      <c r="M27" s="135"/>
      <c r="O27" s="58"/>
      <c r="Q27" s="723" t="s">
        <v>82</v>
      </c>
      <c r="R27" s="724"/>
      <c r="S27" s="724"/>
      <c r="T27" s="724"/>
      <c r="U27" s="725"/>
    </row>
    <row r="28" spans="1:21" ht="18" customHeight="1">
      <c r="A28" s="13"/>
      <c r="B28" s="126"/>
      <c r="C28" s="282" t="s">
        <v>163</v>
      </c>
      <c r="D28" s="134" t="str">
        <f>IF(NRAPOR!D21="","",NRAPOR!D21)</f>
        <v>Muatan Lokal</v>
      </c>
      <c r="E28" s="136"/>
      <c r="F28" s="136"/>
      <c r="G28" s="136"/>
      <c r="H28" s="136"/>
      <c r="I28" s="136"/>
      <c r="J28" s="136"/>
      <c r="K28" s="136"/>
      <c r="L28" s="137"/>
      <c r="M28" s="138"/>
      <c r="Q28" s="723"/>
      <c r="R28" s="724"/>
      <c r="S28" s="724"/>
      <c r="T28" s="724"/>
      <c r="U28" s="725"/>
    </row>
    <row r="29" spans="1:21" ht="18" customHeight="1" thickBot="1">
      <c r="A29" s="13"/>
      <c r="B29" s="126"/>
      <c r="C29" s="283"/>
      <c r="D29" s="134" t="str">
        <f>IF(NRAPOR!D22="","",NRAPOR!D22)</f>
        <v>Molok 1</v>
      </c>
      <c r="E29" s="134"/>
      <c r="F29" s="134"/>
      <c r="G29" s="134"/>
      <c r="H29" s="134"/>
      <c r="I29" s="134"/>
      <c r="J29" s="134"/>
      <c r="K29" s="275" t="str">
        <f>VLOOKUP(cari,DATALEGER,24)</f>
        <v xml:space="preserve">  </v>
      </c>
      <c r="L29" s="274" t="str">
        <f>VLOOKUP(cari,DATALEGER,42)</f>
        <v/>
      </c>
      <c r="M29" s="135"/>
      <c r="Q29" s="726"/>
      <c r="R29" s="727"/>
      <c r="S29" s="727"/>
      <c r="T29" s="727"/>
      <c r="U29" s="728"/>
    </row>
    <row r="30" spans="1:21" ht="18" customHeight="1" thickBot="1">
      <c r="A30" s="13"/>
      <c r="B30" s="126"/>
      <c r="C30" s="284"/>
      <c r="D30" s="134" t="str">
        <f>IF(NRAPOR!D23="","",NRAPOR!D23)</f>
        <v>Mulok 2</v>
      </c>
      <c r="E30" s="134"/>
      <c r="F30" s="134"/>
      <c r="G30" s="134"/>
      <c r="H30" s="134"/>
      <c r="I30" s="134"/>
      <c r="J30" s="134"/>
      <c r="K30" s="275" t="str">
        <f>VLOOKUP(cari,DATALEGER,25)</f>
        <v xml:space="preserve">  </v>
      </c>
      <c r="L30" s="274" t="str">
        <f>VLOOKUP(cari,DATALEGER,43)</f>
        <v/>
      </c>
      <c r="M30" s="135"/>
      <c r="Q30" s="729" t="s">
        <v>89</v>
      </c>
      <c r="R30" s="730"/>
      <c r="S30" s="730"/>
      <c r="T30" s="730"/>
      <c r="U30" s="731"/>
    </row>
    <row r="31" spans="1:21" ht="18" customHeight="1">
      <c r="A31" s="13"/>
      <c r="B31" s="126"/>
      <c r="C31" s="285"/>
      <c r="D31" s="136" t="str">
        <f>IF(NRAPOR!G10="","",NRAPOR!G10)</f>
        <v>KELOMPOK C (Peminatan)</v>
      </c>
      <c r="E31" s="136"/>
      <c r="F31" s="136"/>
      <c r="G31" s="136"/>
      <c r="H31" s="136"/>
      <c r="I31" s="136"/>
      <c r="J31" s="136"/>
      <c r="K31" s="136"/>
      <c r="L31" s="137"/>
      <c r="M31" s="139"/>
      <c r="N31" s="122"/>
    </row>
    <row r="32" spans="1:21" ht="18" customHeight="1">
      <c r="A32" s="13"/>
      <c r="B32" s="126"/>
      <c r="C32" s="280" t="s">
        <v>139</v>
      </c>
      <c r="D32" s="134" t="str">
        <f>IF(NRAPOR!G11="","",NRAPOR!G11)</f>
        <v>Matematika</v>
      </c>
      <c r="E32" s="134"/>
      <c r="F32" s="134"/>
      <c r="G32" s="134"/>
      <c r="H32" s="134"/>
      <c r="I32" s="134"/>
      <c r="J32" s="134"/>
      <c r="K32" s="275" t="str">
        <f>VLOOKUP(cari,DATALEGER,26)</f>
        <v xml:space="preserve">  </v>
      </c>
      <c r="L32" s="274" t="str">
        <f>VLOOKUP(cari,DATALEGER,44)</f>
        <v/>
      </c>
      <c r="M32" s="135"/>
    </row>
    <row r="33" spans="1:16" ht="18" customHeight="1">
      <c r="A33" s="13"/>
      <c r="B33" s="126"/>
      <c r="C33" s="280" t="s">
        <v>140</v>
      </c>
      <c r="D33" s="134" t="str">
        <f>IF(NRAPOR!G12="","",NRAPOR!G12)</f>
        <v>Biologi</v>
      </c>
      <c r="E33" s="134"/>
      <c r="F33" s="134"/>
      <c r="G33" s="134"/>
      <c r="H33" s="134"/>
      <c r="I33" s="134"/>
      <c r="J33" s="134"/>
      <c r="K33" s="275" t="str">
        <f>VLOOKUP(cari,DATALEGER,27)</f>
        <v xml:space="preserve">  </v>
      </c>
      <c r="L33" s="274" t="str">
        <f>VLOOKUP(cari,DATALEGER,45)</f>
        <v/>
      </c>
      <c r="M33" s="135"/>
    </row>
    <row r="34" spans="1:16" ht="18" customHeight="1">
      <c r="A34" s="13"/>
      <c r="B34" s="126"/>
      <c r="C34" s="280" t="s">
        <v>162</v>
      </c>
      <c r="D34" s="134" t="str">
        <f>IF(NRAPOR!G13="","",NRAPOR!G13)</f>
        <v>Fisika</v>
      </c>
      <c r="E34" s="134"/>
      <c r="F34" s="134"/>
      <c r="G34" s="134"/>
      <c r="H34" s="134"/>
      <c r="I34" s="134"/>
      <c r="J34" s="134"/>
      <c r="K34" s="275" t="str">
        <f>VLOOKUP(cari,DATALEGER,28)</f>
        <v xml:space="preserve">  </v>
      </c>
      <c r="L34" s="274" t="str">
        <f>VLOOKUP(cari,DATALEGER,46)</f>
        <v/>
      </c>
      <c r="M34" s="135"/>
      <c r="O34" s="48"/>
    </row>
    <row r="35" spans="1:16" ht="18" customHeight="1">
      <c r="A35" s="13"/>
      <c r="B35" s="126"/>
      <c r="C35" s="280" t="s">
        <v>163</v>
      </c>
      <c r="D35" s="134" t="str">
        <f>IF(NRAPOR!G14="","",NRAPOR!G14)</f>
        <v>Kimia</v>
      </c>
      <c r="E35" s="134"/>
      <c r="F35" s="134"/>
      <c r="G35" s="134"/>
      <c r="H35" s="134"/>
      <c r="I35" s="134"/>
      <c r="J35" s="134"/>
      <c r="K35" s="275" t="str">
        <f>VLOOKUP(cari,DATALEGER,29)</f>
        <v xml:space="preserve">  </v>
      </c>
      <c r="L35" s="274" t="str">
        <f>VLOOKUP(cari,DATALEGER,47)</f>
        <v/>
      </c>
      <c r="M35" s="135"/>
    </row>
    <row r="36" spans="1:16" ht="18" customHeight="1">
      <c r="A36" s="13"/>
      <c r="B36" s="126"/>
      <c r="C36" s="286" t="s">
        <v>164</v>
      </c>
      <c r="D36" s="134" t="str">
        <f>IF(NRAPOR!G15="","",NRAPOR!G15)</f>
        <v>Pilihan Lintas Minat/Pendalaman Minat</v>
      </c>
      <c r="E36" s="136"/>
      <c r="F36" s="136"/>
      <c r="G36" s="136"/>
      <c r="H36" s="136"/>
      <c r="I36" s="136"/>
      <c r="J36" s="136"/>
      <c r="K36" s="136"/>
      <c r="L36" s="137"/>
      <c r="M36" s="139"/>
      <c r="O36" s="48"/>
    </row>
    <row r="37" spans="1:16" ht="18" customHeight="1">
      <c r="A37" s="13"/>
      <c r="B37" s="126"/>
      <c r="C37" s="283"/>
      <c r="D37" s="134" t="str">
        <f>IF(NRAPOR!G16="","",NRAPOR!G16)</f>
        <v>Sosiologi</v>
      </c>
      <c r="E37" s="140"/>
      <c r="F37" s="140"/>
      <c r="G37" s="140"/>
      <c r="H37" s="140"/>
      <c r="I37" s="140"/>
      <c r="J37" s="140"/>
      <c r="K37" s="275" t="str">
        <f>VLOOKUP(cari,DATALEGER,30)</f>
        <v xml:space="preserve">  </v>
      </c>
      <c r="L37" s="274" t="str">
        <f>VLOOKUP(cari,DATALEGER,48)</f>
        <v/>
      </c>
      <c r="M37" s="135"/>
    </row>
    <row r="38" spans="1:16" ht="18" customHeight="1" thickBot="1">
      <c r="A38" s="13"/>
      <c r="B38" s="126"/>
      <c r="C38" s="287"/>
      <c r="D38" s="134" t="str">
        <f>IF(NRAPOR!G17="","",NRAPOR!G17)</f>
        <v>Ekonomi</v>
      </c>
      <c r="E38" s="141"/>
      <c r="F38" s="141"/>
      <c r="G38" s="141"/>
      <c r="H38" s="141"/>
      <c r="I38" s="141"/>
      <c r="J38" s="141"/>
      <c r="K38" s="278" t="str">
        <f>VLOOKUP(cari,DATALEGER,31)</f>
        <v xml:space="preserve">  </v>
      </c>
      <c r="L38" s="276" t="str">
        <f>VLOOKUP(cari,DATALEGER,49)</f>
        <v/>
      </c>
      <c r="M38" s="135"/>
    </row>
    <row r="39" spans="1:16" ht="18" customHeight="1" thickBot="1">
      <c r="A39" s="13"/>
      <c r="B39" s="126"/>
      <c r="C39" s="732" t="s">
        <v>28</v>
      </c>
      <c r="D39" s="733"/>
      <c r="E39" s="733"/>
      <c r="F39" s="733"/>
      <c r="G39" s="733"/>
      <c r="H39" s="733"/>
      <c r="I39" s="733"/>
      <c r="J39" s="733"/>
      <c r="K39" s="279" t="str">
        <f>IFERROR(AVERAGE(K18:K23,K25:K27,K29:K30,K32:K35,K37:K38),"  ")</f>
        <v xml:space="preserve">  </v>
      </c>
      <c r="L39" s="277" t="str">
        <f>IFERROR(AVERAGE(L18:L23,L25:L27,L29:L30,L32:L35,L37:L38),"  ")</f>
        <v xml:space="preserve">  </v>
      </c>
      <c r="M39" s="142"/>
      <c r="P39" s="48"/>
    </row>
    <row r="40" spans="1:16" ht="12.75" customHeight="1">
      <c r="A40" s="13"/>
      <c r="B40" s="143"/>
      <c r="C40" s="144"/>
      <c r="D40" s="144"/>
      <c r="E40" s="144"/>
      <c r="F40" s="144"/>
      <c r="G40" s="144"/>
      <c r="H40" s="144"/>
      <c r="I40" s="144"/>
      <c r="J40" s="144"/>
      <c r="K40" s="144"/>
      <c r="L40" s="144"/>
      <c r="M40" s="144"/>
      <c r="N40" s="123"/>
    </row>
    <row r="41" spans="1:16" ht="20.100000000000001" customHeight="1">
      <c r="A41" s="13"/>
      <c r="B41" s="126"/>
      <c r="C41" s="127"/>
      <c r="D41" s="127"/>
      <c r="E41" s="127"/>
      <c r="F41" s="127"/>
      <c r="G41" s="127"/>
      <c r="H41" s="127"/>
      <c r="I41" s="127"/>
      <c r="J41" s="127" t="str">
        <f>MENU!F23&amp;", "&amp;TEXT(MENU!F24,"dd mmmm yyyy")</f>
        <v>Meukek, 23 Mei 2019</v>
      </c>
      <c r="K41" s="127"/>
      <c r="L41" s="127"/>
      <c r="M41" s="127"/>
    </row>
    <row r="42" spans="1:16" ht="20.100000000000001" customHeight="1">
      <c r="A42" s="13"/>
      <c r="B42" s="126"/>
      <c r="C42" s="127"/>
      <c r="D42" s="127"/>
      <c r="E42" s="127"/>
      <c r="F42" s="127"/>
      <c r="G42" s="127"/>
      <c r="H42" s="127"/>
      <c r="I42" s="127"/>
      <c r="J42" s="127" t="s">
        <v>77</v>
      </c>
      <c r="K42" s="127"/>
      <c r="L42" s="127"/>
      <c r="M42" s="127"/>
    </row>
    <row r="43" spans="1:16" ht="20.100000000000001" customHeight="1">
      <c r="A43" s="13"/>
      <c r="B43" s="126"/>
      <c r="C43" s="127"/>
      <c r="D43" s="127"/>
      <c r="E43" s="127"/>
      <c r="F43" s="127"/>
      <c r="G43" s="127"/>
      <c r="H43" s="127"/>
      <c r="I43" s="127"/>
      <c r="J43" s="127"/>
      <c r="K43" s="127"/>
      <c r="L43" s="127"/>
      <c r="M43" s="127"/>
    </row>
    <row r="44" spans="1:16" ht="20.100000000000001" customHeight="1">
      <c r="A44" s="13"/>
      <c r="B44" s="126"/>
      <c r="C44" s="127"/>
      <c r="D44" s="127"/>
      <c r="E44" s="127"/>
      <c r="F44" s="127"/>
      <c r="G44" s="127"/>
      <c r="H44" s="127"/>
      <c r="I44" s="127"/>
      <c r="J44" s="127"/>
      <c r="K44" s="127"/>
      <c r="L44" s="127"/>
      <c r="M44" s="127"/>
    </row>
    <row r="45" spans="1:16" ht="20.100000000000001" customHeight="1">
      <c r="A45" s="13"/>
      <c r="B45" s="126"/>
      <c r="C45" s="127"/>
      <c r="D45" s="127"/>
      <c r="E45" s="127"/>
      <c r="F45" s="127"/>
      <c r="G45" s="127"/>
      <c r="H45" s="127"/>
      <c r="I45" s="127"/>
      <c r="J45" s="127"/>
      <c r="K45" s="127"/>
      <c r="L45" s="127"/>
      <c r="M45" s="127"/>
    </row>
    <row r="46" spans="1:16" ht="20.100000000000001" customHeight="1">
      <c r="A46" s="13"/>
      <c r="B46" s="126"/>
      <c r="C46" s="127"/>
      <c r="D46" s="127"/>
      <c r="E46" s="127"/>
      <c r="F46" s="127"/>
      <c r="G46" s="127"/>
      <c r="H46" s="127"/>
      <c r="I46" s="127"/>
      <c r="J46" s="145" t="str">
        <f>MENU!F21</f>
        <v>Drs. IRWADI</v>
      </c>
      <c r="K46" s="127"/>
      <c r="L46" s="127"/>
      <c r="M46" s="127"/>
      <c r="O46" s="48"/>
    </row>
    <row r="47" spans="1:16" ht="20.100000000000001" customHeight="1">
      <c r="A47" s="13"/>
      <c r="B47" s="126"/>
      <c r="C47" s="127"/>
      <c r="D47" s="127"/>
      <c r="E47" s="127"/>
      <c r="F47" s="127"/>
      <c r="G47" s="127"/>
      <c r="H47" s="127"/>
      <c r="I47" s="127"/>
      <c r="J47" s="127" t="str">
        <f>"NIP." &amp;MENU!F22</f>
        <v>NIP.19681012 199702 1 004</v>
      </c>
      <c r="K47" s="127"/>
      <c r="L47" s="127"/>
      <c r="M47" s="127"/>
    </row>
    <row r="48" spans="1:16" ht="12.95" customHeight="1">
      <c r="A48" s="13"/>
      <c r="B48" s="68"/>
      <c r="C48" s="146"/>
      <c r="D48" s="146"/>
      <c r="E48" s="146"/>
      <c r="F48" s="146"/>
      <c r="G48" s="146"/>
      <c r="H48" s="146"/>
      <c r="I48" s="146"/>
      <c r="J48" s="146"/>
      <c r="K48" s="146"/>
      <c r="L48" s="146"/>
      <c r="M48" s="146"/>
    </row>
    <row r="49" spans="1:16" ht="12.95" customHeight="1">
      <c r="A49" s="13"/>
      <c r="B49" s="68"/>
      <c r="C49" s="146"/>
      <c r="D49" s="146"/>
      <c r="E49" s="146"/>
      <c r="F49" s="146"/>
      <c r="G49" s="146"/>
      <c r="H49" s="146"/>
      <c r="I49" s="146"/>
      <c r="J49" s="146"/>
      <c r="K49" s="146"/>
      <c r="L49" s="146"/>
      <c r="M49" s="146"/>
    </row>
    <row r="50" spans="1:16" ht="12.95" customHeight="1">
      <c r="A50" s="13"/>
      <c r="P50" s="48"/>
    </row>
    <row r="51" spans="1:16" ht="19.5" customHeight="1">
      <c r="A51" s="13"/>
    </row>
    <row r="52" spans="1:16" s="13" customFormat="1" ht="18.75" customHeight="1"/>
    <row r="53" spans="1:16" ht="15">
      <c r="A53" s="13"/>
      <c r="B53" s="48" t="s">
        <v>58</v>
      </c>
    </row>
    <row r="54" spans="1:16" ht="15">
      <c r="A54" s="13"/>
    </row>
    <row r="55" spans="1:16" ht="15">
      <c r="A55" s="13"/>
    </row>
    <row r="56" spans="1:16" ht="15" hidden="1"/>
    <row r="57" spans="1:16" ht="15" hidden="1"/>
    <row r="58" spans="1:16" ht="15" hidden="1"/>
    <row r="59" spans="1:16" ht="15" hidden="1"/>
    <row r="60" spans="1:16" ht="15" hidden="1"/>
    <row r="61" spans="1:16" ht="15" hidden="1"/>
    <row r="62" spans="1:16" ht="15" hidden="1"/>
    <row r="63" spans="1:16" ht="15" hidden="1"/>
    <row r="64" spans="1:16" ht="15" hidden="1"/>
    <row r="65" ht="15" hidden="1"/>
    <row r="66" ht="15" hidden="1"/>
    <row r="67" ht="15" hidden="1"/>
    <row r="68" ht="15" hidden="1"/>
    <row r="69" ht="15" hidden="1"/>
    <row r="70" ht="15" hidden="1"/>
    <row r="71" ht="15" hidden="1"/>
    <row r="72" ht="15" hidden="1"/>
    <row r="73" ht="15" hidden="1"/>
    <row r="74" ht="15" hidden="1"/>
    <row r="75" ht="15" hidden="1"/>
    <row r="76" ht="15" hidden="1"/>
    <row r="77" ht="15" hidden="1"/>
    <row r="78" ht="15" hidden="1"/>
    <row r="79" ht="15" hidden="1"/>
    <row r="80" ht="15" hidden="1"/>
    <row r="81" ht="15" hidden="1"/>
    <row r="82" ht="15" hidden="1"/>
    <row r="83" ht="15" hidden="1"/>
    <row r="84" ht="15" hidden="1"/>
    <row r="85" ht="15" hidden="1"/>
    <row r="86" ht="15" hidden="1"/>
    <row r="87" ht="15" hidden="1"/>
    <row r="88" ht="15" hidden="1"/>
    <row r="89" ht="15" hidden="1"/>
    <row r="90" ht="15" hidden="1"/>
    <row r="91" ht="15" hidden="1"/>
    <row r="92" ht="15" hidden="1"/>
    <row r="93" ht="15" hidden="1"/>
    <row r="94" ht="15" hidden="1"/>
    <row r="95" ht="15" hidden="1"/>
    <row r="96" ht="15" hidden="1"/>
    <row r="97" ht="15" hidden="1"/>
    <row r="98" ht="15" hidden="1"/>
    <row r="99" ht="15" hidden="1"/>
    <row r="100" ht="15" hidden="1"/>
    <row r="101" ht="15" hidden="1"/>
    <row r="102" ht="15" hidden="1"/>
    <row r="103" ht="15" hidden="1" customHeight="1"/>
    <row r="104" s="13" customFormat="1" ht="15" customHeight="1"/>
  </sheetData>
  <sheetProtection algorithmName="SHA-512" hashValue="K+Au+X5nEgz4I90o9u8xkUH+h7WjUD7TE383JNOnzd4KtzhZuM4tykWrJOrz6kKdXPIVmh86eGNdlyLLCGr7nQ==" saltValue="W/4HYCqwhWUV7Vk2/yg9fw==" spinCount="100000" sheet="1" objects="1" scenarios="1" formatColumns="0" formatRows="0" selectLockedCells="1"/>
  <mergeCells count="29">
    <mergeCell ref="R9:R11"/>
    <mergeCell ref="S9:U11"/>
    <mergeCell ref="G10:L10"/>
    <mergeCell ref="G11:L11"/>
    <mergeCell ref="C4:L4"/>
    <mergeCell ref="C5:L5"/>
    <mergeCell ref="C6:L6"/>
    <mergeCell ref="C7:L7"/>
    <mergeCell ref="C8:L8"/>
    <mergeCell ref="S12:U12"/>
    <mergeCell ref="G12:L12"/>
    <mergeCell ref="G13:L13"/>
    <mergeCell ref="S13:U13"/>
    <mergeCell ref="D15:J15"/>
    <mergeCell ref="S14:U14"/>
    <mergeCell ref="Q27:U29"/>
    <mergeCell ref="Q30:U30"/>
    <mergeCell ref="C39:J39"/>
    <mergeCell ref="K15:K16"/>
    <mergeCell ref="L15:L16"/>
    <mergeCell ref="D16:J16"/>
    <mergeCell ref="C15:C16"/>
    <mergeCell ref="Q23:U25"/>
    <mergeCell ref="Q26:U26"/>
    <mergeCell ref="Q21:U22"/>
    <mergeCell ref="Q16:R17"/>
    <mergeCell ref="Q18:R19"/>
    <mergeCell ref="S16:S17"/>
    <mergeCell ref="S18:S19"/>
  </mergeCells>
  <pageMargins left="0.96" right="0.37" top="0.53" bottom="0.22" header="0.18" footer="0.2"/>
  <pageSetup paperSize="9" orientation="portrait" horizontalDpi="4294967293" r:id="rId1"/>
  <drawing r:id="rId2"/>
  <legacyDrawing r:id="rId3"/>
  <controls>
    <mc:AlternateContent xmlns:mc="http://schemas.openxmlformats.org/markup-compatibility/2006">
      <mc:Choice Requires="x14">
        <control shapeId="76816" r:id="rId4" name="Image1">
          <controlPr locked="0" defaultSize="0" print="0" autoLine="0" r:id="rId5">
            <anchor moveWithCells="1">
              <from>
                <xdr:col>14</xdr:col>
                <xdr:colOff>171450</xdr:colOff>
                <xdr:row>8</xdr:row>
                <xdr:rowOff>0</xdr:rowOff>
              </from>
              <to>
                <xdr:col>14</xdr:col>
                <xdr:colOff>457200</xdr:colOff>
                <xdr:row>9</xdr:row>
                <xdr:rowOff>152400</xdr:rowOff>
              </to>
            </anchor>
          </controlPr>
        </control>
      </mc:Choice>
      <mc:Fallback>
        <control shapeId="76816" r:id="rId4" name="Image1"/>
      </mc:Fallback>
    </mc:AlternateContent>
    <mc:AlternateContent xmlns:mc="http://schemas.openxmlformats.org/markup-compatibility/2006">
      <mc:Choice Requires="x14">
        <control shapeId="76813" r:id="rId6" name="Button 13">
          <controlPr defaultSize="0" print="0" autoFill="0" autoPict="0" macro="[0]!SEMBUNYI_b_IJAZAH">
            <anchor moveWithCells="1" sizeWithCells="1">
              <from>
                <xdr:col>16</xdr:col>
                <xdr:colOff>57150</xdr:colOff>
                <xdr:row>22</xdr:row>
                <xdr:rowOff>76200</xdr:rowOff>
              </from>
              <to>
                <xdr:col>18</xdr:col>
                <xdr:colOff>38100</xdr:colOff>
                <xdr:row>24</xdr:row>
                <xdr:rowOff>76200</xdr:rowOff>
              </to>
            </anchor>
          </controlPr>
        </control>
      </mc:Choice>
    </mc:AlternateContent>
    <mc:AlternateContent xmlns:mc="http://schemas.openxmlformats.org/markup-compatibility/2006">
      <mc:Choice Requires="x14">
        <control shapeId="76814" r:id="rId7" name="Button 14">
          <controlPr defaultSize="0" print="0" autoFill="0" autoPict="0" macro="[0]!TAMPIL_b_IJAZAH">
            <anchor moveWithCells="1" sizeWithCells="1">
              <from>
                <xdr:col>18</xdr:col>
                <xdr:colOff>104775</xdr:colOff>
                <xdr:row>22</xdr:row>
                <xdr:rowOff>85725</xdr:rowOff>
              </from>
              <to>
                <xdr:col>20</xdr:col>
                <xdr:colOff>685800</xdr:colOff>
                <xdr:row>24</xdr:row>
                <xdr:rowOff>85725</xdr:rowOff>
              </to>
            </anchor>
          </controlPr>
        </control>
      </mc:Choice>
    </mc:AlternateContent>
    <mc:AlternateContent xmlns:mc="http://schemas.openxmlformats.org/markup-compatibility/2006">
      <mc:Choice Requires="x14">
        <control shapeId="76815" r:id="rId8" name="Group Box 15">
          <controlPr defaultSize="0" autoFill="0" autoPict="0">
            <anchor moveWithCells="1">
              <from>
                <xdr:col>19</xdr:col>
                <xdr:colOff>38100</xdr:colOff>
                <xdr:row>14</xdr:row>
                <xdr:rowOff>209550</xdr:rowOff>
              </from>
              <to>
                <xdr:col>20</xdr:col>
                <xdr:colOff>342900</xdr:colOff>
                <xdr:row>19</xdr:row>
                <xdr:rowOff>9525</xdr:rowOff>
              </to>
            </anchor>
          </controlPr>
        </control>
      </mc:Choice>
    </mc:AlternateContent>
    <mc:AlternateContent xmlns:mc="http://schemas.openxmlformats.org/markup-compatibility/2006">
      <mc:Choice Requires="x14">
        <control shapeId="76817" r:id="rId9" name="List Box 17">
          <controlPr defaultSize="0" autoLine="0" autoPict="0">
            <anchor moveWithCells="1">
              <from>
                <xdr:col>16</xdr:col>
                <xdr:colOff>19050</xdr:colOff>
                <xdr:row>8</xdr:row>
                <xdr:rowOff>19050</xdr:rowOff>
              </from>
              <to>
                <xdr:col>18</xdr:col>
                <xdr:colOff>38100</xdr:colOff>
                <xdr:row>13</xdr:row>
                <xdr:rowOff>190500</xdr:rowOff>
              </to>
            </anchor>
          </controlPr>
        </control>
      </mc:Choice>
    </mc:AlternateContent>
  </control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86</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IF(NRAPOR!D11="","",NRAPOR!D11)</f>
        <v>Pendidikan Agama Islam</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ustomHeight="1">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ustomHeight="1">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ustomHeight="1">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ustomHeight="1">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hidden="1">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hidden="1">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hidden="1">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hidden="1">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hidden="1">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hidden="1">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hidden="1">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hidden="1">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hidden="1">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hidden="1">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hidden="1">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hidden="1">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hidden="1">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hidden="1">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hidden="1">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hidden="1">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hidden="1">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hidden="1">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hidden="1">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hidden="1">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hidden="1">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hidden="1">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hidden="1">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hidden="1">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hidden="1">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hidden="1">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hidden="1">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hidden="1">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hidden="1">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hidden="1">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hidden="1">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hidden="1">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hidden="1">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hidden="1">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hidden="1">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hidden="1">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hidden="1">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hidden="1">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hidden="1">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hidden="1">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hidden="1">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hidden="1">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hidden="1">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hidden="1">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hidden="1">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hidden="1">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hidden="1">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hidden="1">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hidden="1">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hidden="1">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hidden="1">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hidden="1">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hidden="1">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hidden="1">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hidden="1">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hidden="1">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hidden="1">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hidden="1">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hidden="1">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hidden="1">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hidden="1">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hidden="1">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hidden="1">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hidden="1">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hidden="1">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hidden="1">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hidden="1">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hidden="1">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hidden="1">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hidden="1">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hidden="1">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hidden="1">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hidden="1">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hidden="1">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hidden="1">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hidden="1">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hidden="1">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hidden="1">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hidden="1">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hidden="1">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hidden="1">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hidden="1">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hidden="1">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hidden="1">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hidden="1">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hidden="1">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hidden="1">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hidden="1">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hidden="1">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hidden="1">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hidden="1">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hidden="1">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hidden="1">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hidden="1">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hidden="1">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hidden="1">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hidden="1">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hidden="1">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hidden="1">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hidden="1">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hidden="1">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hidden="1">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hidden="1">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hidden="1">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hidden="1">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hidden="1">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hidden="1">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hidden="1">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hidden="1">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hidden="1">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hidden="1">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hidden="1">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hidden="1">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hidden="1">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F7WE5clDwyOTsxCnbjM/AxSgzWyK9do97uHh70OrjeD9JZaUXPxOINWWl3Btff6XDpC/G1/wMzdv30K4xL9bxw==" saltValue="7VMbIWf5d0VTyShvfoI4Tg==" spinCount="100000" sheet="1" objects="1" scenarios="1" formatColumns="0" formatRows="0" selectLockedCells="1"/>
  <mergeCells count="8">
    <mergeCell ref="B5:J5"/>
    <mergeCell ref="B6:J6"/>
    <mergeCell ref="B2:K4"/>
    <mergeCell ref="E8:J8"/>
    <mergeCell ref="B8:B9"/>
    <mergeCell ref="C8:C9"/>
    <mergeCell ref="D8:D9"/>
    <mergeCell ref="K8:K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612"/>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86</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IF(NRAPOR!D12="","",NRAPOR!D12)</f>
        <v>Pendidikan Kewarganegaraan</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hidden="1">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hidden="1">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hidden="1">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hidden="1">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hidden="1">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hidden="1">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hidden="1">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hidden="1">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hidden="1">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hidden="1">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hidden="1">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hidden="1">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hidden="1">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hidden="1">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hidden="1">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hidden="1">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hidden="1">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hidden="1">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hidden="1">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hidden="1">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hidden="1">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hidden="1">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hidden="1">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hidden="1">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hidden="1">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hidden="1">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hidden="1">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hidden="1">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hidden="1">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hidden="1">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hidden="1">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hidden="1">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hidden="1">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hidden="1">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hidden="1">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hidden="1">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hidden="1">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hidden="1">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hidden="1">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hidden="1">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hidden="1">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hidden="1">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hidden="1">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hidden="1">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hidden="1">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hidden="1">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hidden="1">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hidden="1">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hidden="1">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hidden="1">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hidden="1">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hidden="1">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hidden="1">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hidden="1">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hidden="1">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hidden="1">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hidden="1">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hidden="1">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hidden="1">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hidden="1">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hidden="1">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hidden="1">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hidden="1">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hidden="1">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hidden="1">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hidden="1">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hidden="1">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hidden="1">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hidden="1">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hidden="1">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hidden="1">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hidden="1">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hidden="1">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hidden="1">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hidden="1">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hidden="1">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hidden="1">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hidden="1">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hidden="1">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hidden="1">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hidden="1">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hidden="1">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hidden="1">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hidden="1">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hidden="1">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hidden="1">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hidden="1">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hidden="1">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hidden="1">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hidden="1">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hidden="1">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hidden="1">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hidden="1">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hidden="1">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hidden="1">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hidden="1">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hidden="1">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hidden="1">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hidden="1">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hidden="1">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hidden="1">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hidden="1">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hidden="1">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hidden="1">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hidden="1">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hidden="1">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hidden="1">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hidden="1">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hidden="1">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hidden="1">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hidden="1">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hidden="1">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hidden="1">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hidden="1">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row r="214" spans="1:13" ht="15" hidden="1" customHeight="1"/>
    <row r="215" spans="1:13" ht="15" hidden="1" customHeight="1"/>
    <row r="216" spans="1:13" ht="15" hidden="1" customHeight="1"/>
    <row r="217" spans="1:13" ht="15" hidden="1" customHeight="1"/>
    <row r="218" spans="1:13" ht="15" hidden="1" customHeight="1"/>
    <row r="219" spans="1:13" ht="15" hidden="1" customHeight="1"/>
    <row r="220" spans="1:13" ht="15" hidden="1" customHeight="1"/>
    <row r="221" spans="1:13" ht="15" hidden="1" customHeight="1"/>
    <row r="222" spans="1:13" ht="15" hidden="1" customHeight="1"/>
    <row r="223" spans="1:13" ht="15" hidden="1" customHeight="1"/>
    <row r="224" spans="1:13" ht="15" hidden="1" customHeight="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row r="303" ht="15" hidden="1" customHeight="1"/>
    <row r="304" ht="15" hidden="1" customHeight="1"/>
    <row r="305" ht="15" hidden="1" customHeight="1"/>
    <row r="306" ht="15" hidden="1" customHeight="1"/>
    <row r="307" ht="15" hidden="1" customHeight="1"/>
    <row r="308" ht="15" hidden="1" customHeight="1"/>
    <row r="309" ht="15" hidden="1" customHeight="1"/>
    <row r="310" ht="15" hidden="1" customHeight="1"/>
    <row r="311" ht="15" hidden="1" customHeight="1"/>
    <row r="312" ht="15" hidden="1" customHeight="1"/>
    <row r="313" ht="15" hidden="1" customHeight="1"/>
    <row r="314" ht="15" hidden="1" customHeight="1"/>
    <row r="315" ht="15" hidden="1" customHeight="1"/>
    <row r="316" ht="15" hidden="1" customHeight="1"/>
    <row r="317" ht="15" hidden="1" customHeight="1"/>
    <row r="318" ht="15" hidden="1" customHeight="1"/>
    <row r="319" ht="15" hidden="1" customHeight="1"/>
    <row r="320" ht="15" hidden="1" customHeight="1"/>
    <row r="321" ht="15" hidden="1" customHeight="1"/>
    <row r="322" ht="15" hidden="1" customHeight="1"/>
    <row r="323" ht="15" hidden="1" customHeight="1"/>
    <row r="324" ht="15" hidden="1" customHeight="1"/>
    <row r="325" ht="15" hidden="1" customHeight="1"/>
    <row r="326" ht="15" hidden="1" customHeight="1"/>
    <row r="327" ht="15" hidden="1" customHeight="1"/>
    <row r="328" ht="15" hidden="1" customHeight="1"/>
    <row r="329" ht="15" hidden="1" customHeight="1"/>
    <row r="330" ht="15" hidden="1" customHeight="1"/>
    <row r="331" ht="15" hidden="1" customHeight="1"/>
    <row r="332" ht="15" hidden="1" customHeight="1"/>
    <row r="333" ht="15" hidden="1" customHeight="1"/>
    <row r="334" ht="15" hidden="1" customHeight="1"/>
    <row r="335" ht="15" hidden="1" customHeight="1"/>
    <row r="336" ht="15" hidden="1" customHeight="1"/>
    <row r="337" ht="15" hidden="1" customHeight="1"/>
    <row r="338" ht="15" hidden="1" customHeight="1"/>
    <row r="339" ht="15" hidden="1" customHeight="1"/>
    <row r="340" ht="15" hidden="1" customHeight="1"/>
    <row r="341" ht="15" hidden="1" customHeight="1"/>
    <row r="342" ht="15" hidden="1" customHeight="1"/>
    <row r="343" ht="15" hidden="1" customHeight="1"/>
    <row r="344" ht="15" hidden="1" customHeight="1"/>
    <row r="345" ht="15" hidden="1" customHeight="1"/>
    <row r="346" ht="15" hidden="1" customHeight="1"/>
    <row r="347" ht="15" hidden="1" customHeight="1"/>
    <row r="348" ht="15" hidden="1" customHeight="1"/>
    <row r="349" ht="15" hidden="1" customHeight="1"/>
    <row r="350" ht="15" hidden="1" customHeight="1"/>
    <row r="351" ht="15" hidden="1" customHeight="1"/>
    <row r="352" ht="15" hidden="1" customHeight="1"/>
    <row r="353" ht="15" hidden="1" customHeight="1"/>
    <row r="354" ht="15" hidden="1" customHeight="1"/>
    <row r="355" ht="15" hidden="1" customHeight="1"/>
    <row r="356" ht="15" hidden="1" customHeight="1"/>
    <row r="357" ht="15" hidden="1" customHeight="1"/>
    <row r="358" ht="15" hidden="1" customHeight="1"/>
    <row r="359" ht="15" hidden="1" customHeight="1"/>
    <row r="360" ht="15" hidden="1" customHeight="1"/>
    <row r="361" ht="15" hidden="1" customHeight="1"/>
    <row r="362" ht="15" hidden="1" customHeight="1"/>
    <row r="363" ht="15" hidden="1" customHeight="1"/>
    <row r="364" ht="15" hidden="1" customHeight="1"/>
    <row r="365" ht="15" hidden="1" customHeight="1"/>
    <row r="366" ht="15" hidden="1" customHeight="1"/>
    <row r="367" ht="15" hidden="1" customHeight="1"/>
    <row r="368" ht="15" hidden="1" customHeight="1"/>
    <row r="369" ht="15" hidden="1" customHeight="1"/>
    <row r="370" ht="15" hidden="1" customHeight="1"/>
    <row r="371" ht="15" hidden="1" customHeight="1"/>
    <row r="372" ht="15" hidden="1" customHeight="1"/>
    <row r="373" ht="15" hidden="1" customHeight="1"/>
    <row r="374" ht="15" hidden="1" customHeight="1"/>
    <row r="375" ht="15" hidden="1" customHeight="1"/>
    <row r="376" ht="15" hidden="1" customHeight="1"/>
    <row r="377" ht="15" hidden="1" customHeight="1"/>
    <row r="378" ht="15" hidden="1" customHeight="1"/>
    <row r="379" ht="15" hidden="1" customHeight="1"/>
    <row r="380" ht="15" hidden="1" customHeight="1"/>
    <row r="381" ht="15" hidden="1" customHeight="1"/>
    <row r="382" ht="15" hidden="1" customHeight="1"/>
    <row r="383" ht="15" hidden="1" customHeight="1"/>
    <row r="384" ht="15" hidden="1" customHeight="1"/>
    <row r="385" ht="15" hidden="1" customHeight="1"/>
    <row r="386" ht="15" hidden="1" customHeight="1"/>
    <row r="387" ht="15" hidden="1" customHeight="1"/>
    <row r="388" ht="15" hidden="1" customHeight="1"/>
    <row r="389" ht="15" hidden="1" customHeight="1"/>
    <row r="390" ht="15" hidden="1" customHeight="1"/>
    <row r="391" ht="15" hidden="1" customHeight="1"/>
    <row r="392" ht="15" hidden="1" customHeight="1"/>
    <row r="393" ht="15" hidden="1" customHeight="1"/>
    <row r="394" ht="15" hidden="1" customHeight="1"/>
    <row r="395" ht="15" hidden="1" customHeight="1"/>
    <row r="396" ht="15" hidden="1" customHeight="1"/>
    <row r="397" ht="15" hidden="1" customHeight="1"/>
    <row r="398" ht="15" hidden="1" customHeight="1"/>
    <row r="399" ht="15" hidden="1" customHeight="1"/>
    <row r="400" ht="15" hidden="1" customHeight="1"/>
    <row r="401" ht="15" hidden="1" customHeight="1"/>
    <row r="402" ht="15" hidden="1" customHeight="1"/>
    <row r="403" ht="15" hidden="1" customHeight="1"/>
    <row r="404" ht="15" hidden="1" customHeight="1"/>
    <row r="405" ht="15" hidden="1" customHeight="1"/>
    <row r="406" ht="15" hidden="1" customHeight="1"/>
    <row r="407" ht="15" hidden="1" customHeight="1"/>
    <row r="408" ht="15" hidden="1" customHeight="1"/>
    <row r="409" ht="15" hidden="1" customHeight="1"/>
    <row r="410" ht="15" hidden="1" customHeight="1"/>
    <row r="411" ht="15" hidden="1" customHeight="1"/>
    <row r="412" ht="15" hidden="1" customHeight="1"/>
    <row r="413" ht="15" hidden="1" customHeight="1"/>
    <row r="414" ht="15" hidden="1" customHeight="1"/>
    <row r="415" ht="15" hidden="1" customHeight="1"/>
    <row r="416" ht="15" hidden="1" customHeight="1"/>
    <row r="417" ht="15" hidden="1" customHeight="1"/>
    <row r="418" ht="15" hidden="1" customHeight="1"/>
    <row r="419" ht="15" hidden="1" customHeight="1"/>
    <row r="420" ht="15" hidden="1" customHeight="1"/>
    <row r="421" ht="15" hidden="1" customHeight="1"/>
    <row r="422" ht="15" hidden="1" customHeight="1"/>
    <row r="423" ht="15" hidden="1" customHeight="1"/>
    <row r="424" ht="15" hidden="1" customHeight="1"/>
    <row r="425" ht="15" hidden="1" customHeight="1"/>
    <row r="426" ht="15" hidden="1" customHeight="1"/>
    <row r="427" ht="15" hidden="1" customHeight="1"/>
    <row r="428" ht="15" hidden="1" customHeight="1"/>
    <row r="429" ht="15" hidden="1" customHeight="1"/>
    <row r="430" ht="15" hidden="1" customHeight="1"/>
    <row r="431" ht="15" hidden="1" customHeight="1"/>
    <row r="432" ht="15" hidden="1" customHeight="1"/>
    <row r="433" ht="15" hidden="1" customHeight="1"/>
    <row r="434" ht="15" hidden="1" customHeight="1"/>
    <row r="435" ht="15" hidden="1" customHeight="1"/>
    <row r="436" ht="15" hidden="1" customHeight="1"/>
    <row r="437" ht="15" hidden="1" customHeight="1"/>
    <row r="438" ht="15" hidden="1" customHeight="1"/>
    <row r="439" ht="15" hidden="1" customHeight="1"/>
    <row r="440" ht="15" hidden="1" customHeight="1"/>
    <row r="441" ht="15" hidden="1" customHeight="1"/>
    <row r="442" ht="15" hidden="1" customHeight="1"/>
    <row r="443" ht="15" hidden="1" customHeight="1"/>
    <row r="444" ht="15" hidden="1" customHeight="1"/>
    <row r="445" ht="15" hidden="1" customHeight="1"/>
    <row r="446" ht="15" hidden="1" customHeight="1"/>
    <row r="447" ht="15" hidden="1" customHeight="1"/>
    <row r="448" ht="15" hidden="1" customHeight="1"/>
    <row r="449" ht="15" hidden="1" customHeight="1"/>
    <row r="450" ht="15" hidden="1" customHeight="1"/>
    <row r="451" ht="15" hidden="1" customHeight="1"/>
    <row r="452" ht="15" hidden="1" customHeight="1"/>
    <row r="453" ht="15" hidden="1" customHeight="1"/>
    <row r="454" ht="15" hidden="1" customHeight="1"/>
    <row r="455" ht="15" hidden="1" customHeight="1"/>
    <row r="456" ht="15" hidden="1" customHeight="1"/>
    <row r="457" ht="15" hidden="1" customHeight="1"/>
    <row r="458" ht="15" hidden="1" customHeight="1"/>
    <row r="459" ht="15" hidden="1" customHeight="1"/>
    <row r="460" ht="15" hidden="1" customHeight="1"/>
    <row r="461" ht="15" hidden="1" customHeight="1"/>
    <row r="462" ht="15" hidden="1" customHeight="1"/>
    <row r="463" ht="15" hidden="1" customHeight="1"/>
    <row r="464" ht="15" hidden="1" customHeight="1"/>
    <row r="465" ht="15" hidden="1" customHeight="1"/>
    <row r="466" ht="15" hidden="1" customHeight="1"/>
    <row r="467" ht="15" hidden="1" customHeight="1"/>
    <row r="468" ht="15" hidden="1" customHeight="1"/>
    <row r="469" ht="15" hidden="1" customHeight="1"/>
    <row r="470" ht="15" hidden="1" customHeight="1"/>
    <row r="471" ht="15" hidden="1" customHeight="1"/>
    <row r="472" ht="15" hidden="1" customHeight="1"/>
    <row r="473" ht="15" hidden="1" customHeight="1"/>
    <row r="474" ht="15" hidden="1" customHeight="1"/>
    <row r="475" ht="15" hidden="1" customHeight="1"/>
    <row r="476" ht="15" hidden="1" customHeight="1"/>
    <row r="477" ht="15" hidden="1" customHeight="1"/>
    <row r="478" ht="15" hidden="1" customHeight="1"/>
    <row r="479" ht="15" hidden="1" customHeight="1"/>
    <row r="480" ht="15" hidden="1" customHeight="1"/>
    <row r="481" ht="15" hidden="1" customHeight="1"/>
    <row r="482" ht="15" hidden="1" customHeight="1"/>
    <row r="483" ht="15" hidden="1" customHeight="1"/>
    <row r="484" ht="15" hidden="1" customHeight="1"/>
    <row r="485" ht="15" hidden="1" customHeight="1"/>
    <row r="486" ht="15" hidden="1" customHeight="1"/>
    <row r="487" ht="15" hidden="1" customHeight="1"/>
    <row r="488" ht="15" hidden="1" customHeight="1"/>
    <row r="489" ht="15" hidden="1" customHeight="1"/>
    <row r="490" ht="15" hidden="1" customHeight="1"/>
    <row r="491" ht="15" hidden="1" customHeight="1"/>
    <row r="492" ht="15" hidden="1" customHeight="1"/>
    <row r="493" ht="15" hidden="1" customHeight="1"/>
    <row r="494" ht="15" hidden="1" customHeight="1"/>
    <row r="495" ht="15" hidden="1" customHeight="1"/>
    <row r="496" ht="15" hidden="1" customHeight="1"/>
    <row r="497" ht="15" hidden="1" customHeight="1"/>
    <row r="498" ht="15" hidden="1" customHeight="1"/>
    <row r="499" ht="15" hidden="1" customHeight="1"/>
    <row r="500" ht="15" hidden="1" customHeight="1"/>
    <row r="501" ht="15" hidden="1" customHeight="1"/>
    <row r="502" ht="15" hidden="1" customHeight="1"/>
    <row r="503" ht="15" hidden="1" customHeight="1"/>
    <row r="504" ht="15" hidden="1" customHeight="1"/>
    <row r="505" ht="15" hidden="1" customHeight="1"/>
    <row r="506" ht="15" hidden="1" customHeight="1"/>
    <row r="507" ht="15" hidden="1" customHeight="1"/>
    <row r="508" ht="15" hidden="1" customHeight="1"/>
    <row r="509" ht="15" hidden="1" customHeight="1"/>
    <row r="510" ht="15" hidden="1" customHeight="1"/>
    <row r="511" ht="15" hidden="1" customHeight="1"/>
    <row r="512" ht="15" hidden="1" customHeight="1"/>
    <row r="513" ht="15" hidden="1" customHeight="1"/>
    <row r="514" ht="15" hidden="1" customHeight="1"/>
    <row r="515" ht="15" hidden="1" customHeight="1"/>
    <row r="516" ht="15" hidden="1" customHeight="1"/>
    <row r="517" ht="15" hidden="1" customHeight="1"/>
    <row r="518" ht="15" hidden="1" customHeight="1"/>
    <row r="519" ht="15" hidden="1" customHeight="1"/>
    <row r="520" ht="15" hidden="1" customHeight="1"/>
    <row r="521" ht="15" hidden="1" customHeight="1"/>
    <row r="522" ht="15" hidden="1" customHeight="1"/>
    <row r="523" ht="15" hidden="1" customHeight="1"/>
    <row r="524" ht="15" hidden="1" customHeight="1"/>
    <row r="525" ht="15" hidden="1" customHeight="1"/>
    <row r="526" ht="15" hidden="1" customHeight="1"/>
    <row r="527" ht="15" hidden="1" customHeight="1"/>
    <row r="528" ht="15" hidden="1" customHeight="1"/>
    <row r="529" ht="15" hidden="1" customHeight="1"/>
    <row r="530" ht="15" hidden="1" customHeight="1"/>
    <row r="531" ht="15" hidden="1" customHeight="1"/>
    <row r="532" ht="15" hidden="1" customHeight="1"/>
    <row r="533" ht="15" hidden="1" customHeight="1"/>
    <row r="534" ht="15" hidden="1" customHeight="1"/>
    <row r="535" ht="15" hidden="1" customHeight="1"/>
    <row r="536" ht="15" hidden="1" customHeight="1"/>
    <row r="537" ht="15" hidden="1" customHeight="1"/>
    <row r="538" ht="15" hidden="1" customHeight="1"/>
    <row r="539" ht="15" hidden="1" customHeight="1"/>
    <row r="540" ht="15" hidden="1" customHeight="1"/>
    <row r="541" ht="15" hidden="1" customHeight="1"/>
    <row r="542" ht="15" hidden="1" customHeight="1"/>
    <row r="543" ht="15" hidden="1" customHeight="1"/>
    <row r="544" ht="15" hidden="1" customHeight="1"/>
    <row r="545" ht="15" hidden="1" customHeight="1"/>
    <row r="546" ht="15" hidden="1" customHeight="1"/>
    <row r="547" ht="15" hidden="1" customHeight="1"/>
    <row r="548" ht="15" hidden="1" customHeight="1"/>
    <row r="549" ht="15" hidden="1" customHeight="1"/>
    <row r="550" ht="15" hidden="1" customHeight="1"/>
    <row r="551" ht="15" hidden="1" customHeight="1"/>
    <row r="552" ht="15" hidden="1" customHeight="1"/>
    <row r="553" ht="15" hidden="1" customHeight="1"/>
    <row r="554" ht="15" hidden="1" customHeight="1"/>
    <row r="555" ht="15" hidden="1" customHeight="1"/>
    <row r="556" ht="15" hidden="1" customHeight="1"/>
    <row r="557" ht="15" hidden="1" customHeight="1"/>
    <row r="558" ht="15" hidden="1" customHeight="1"/>
    <row r="559" ht="15" hidden="1" customHeight="1"/>
    <row r="560" ht="15" hidden="1" customHeight="1"/>
    <row r="561" ht="15" hidden="1" customHeight="1"/>
    <row r="562" ht="15" hidden="1" customHeight="1"/>
    <row r="563" ht="15" hidden="1" customHeight="1"/>
    <row r="564" ht="15" hidden="1" customHeight="1"/>
    <row r="565" ht="15" hidden="1" customHeight="1"/>
    <row r="566" ht="15" hidden="1" customHeight="1"/>
    <row r="567" ht="15" hidden="1" customHeight="1"/>
    <row r="568" ht="15" hidden="1" customHeight="1"/>
    <row r="569" ht="15" hidden="1" customHeight="1"/>
    <row r="570" ht="15" hidden="1" customHeight="1"/>
    <row r="571" ht="15" hidden="1" customHeight="1"/>
    <row r="572" ht="15" hidden="1" customHeight="1"/>
    <row r="573" ht="15" hidden="1" customHeight="1"/>
    <row r="574" ht="15" hidden="1" customHeight="1"/>
    <row r="575" ht="15" hidden="1" customHeight="1"/>
    <row r="576" ht="15" hidden="1" customHeight="1"/>
    <row r="577" ht="15" hidden="1" customHeight="1"/>
    <row r="578" ht="15" hidden="1" customHeight="1"/>
    <row r="579" ht="15" hidden="1" customHeight="1"/>
    <row r="580" ht="15" hidden="1" customHeight="1"/>
    <row r="581" ht="15" hidden="1" customHeight="1"/>
    <row r="582" ht="15" hidden="1" customHeight="1"/>
    <row r="583" ht="15" hidden="1" customHeight="1"/>
    <row r="584" ht="15" hidden="1" customHeight="1"/>
    <row r="585" ht="15" hidden="1" customHeight="1"/>
    <row r="586" ht="15" hidden="1" customHeight="1"/>
    <row r="587" ht="15" hidden="1" customHeight="1"/>
    <row r="588" ht="15" hidden="1" customHeight="1"/>
    <row r="589" ht="15" hidden="1" customHeight="1"/>
    <row r="590" ht="15" hidden="1" customHeight="1"/>
    <row r="591" ht="15" hidden="1" customHeight="1"/>
    <row r="592" ht="15" hidden="1" customHeight="1"/>
    <row r="593" ht="15" hidden="1" customHeight="1"/>
    <row r="594" ht="15" hidden="1" customHeight="1"/>
    <row r="595" ht="15" hidden="1" customHeight="1"/>
    <row r="596" ht="15" hidden="1" customHeight="1"/>
    <row r="597" ht="15" hidden="1" customHeight="1"/>
    <row r="598" ht="15" hidden="1" customHeight="1"/>
    <row r="599" ht="15" hidden="1" customHeight="1"/>
    <row r="600" ht="15" hidden="1" customHeight="1"/>
    <row r="601" ht="15" hidden="1" customHeight="1"/>
    <row r="602" ht="15" hidden="1" customHeight="1"/>
    <row r="603" ht="15" hidden="1" customHeight="1"/>
    <row r="604" ht="15" hidden="1" customHeight="1"/>
    <row r="605" ht="15" hidden="1" customHeight="1"/>
    <row r="606" ht="15" hidden="1" customHeight="1"/>
    <row r="607" ht="15" hidden="1" customHeight="1"/>
    <row r="608" ht="15" hidden="1" customHeight="1"/>
    <row r="609" ht="15" hidden="1" customHeight="1"/>
    <row r="610" ht="15" hidden="1" customHeight="1"/>
    <row r="611" ht="15" hidden="1" customHeight="1"/>
    <row r="612" ht="15" hidden="1" customHeight="1"/>
  </sheetData>
  <sheetProtection algorithmName="SHA-512" hashValue="AWx1PAOMMmAuOYcYQcd4BZzWNPoYjelbMk0N8yOc6jTU/9wwlv7Y0vVUfygAvkPdqI+mRI4X2F8SpJaUpFmasA==" saltValue="yb2uCa1q6vIkcIRIg5Sgx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IF(NRAPOR!D13="","",NRAPOR!D13)</f>
        <v>Bahasa Indonesia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4j7eVvPTzJVGfRg59zDFuxlh3Bd/Psjyc0BVPoBtZEBauBzX2jfL/gS/F918DzLiwpuEE4D9/CC/oQkau9yQdg==" saltValue="pYU4G81++ssRrPjcWr1IM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214"/>
  <sheetViews>
    <sheetView showGridLines="0" showRowColHeaders="0" topLeftCell="A5" workbookViewId="0">
      <selection activeCell="H12" sqref="H12"/>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IF(NRAPOR!D14="","",NRAPOR!D14)</f>
        <v>Matematika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row r="214" spans="1:13" ht="15" customHeight="1">
      <c r="A214" s="375"/>
      <c r="B214" s="386"/>
      <c r="C214" s="386"/>
      <c r="D214" s="375"/>
      <c r="E214" s="386"/>
      <c r="F214" s="386"/>
      <c r="G214" s="386"/>
      <c r="H214" s="386"/>
      <c r="I214" s="386"/>
      <c r="J214" s="386"/>
      <c r="K214" s="386"/>
      <c r="L214" s="375"/>
      <c r="M214" s="375"/>
    </row>
  </sheetData>
  <sheetProtection algorithmName="SHA-512" hashValue="N793H+MBGtFO0yXF126TeBTAMahOtqsXy3fWD/M2P91yJoxv7jKkz9zItgLhxV5hUQIq89ZVRjbZpYzqCS0V8g==" saltValue="XKDHwO7XEeGuXteuDE78DQ=="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214"/>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IF(NRAPOR!D15="","",NRAPOR!D15)</f>
        <v>Bahasa Inggris</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row r="214" spans="1:13" ht="15" customHeight="1">
      <c r="A214" s="375"/>
      <c r="B214" s="386"/>
      <c r="C214" s="386"/>
      <c r="D214" s="375"/>
      <c r="E214" s="386"/>
      <c r="F214" s="386"/>
      <c r="G214" s="386"/>
      <c r="H214" s="386"/>
      <c r="I214" s="386"/>
      <c r="J214" s="386"/>
      <c r="K214" s="386"/>
      <c r="L214" s="375"/>
      <c r="M214" s="375"/>
    </row>
  </sheetData>
  <sheetProtection algorithmName="SHA-512" hashValue="r+w12mYJ8gBoDheK7puJkLfknbOwAukYNkjYHN8eHStiVkAPtcWhS9cPMPcPUVp4JYFFKY65hHaRV4/Kc+3lvw==" saltValue="kijVJbfRD07OFxM+4b9H1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IF(NRAPOR!D16="","",NRAPOR!D16)</f>
        <v>Sejarah Indonesia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gZpLHmiMCU+pVuOqLEf+3F4oZCUViCsITZ1gU9YOTTMbXxPk4+/uUoLTjuVsvC9pj3d11htHu2w0H4Nr7wpvjw==" saltValue="wsID3/koggx/ApoqWFoiBA=="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IF(NRAPOR!D18="","",NRAPOR!D18)</f>
        <v>Seni Budaya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LNgocSyoYD2qAemn2pGesBzv6cIXV27vqbEYn+2a/ySlV4B5DvVzGDNUyMMxIO/oY7G3YlH+Aczh9a+mYKS72Q==" saltValue="JlCGRE2/1WWbdVgXGiic+w=="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M213"/>
  <sheetViews>
    <sheetView showGridLines="0" showRowColHeaders="0" topLeftCell="A5" workbookViewId="0">
      <selection activeCell="H12" sqref="H12"/>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IF(NRAPOR!D19="","",NRAPOR!D19)</f>
        <v>Pend. Jasmani Olahraga dan Kesehatan</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aGCWv8+1DvAAjROmwOF62M6uNiSWY8oSJYS1N7tiRWYKlmbxtWINSgjuXkBG04oDutFMByUMiSf2tO7hyLbxtw==" saltValue="fAXY/7l1KZSJ1X5XSdbBR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IF(NRAPOR!D20="","",NRAPOR!D20)</f>
        <v>Prakarya dan Kewirausahaan</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zVeE5edsODsqeI8cmBWYm7wr111qwEsuNv/mY5I7gaaGF9lQsm66p9IJ+aiVkEJLc8StDNwCa1V8jZwFfenOsA==" saltValue="sHsqJCpomGmvDVYY5yj+VA=="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IF(NRAPOR!D22="","",NRAPOR!D22)</f>
        <v>Molok 1</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muqcpxRfQVPvD9J7WXFpx70mPveEb8aD9zGclqpDAbM/0AMtkQPwkCv4xxXq4KMXFlw68NPQsBKHnw82pcUJNw==" saltValue="rceKFB8uQDEg1uXeh88lkA=="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IF(NRAPOR!D23="","",NRAPOR!D23)</f>
        <v>Mulok 2</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uBGuJClj7VK+2RBen0s55p5hscyibHaNQ/gqO7PoC07eIfpxypsSdn84WGRFt5QL2gJcDkjm7gjYGIvYsC0+FA==" saltValue="DYmqYaUy0lMVl1erwFvEuQ=="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M214"/>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IF(NRAPOR!G11="","",NRAPOR!G11)</f>
        <v>Matematika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row r="214" spans="1:13" ht="15" customHeight="1">
      <c r="A214" s="375"/>
      <c r="B214" s="386"/>
      <c r="C214" s="386"/>
      <c r="D214" s="375"/>
      <c r="E214" s="386"/>
      <c r="F214" s="386"/>
      <c r="G214" s="386"/>
      <c r="H214" s="386"/>
      <c r="I214" s="386"/>
      <c r="J214" s="386"/>
      <c r="K214" s="386"/>
      <c r="L214" s="375"/>
      <c r="M214" s="375"/>
    </row>
  </sheetData>
  <sheetProtection algorithmName="SHA-512" hashValue="DiK8t5NseR4eeECYpgRVXBWkdQNvnOFynrVq2YkOMzsEXrNmMptvB26HDEi2Rkh+abrzwSbaCu6vBxe8rMzu8w==" saltValue="zQL9rQQqtKGknqhsi5hUd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IF(NRAPOR!G12="","",NRAPOR!G12)</f>
        <v>Biologi</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RKayDmMj/kek1GwQIFwD8pX4HrRt2hbT/x1+dTvFAn2uTjlfq2O5vbz0Tj64D+NSQkGYtLsInYigceo7YiT0BA==" saltValue="5fM5xQNCeKe2pmQC0sGZo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IF(NRAPOR!G13="","",NRAPOR!G13)</f>
        <v>Fisika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0jrG4A3JzhdKhPNzxePY/vbhsV3ZNfyohz4lmjn1z76tHcu2pU2BoDapPeBK2H+Z5GBBjBVvrdkWAiTzUoiV4g==" saltValue="ahLbCowTM14AdKFaB93ny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IF(NRAPOR!G14="","",NRAPOR!G14)</f>
        <v>Kimia</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8PPMCSlBtO6dOKMkcRSx9TDzB5VeN+q//7ENXyKMjdMwQN62Sr81wsqpjdyRBiezWkyoXQi6PaZl8GtcrVwvoQ==" saltValue="hqMLUmBSe+CALxLkhIqNA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IF(NRAPOR!G16="","",NRAPOR!G16)</f>
        <v>Sosiologi</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DL3yinw5L/jnWI/tRZz4e5UXa9dkyV7GFOijzc26Hfwp3wCQ3mgHpV5tQrIo+nRoj+RV3Ey7Ma/cvI71PBjcWA==" saltValue="F8FVG1lBog77XeHezfFmJg=="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M213"/>
  <sheetViews>
    <sheetView showGridLines="0" showRowColHeaders="0" topLeftCell="A5" workbookViewId="0">
      <selection activeCell="E10" sqref="E10"/>
    </sheetView>
  </sheetViews>
  <sheetFormatPr defaultColWidth="0" defaultRowHeight="15" customHeight="1" zeroHeight="1"/>
  <cols>
    <col min="1" max="1" width="4.140625" style="388" customWidth="1"/>
    <col min="2" max="2" width="5.42578125" style="389" customWidth="1"/>
    <col min="3" max="3" width="10.85546875" style="389" customWidth="1"/>
    <col min="4" max="4" width="33.140625" style="377" customWidth="1"/>
    <col min="5" max="11" width="8.28515625" style="389" customWidth="1"/>
    <col min="12" max="13" width="9.140625" style="390" customWidth="1"/>
    <col min="14" max="16384" width="9.140625" style="377" hidden="1"/>
  </cols>
  <sheetData>
    <row r="1" spans="1:13" hidden="1">
      <c r="A1" s="375"/>
      <c r="B1" s="391">
        <v>200</v>
      </c>
      <c r="C1" s="376"/>
      <c r="D1" s="376"/>
      <c r="E1" s="376"/>
      <c r="F1" s="376"/>
      <c r="G1" s="376"/>
      <c r="H1" s="376"/>
      <c r="I1" s="376"/>
      <c r="J1" s="376"/>
      <c r="K1" s="376"/>
      <c r="L1" s="375"/>
      <c r="M1" s="375"/>
    </row>
    <row r="2" spans="1:13" hidden="1">
      <c r="A2" s="375"/>
      <c r="B2" s="761"/>
      <c r="C2" s="761"/>
      <c r="D2" s="761"/>
      <c r="E2" s="761"/>
      <c r="F2" s="761"/>
      <c r="G2" s="761"/>
      <c r="H2" s="761"/>
      <c r="I2" s="761"/>
      <c r="J2" s="761"/>
      <c r="K2" s="761"/>
      <c r="L2" s="375"/>
      <c r="M2" s="375"/>
    </row>
    <row r="3" spans="1:13" hidden="1">
      <c r="A3" s="375"/>
      <c r="B3" s="761"/>
      <c r="C3" s="761"/>
      <c r="D3" s="761"/>
      <c r="E3" s="761"/>
      <c r="F3" s="761"/>
      <c r="G3" s="761"/>
      <c r="H3" s="761"/>
      <c r="I3" s="761"/>
      <c r="J3" s="761"/>
      <c r="K3" s="761"/>
      <c r="L3" s="375"/>
      <c r="M3" s="375"/>
    </row>
    <row r="4" spans="1:13" ht="38.25" hidden="1" customHeight="1">
      <c r="A4" s="375"/>
      <c r="B4" s="761"/>
      <c r="C4" s="761"/>
      <c r="D4" s="761"/>
      <c r="E4" s="761"/>
      <c r="F4" s="761"/>
      <c r="G4" s="761"/>
      <c r="H4" s="761"/>
      <c r="I4" s="761"/>
      <c r="J4" s="761"/>
      <c r="K4" s="761"/>
      <c r="L4" s="375"/>
      <c r="M4" s="375"/>
    </row>
    <row r="5" spans="1:13" ht="25.5" customHeight="1">
      <c r="A5" s="375"/>
      <c r="B5" s="757" t="str">
        <f>IF(NRAPOR!G17="","",NRAPOR!G17)</f>
        <v>Ekonomi</v>
      </c>
      <c r="C5" s="758"/>
      <c r="D5" s="758"/>
      <c r="E5" s="758"/>
      <c r="F5" s="758"/>
      <c r="G5" s="758"/>
      <c r="H5" s="758"/>
      <c r="I5" s="758"/>
      <c r="J5" s="758"/>
      <c r="K5" s="378"/>
      <c r="L5" s="375"/>
      <c r="M5" s="375"/>
    </row>
    <row r="6" spans="1:13" ht="18.75">
      <c r="A6" s="375"/>
      <c r="B6" s="759" t="str">
        <f>UPPER(MENU!F12)</f>
        <v>SMA NEGERI 1 MEUKEK</v>
      </c>
      <c r="C6" s="760"/>
      <c r="D6" s="760"/>
      <c r="E6" s="760"/>
      <c r="F6" s="760"/>
      <c r="G6" s="760"/>
      <c r="H6" s="760"/>
      <c r="I6" s="760"/>
      <c r="J6" s="760"/>
      <c r="K6" s="379"/>
      <c r="L6" s="375"/>
      <c r="M6" s="375"/>
    </row>
    <row r="7" spans="1:13">
      <c r="A7" s="375"/>
      <c r="B7" s="380"/>
      <c r="C7" s="381"/>
      <c r="D7" s="381"/>
      <c r="E7" s="381"/>
      <c r="F7" s="381"/>
      <c r="G7" s="381"/>
      <c r="H7" s="381"/>
      <c r="I7" s="381"/>
      <c r="J7" s="381"/>
      <c r="K7" s="382"/>
      <c r="L7" s="375"/>
      <c r="M7" s="375"/>
    </row>
    <row r="8" spans="1:13" ht="21.75" customHeight="1">
      <c r="A8" s="375"/>
      <c r="B8" s="765" t="s">
        <v>21</v>
      </c>
      <c r="C8" s="767" t="s">
        <v>2</v>
      </c>
      <c r="D8" s="769" t="s">
        <v>4</v>
      </c>
      <c r="E8" s="762" t="s">
        <v>16</v>
      </c>
      <c r="F8" s="763"/>
      <c r="G8" s="763"/>
      <c r="H8" s="763"/>
      <c r="I8" s="763"/>
      <c r="J8" s="764"/>
      <c r="K8" s="771" t="s">
        <v>28</v>
      </c>
      <c r="L8" s="375"/>
      <c r="M8" s="375"/>
    </row>
    <row r="9" spans="1:13" ht="27" customHeight="1">
      <c r="A9" s="375"/>
      <c r="B9" s="766"/>
      <c r="C9" s="768"/>
      <c r="D9" s="770"/>
      <c r="E9" s="383" t="s">
        <v>22</v>
      </c>
      <c r="F9" s="384" t="s">
        <v>23</v>
      </c>
      <c r="G9" s="383" t="s">
        <v>24</v>
      </c>
      <c r="H9" s="384" t="s">
        <v>25</v>
      </c>
      <c r="I9" s="383" t="s">
        <v>26</v>
      </c>
      <c r="J9" s="384" t="s">
        <v>27</v>
      </c>
      <c r="K9" s="772"/>
      <c r="L9" s="375"/>
      <c r="M9" s="375"/>
    </row>
    <row r="10" spans="1:13" ht="15.75">
      <c r="A10" s="375"/>
      <c r="B10" s="113">
        <f>IF(BIODATA!B10="","", BIODATA!B10)</f>
        <v>1</v>
      </c>
      <c r="C10" s="114" t="str">
        <f>IF(BIODATA!D10="","", BIODATA!D10)</f>
        <v/>
      </c>
      <c r="D10" s="115" t="str">
        <f>IF(BIODATA!F10="","", BIODATA!F10)</f>
        <v/>
      </c>
      <c r="E10" s="56"/>
      <c r="F10" s="72"/>
      <c r="G10" s="56"/>
      <c r="H10" s="56"/>
      <c r="I10" s="56"/>
      <c r="J10" s="56"/>
      <c r="K10" s="385" t="str">
        <f>IFERROR(AVERAGE(E10:J10),"  ")</f>
        <v xml:space="preserve">  </v>
      </c>
      <c r="L10" s="375"/>
      <c r="M10" s="375"/>
    </row>
    <row r="11" spans="1:13" ht="15.75">
      <c r="A11" s="375"/>
      <c r="B11" s="113">
        <f>IF(BIODATA!B11="","", BIODATA!B11)</f>
        <v>2</v>
      </c>
      <c r="C11" s="114" t="str">
        <f>IF(BIODATA!D11="","", BIODATA!D11)</f>
        <v/>
      </c>
      <c r="D11" s="115" t="str">
        <f>IF(BIODATA!F11="","", BIODATA!F11)</f>
        <v/>
      </c>
      <c r="E11" s="56"/>
      <c r="F11" s="72"/>
      <c r="G11" s="56"/>
      <c r="H11" s="56"/>
      <c r="I11" s="56"/>
      <c r="J11" s="56"/>
      <c r="K11" s="385" t="str">
        <f t="shared" ref="K11:K74" si="0">IFERROR(AVERAGE(E11:J11),"  ")</f>
        <v xml:space="preserve">  </v>
      </c>
      <c r="L11" s="375"/>
      <c r="M11" s="375"/>
    </row>
    <row r="12" spans="1:13" ht="15.75">
      <c r="A12" s="375"/>
      <c r="B12" s="113">
        <f>IF(BIODATA!B12="","", BIODATA!B12)</f>
        <v>3</v>
      </c>
      <c r="C12" s="114" t="str">
        <f>IF(BIODATA!D12="","", BIODATA!D12)</f>
        <v/>
      </c>
      <c r="D12" s="115" t="str">
        <f>IF(BIODATA!F12="","", BIODATA!F12)</f>
        <v/>
      </c>
      <c r="E12" s="56"/>
      <c r="F12" s="72"/>
      <c r="G12" s="56"/>
      <c r="H12" s="56"/>
      <c r="I12" s="56"/>
      <c r="J12" s="56"/>
      <c r="K12" s="385" t="str">
        <f t="shared" si="0"/>
        <v xml:space="preserve">  </v>
      </c>
      <c r="L12" s="375"/>
      <c r="M12" s="375"/>
    </row>
    <row r="13" spans="1:13" ht="15.75">
      <c r="A13" s="375"/>
      <c r="B13" s="113">
        <f>IF(BIODATA!B13="","", BIODATA!B13)</f>
        <v>4</v>
      </c>
      <c r="C13" s="114" t="str">
        <f>IF(BIODATA!D13="","", BIODATA!D13)</f>
        <v/>
      </c>
      <c r="D13" s="115" t="str">
        <f>IF(BIODATA!F13="","", BIODATA!F13)</f>
        <v/>
      </c>
      <c r="E13" s="56"/>
      <c r="F13" s="72"/>
      <c r="G13" s="56"/>
      <c r="H13" s="56"/>
      <c r="I13" s="56"/>
      <c r="J13" s="56"/>
      <c r="K13" s="385" t="str">
        <f t="shared" si="0"/>
        <v xml:space="preserve">  </v>
      </c>
      <c r="L13" s="375"/>
      <c r="M13" s="375"/>
    </row>
    <row r="14" spans="1:13" ht="15.75">
      <c r="A14" s="375"/>
      <c r="B14" s="113">
        <f>IF(BIODATA!B14="","", BIODATA!B14)</f>
        <v>5</v>
      </c>
      <c r="C14" s="114" t="str">
        <f>IF(BIODATA!D14="","", BIODATA!D14)</f>
        <v/>
      </c>
      <c r="D14" s="115" t="str">
        <f>IF(BIODATA!F14="","", BIODATA!F14)</f>
        <v/>
      </c>
      <c r="E14" s="56"/>
      <c r="F14" s="72"/>
      <c r="G14" s="56"/>
      <c r="H14" s="56"/>
      <c r="I14" s="56"/>
      <c r="J14" s="56"/>
      <c r="K14" s="385" t="str">
        <f t="shared" si="0"/>
        <v xml:space="preserve">  </v>
      </c>
      <c r="L14" s="375"/>
      <c r="M14" s="375"/>
    </row>
    <row r="15" spans="1:13" ht="15.75">
      <c r="A15" s="375"/>
      <c r="B15" s="113">
        <f>IF(BIODATA!B15="","", BIODATA!B15)</f>
        <v>6</v>
      </c>
      <c r="C15" s="114" t="str">
        <f>IF(BIODATA!D15="","", BIODATA!D15)</f>
        <v/>
      </c>
      <c r="D15" s="115" t="str">
        <f>IF(BIODATA!F15="","", BIODATA!F15)</f>
        <v/>
      </c>
      <c r="E15" s="56"/>
      <c r="F15" s="72"/>
      <c r="G15" s="56"/>
      <c r="H15" s="56"/>
      <c r="I15" s="56"/>
      <c r="J15" s="56"/>
      <c r="K15" s="385" t="str">
        <f t="shared" si="0"/>
        <v xml:space="preserve">  </v>
      </c>
      <c r="L15" s="375"/>
      <c r="M15" s="375"/>
    </row>
    <row r="16" spans="1:13" ht="15.75">
      <c r="A16" s="375"/>
      <c r="B16" s="113">
        <f>IF(BIODATA!B16="","", BIODATA!B16)</f>
        <v>7</v>
      </c>
      <c r="C16" s="114" t="str">
        <f>IF(BIODATA!D16="","", BIODATA!D16)</f>
        <v/>
      </c>
      <c r="D16" s="115" t="str">
        <f>IF(BIODATA!F16="","", BIODATA!F16)</f>
        <v/>
      </c>
      <c r="E16" s="56"/>
      <c r="F16" s="72"/>
      <c r="G16" s="56"/>
      <c r="H16" s="56"/>
      <c r="I16" s="56"/>
      <c r="J16" s="56"/>
      <c r="K16" s="385" t="str">
        <f t="shared" si="0"/>
        <v xml:space="preserve">  </v>
      </c>
      <c r="L16" s="375"/>
      <c r="M16" s="375"/>
    </row>
    <row r="17" spans="1:13" ht="15.75">
      <c r="A17" s="375"/>
      <c r="B17" s="113">
        <f>IF(BIODATA!B17="","", BIODATA!B17)</f>
        <v>8</v>
      </c>
      <c r="C17" s="114" t="str">
        <f>IF(BIODATA!D17="","", BIODATA!D17)</f>
        <v/>
      </c>
      <c r="D17" s="115" t="str">
        <f>IF(BIODATA!F17="","", BIODATA!F17)</f>
        <v/>
      </c>
      <c r="E17" s="56"/>
      <c r="F17" s="72"/>
      <c r="G17" s="56"/>
      <c r="H17" s="56"/>
      <c r="I17" s="56"/>
      <c r="J17" s="56"/>
      <c r="K17" s="385" t="str">
        <f t="shared" si="0"/>
        <v xml:space="preserve">  </v>
      </c>
      <c r="L17" s="375"/>
      <c r="M17" s="375"/>
    </row>
    <row r="18" spans="1:13" ht="15.75">
      <c r="A18" s="375"/>
      <c r="B18" s="113">
        <f>IF(BIODATA!B18="","", BIODATA!B18)</f>
        <v>9</v>
      </c>
      <c r="C18" s="114" t="str">
        <f>IF(BIODATA!D18="","", BIODATA!D18)</f>
        <v/>
      </c>
      <c r="D18" s="115" t="str">
        <f>IF(BIODATA!F18="","", BIODATA!F18)</f>
        <v/>
      </c>
      <c r="E18" s="56"/>
      <c r="F18" s="72"/>
      <c r="G18" s="56"/>
      <c r="H18" s="56"/>
      <c r="I18" s="56"/>
      <c r="J18" s="56"/>
      <c r="K18" s="385" t="str">
        <f t="shared" si="0"/>
        <v xml:space="preserve">  </v>
      </c>
      <c r="L18" s="375"/>
      <c r="M18" s="375"/>
    </row>
    <row r="19" spans="1:13" ht="15.75">
      <c r="A19" s="375"/>
      <c r="B19" s="113">
        <f>IF(BIODATA!B19="","", BIODATA!B19)</f>
        <v>10</v>
      </c>
      <c r="C19" s="114" t="str">
        <f>IF(BIODATA!D19="","", BIODATA!D19)</f>
        <v/>
      </c>
      <c r="D19" s="115" t="str">
        <f>IF(BIODATA!F19="","", BIODATA!F19)</f>
        <v/>
      </c>
      <c r="E19" s="56"/>
      <c r="F19" s="72"/>
      <c r="G19" s="56"/>
      <c r="H19" s="56"/>
      <c r="I19" s="56"/>
      <c r="J19" s="56"/>
      <c r="K19" s="385" t="str">
        <f t="shared" si="0"/>
        <v xml:space="preserve">  </v>
      </c>
      <c r="L19" s="375"/>
      <c r="M19" s="375"/>
    </row>
    <row r="20" spans="1:13" ht="15.75">
      <c r="A20" s="375"/>
      <c r="B20" s="113">
        <f>IF(BIODATA!B20="","", BIODATA!B20)</f>
        <v>11</v>
      </c>
      <c r="C20" s="114" t="str">
        <f>IF(BIODATA!D20="","", BIODATA!D20)</f>
        <v/>
      </c>
      <c r="D20" s="115" t="str">
        <f>IF(BIODATA!F20="","", BIODATA!F20)</f>
        <v/>
      </c>
      <c r="E20" s="56"/>
      <c r="F20" s="72"/>
      <c r="G20" s="56"/>
      <c r="H20" s="56"/>
      <c r="I20" s="56"/>
      <c r="J20" s="56"/>
      <c r="K20" s="385" t="str">
        <f t="shared" si="0"/>
        <v xml:space="preserve">  </v>
      </c>
      <c r="L20" s="375"/>
      <c r="M20" s="375"/>
    </row>
    <row r="21" spans="1:13" ht="15.75">
      <c r="A21" s="375"/>
      <c r="B21" s="113">
        <f>IF(BIODATA!B21="","", BIODATA!B21)</f>
        <v>12</v>
      </c>
      <c r="C21" s="114" t="str">
        <f>IF(BIODATA!D21="","", BIODATA!D21)</f>
        <v/>
      </c>
      <c r="D21" s="115" t="str">
        <f>IF(BIODATA!F21="","", BIODATA!F21)</f>
        <v/>
      </c>
      <c r="E21" s="56"/>
      <c r="F21" s="72"/>
      <c r="G21" s="56"/>
      <c r="H21" s="56"/>
      <c r="I21" s="56"/>
      <c r="J21" s="56"/>
      <c r="K21" s="385" t="str">
        <f t="shared" si="0"/>
        <v xml:space="preserve">  </v>
      </c>
      <c r="L21" s="375"/>
      <c r="M21" s="375"/>
    </row>
    <row r="22" spans="1:13" ht="15.75">
      <c r="A22" s="375"/>
      <c r="B22" s="113">
        <f>IF(BIODATA!B22="","", BIODATA!B22)</f>
        <v>13</v>
      </c>
      <c r="C22" s="114" t="str">
        <f>IF(BIODATA!D22="","", BIODATA!D22)</f>
        <v/>
      </c>
      <c r="D22" s="115" t="str">
        <f>IF(BIODATA!F22="","", BIODATA!F22)</f>
        <v/>
      </c>
      <c r="E22" s="56"/>
      <c r="F22" s="72"/>
      <c r="G22" s="56"/>
      <c r="H22" s="56"/>
      <c r="I22" s="56"/>
      <c r="J22" s="56"/>
      <c r="K22" s="385" t="str">
        <f t="shared" si="0"/>
        <v xml:space="preserve">  </v>
      </c>
      <c r="L22" s="375"/>
      <c r="M22" s="375"/>
    </row>
    <row r="23" spans="1:13" ht="15.75">
      <c r="A23" s="375"/>
      <c r="B23" s="113">
        <f>IF(BIODATA!B23="","", BIODATA!B23)</f>
        <v>14</v>
      </c>
      <c r="C23" s="114" t="str">
        <f>IF(BIODATA!D23="","", BIODATA!D23)</f>
        <v/>
      </c>
      <c r="D23" s="115" t="str">
        <f>IF(BIODATA!F23="","", BIODATA!F23)</f>
        <v/>
      </c>
      <c r="E23" s="56"/>
      <c r="F23" s="72"/>
      <c r="G23" s="56"/>
      <c r="H23" s="56"/>
      <c r="I23" s="56"/>
      <c r="J23" s="56"/>
      <c r="K23" s="385" t="str">
        <f t="shared" si="0"/>
        <v xml:space="preserve">  </v>
      </c>
      <c r="L23" s="375"/>
      <c r="M23" s="375"/>
    </row>
    <row r="24" spans="1:13" ht="15.75">
      <c r="A24" s="375"/>
      <c r="B24" s="113">
        <f>IF(BIODATA!B24="","", BIODATA!B24)</f>
        <v>15</v>
      </c>
      <c r="C24" s="114" t="str">
        <f>IF(BIODATA!D24="","", BIODATA!D24)</f>
        <v/>
      </c>
      <c r="D24" s="115" t="str">
        <f>IF(BIODATA!F24="","", BIODATA!F24)</f>
        <v/>
      </c>
      <c r="E24" s="56"/>
      <c r="F24" s="72"/>
      <c r="G24" s="56"/>
      <c r="H24" s="56"/>
      <c r="I24" s="56"/>
      <c r="J24" s="56"/>
      <c r="K24" s="385" t="str">
        <f t="shared" si="0"/>
        <v xml:space="preserve">  </v>
      </c>
      <c r="L24" s="375"/>
      <c r="M24" s="375"/>
    </row>
    <row r="25" spans="1:13" ht="15.75">
      <c r="A25" s="375"/>
      <c r="B25" s="113">
        <f>IF(BIODATA!B25="","", BIODATA!B25)</f>
        <v>16</v>
      </c>
      <c r="C25" s="114" t="str">
        <f>IF(BIODATA!D25="","", BIODATA!D25)</f>
        <v/>
      </c>
      <c r="D25" s="115" t="str">
        <f>IF(BIODATA!F25="","", BIODATA!F25)</f>
        <v/>
      </c>
      <c r="E25" s="56"/>
      <c r="F25" s="72"/>
      <c r="G25" s="56"/>
      <c r="H25" s="56"/>
      <c r="I25" s="56"/>
      <c r="J25" s="56"/>
      <c r="K25" s="385" t="str">
        <f t="shared" si="0"/>
        <v xml:space="preserve">  </v>
      </c>
      <c r="L25" s="375"/>
      <c r="M25" s="375"/>
    </row>
    <row r="26" spans="1:13" ht="15.75">
      <c r="A26" s="375"/>
      <c r="B26" s="113">
        <f>IF(BIODATA!B26="","", BIODATA!B26)</f>
        <v>17</v>
      </c>
      <c r="C26" s="114" t="str">
        <f>IF(BIODATA!D26="","", BIODATA!D26)</f>
        <v/>
      </c>
      <c r="D26" s="115" t="str">
        <f>IF(BIODATA!F26="","", BIODATA!F26)</f>
        <v/>
      </c>
      <c r="E26" s="56"/>
      <c r="F26" s="72"/>
      <c r="G26" s="56"/>
      <c r="H26" s="56"/>
      <c r="I26" s="56"/>
      <c r="J26" s="56"/>
      <c r="K26" s="385" t="str">
        <f t="shared" si="0"/>
        <v xml:space="preserve">  </v>
      </c>
      <c r="L26" s="375"/>
      <c r="M26" s="375"/>
    </row>
    <row r="27" spans="1:13" ht="15.75">
      <c r="A27" s="375"/>
      <c r="B27" s="113">
        <f>IF(BIODATA!B27="","", BIODATA!B27)</f>
        <v>18</v>
      </c>
      <c r="C27" s="114" t="str">
        <f>IF(BIODATA!D27="","", BIODATA!D27)</f>
        <v/>
      </c>
      <c r="D27" s="115" t="str">
        <f>IF(BIODATA!F27="","", BIODATA!F27)</f>
        <v/>
      </c>
      <c r="E27" s="56"/>
      <c r="F27" s="72"/>
      <c r="G27" s="56"/>
      <c r="H27" s="56"/>
      <c r="I27" s="56"/>
      <c r="J27" s="56"/>
      <c r="K27" s="385" t="str">
        <f t="shared" si="0"/>
        <v xml:space="preserve">  </v>
      </c>
      <c r="L27" s="375"/>
      <c r="M27" s="375"/>
    </row>
    <row r="28" spans="1:13" ht="15.75">
      <c r="A28" s="375"/>
      <c r="B28" s="113">
        <f>IF(BIODATA!B28="","", BIODATA!B28)</f>
        <v>19</v>
      </c>
      <c r="C28" s="114" t="str">
        <f>IF(BIODATA!D28="","", BIODATA!D28)</f>
        <v/>
      </c>
      <c r="D28" s="115" t="str">
        <f>IF(BIODATA!F28="","", BIODATA!F28)</f>
        <v/>
      </c>
      <c r="E28" s="56"/>
      <c r="F28" s="72"/>
      <c r="G28" s="56"/>
      <c r="H28" s="56"/>
      <c r="I28" s="56"/>
      <c r="J28" s="56"/>
      <c r="K28" s="385" t="str">
        <f t="shared" si="0"/>
        <v xml:space="preserve">  </v>
      </c>
      <c r="L28" s="375"/>
      <c r="M28" s="375"/>
    </row>
    <row r="29" spans="1:13" ht="15.75">
      <c r="A29" s="375"/>
      <c r="B29" s="113">
        <f>IF(BIODATA!B29="","", BIODATA!B29)</f>
        <v>20</v>
      </c>
      <c r="C29" s="114" t="str">
        <f>IF(BIODATA!D29="","", BIODATA!D29)</f>
        <v/>
      </c>
      <c r="D29" s="115" t="str">
        <f>IF(BIODATA!F29="","", BIODATA!F29)</f>
        <v/>
      </c>
      <c r="E29" s="56"/>
      <c r="F29" s="72"/>
      <c r="G29" s="56"/>
      <c r="H29" s="56"/>
      <c r="I29" s="56"/>
      <c r="J29" s="56"/>
      <c r="K29" s="385" t="str">
        <f t="shared" si="0"/>
        <v xml:space="preserve">  </v>
      </c>
      <c r="L29" s="375"/>
      <c r="M29" s="375"/>
    </row>
    <row r="30" spans="1:13" ht="15.75">
      <c r="A30" s="375"/>
      <c r="B30" s="113">
        <f>IF(BIODATA!B30="","", BIODATA!B30)</f>
        <v>21</v>
      </c>
      <c r="C30" s="114" t="str">
        <f>IF(BIODATA!D30="","", BIODATA!D30)</f>
        <v/>
      </c>
      <c r="D30" s="115" t="str">
        <f>IF(BIODATA!F30="","", BIODATA!F30)</f>
        <v/>
      </c>
      <c r="E30" s="56"/>
      <c r="F30" s="72"/>
      <c r="G30" s="56"/>
      <c r="H30" s="56"/>
      <c r="I30" s="56"/>
      <c r="J30" s="56"/>
      <c r="K30" s="385" t="str">
        <f t="shared" si="0"/>
        <v xml:space="preserve">  </v>
      </c>
      <c r="L30" s="375"/>
      <c r="M30" s="375"/>
    </row>
    <row r="31" spans="1:13" ht="15.75">
      <c r="A31" s="375"/>
      <c r="B31" s="113">
        <f>IF(BIODATA!B31="","", BIODATA!B31)</f>
        <v>22</v>
      </c>
      <c r="C31" s="114" t="str">
        <f>IF(BIODATA!D31="","", BIODATA!D31)</f>
        <v/>
      </c>
      <c r="D31" s="115" t="str">
        <f>IF(BIODATA!F31="","", BIODATA!F31)</f>
        <v/>
      </c>
      <c r="E31" s="56"/>
      <c r="F31" s="72"/>
      <c r="G31" s="56"/>
      <c r="H31" s="56"/>
      <c r="I31" s="56"/>
      <c r="J31" s="56"/>
      <c r="K31" s="385" t="str">
        <f t="shared" si="0"/>
        <v xml:space="preserve">  </v>
      </c>
      <c r="L31" s="375"/>
      <c r="M31" s="375"/>
    </row>
    <row r="32" spans="1:13" ht="15.75">
      <c r="A32" s="375"/>
      <c r="B32" s="113">
        <f>IF(BIODATA!B32="","", BIODATA!B32)</f>
        <v>23</v>
      </c>
      <c r="C32" s="114" t="str">
        <f>IF(BIODATA!D32="","", BIODATA!D32)</f>
        <v/>
      </c>
      <c r="D32" s="115" t="str">
        <f>IF(BIODATA!F32="","", BIODATA!F32)</f>
        <v/>
      </c>
      <c r="E32" s="56"/>
      <c r="F32" s="72"/>
      <c r="G32" s="56"/>
      <c r="H32" s="56"/>
      <c r="I32" s="56"/>
      <c r="J32" s="56"/>
      <c r="K32" s="385" t="str">
        <f t="shared" si="0"/>
        <v xml:space="preserve">  </v>
      </c>
      <c r="L32" s="375"/>
      <c r="M32" s="375"/>
    </row>
    <row r="33" spans="1:13" ht="15.75">
      <c r="A33" s="375"/>
      <c r="B33" s="113">
        <f>IF(BIODATA!B33="","", BIODATA!B33)</f>
        <v>24</v>
      </c>
      <c r="C33" s="114" t="str">
        <f>IF(BIODATA!D33="","", BIODATA!D33)</f>
        <v/>
      </c>
      <c r="D33" s="115" t="str">
        <f>IF(BIODATA!F33="","", BIODATA!F33)</f>
        <v/>
      </c>
      <c r="E33" s="56"/>
      <c r="F33" s="72"/>
      <c r="G33" s="56"/>
      <c r="H33" s="56"/>
      <c r="I33" s="56"/>
      <c r="J33" s="56"/>
      <c r="K33" s="385" t="str">
        <f t="shared" si="0"/>
        <v xml:space="preserve">  </v>
      </c>
      <c r="L33" s="375"/>
      <c r="M33" s="375"/>
    </row>
    <row r="34" spans="1:13" ht="15.75">
      <c r="A34" s="375"/>
      <c r="B34" s="113">
        <f>IF(BIODATA!B34="","", BIODATA!B34)</f>
        <v>25</v>
      </c>
      <c r="C34" s="114" t="str">
        <f>IF(BIODATA!D34="","", BIODATA!D34)</f>
        <v/>
      </c>
      <c r="D34" s="115" t="str">
        <f>IF(BIODATA!F34="","", BIODATA!F34)</f>
        <v/>
      </c>
      <c r="E34" s="56"/>
      <c r="F34" s="72"/>
      <c r="G34" s="56"/>
      <c r="H34" s="56"/>
      <c r="I34" s="56"/>
      <c r="J34" s="56"/>
      <c r="K34" s="385" t="str">
        <f t="shared" si="0"/>
        <v xml:space="preserve">  </v>
      </c>
      <c r="L34" s="375"/>
      <c r="M34" s="375"/>
    </row>
    <row r="35" spans="1:13" ht="15.75">
      <c r="A35" s="375"/>
      <c r="B35" s="113">
        <f>IF(BIODATA!B35="","", BIODATA!B35)</f>
        <v>26</v>
      </c>
      <c r="C35" s="114" t="str">
        <f>IF(BIODATA!D35="","", BIODATA!D35)</f>
        <v/>
      </c>
      <c r="D35" s="115" t="str">
        <f>IF(BIODATA!F35="","", BIODATA!F35)</f>
        <v/>
      </c>
      <c r="E35" s="56"/>
      <c r="F35" s="72"/>
      <c r="G35" s="56"/>
      <c r="H35" s="56"/>
      <c r="I35" s="56"/>
      <c r="J35" s="56"/>
      <c r="K35" s="385" t="str">
        <f t="shared" si="0"/>
        <v xml:space="preserve">  </v>
      </c>
      <c r="L35" s="375"/>
      <c r="M35" s="375"/>
    </row>
    <row r="36" spans="1:13" ht="15.75">
      <c r="A36" s="375"/>
      <c r="B36" s="113">
        <f>IF(BIODATA!B36="","", BIODATA!B36)</f>
        <v>27</v>
      </c>
      <c r="C36" s="114" t="str">
        <f>IF(BIODATA!D36="","", BIODATA!D36)</f>
        <v/>
      </c>
      <c r="D36" s="115" t="str">
        <f>IF(BIODATA!F36="","", BIODATA!F36)</f>
        <v/>
      </c>
      <c r="E36" s="56"/>
      <c r="F36" s="72"/>
      <c r="G36" s="56"/>
      <c r="H36" s="56"/>
      <c r="I36" s="56"/>
      <c r="J36" s="56"/>
      <c r="K36" s="385" t="str">
        <f t="shared" si="0"/>
        <v xml:space="preserve">  </v>
      </c>
      <c r="L36" s="375"/>
      <c r="M36" s="375"/>
    </row>
    <row r="37" spans="1:13" ht="15.75">
      <c r="A37" s="375"/>
      <c r="B37" s="113">
        <f>IF(BIODATA!B37="","", BIODATA!B37)</f>
        <v>28</v>
      </c>
      <c r="C37" s="114" t="str">
        <f>IF(BIODATA!D37="","", BIODATA!D37)</f>
        <v/>
      </c>
      <c r="D37" s="115" t="str">
        <f>IF(BIODATA!F37="","", BIODATA!F37)</f>
        <v/>
      </c>
      <c r="E37" s="56"/>
      <c r="F37" s="72"/>
      <c r="G37" s="56"/>
      <c r="H37" s="56"/>
      <c r="I37" s="56"/>
      <c r="J37" s="56"/>
      <c r="K37" s="385" t="str">
        <f t="shared" si="0"/>
        <v xml:space="preserve">  </v>
      </c>
      <c r="L37" s="375"/>
      <c r="M37" s="375"/>
    </row>
    <row r="38" spans="1:13" ht="15.75">
      <c r="A38" s="375"/>
      <c r="B38" s="113">
        <f>IF(BIODATA!B38="","", BIODATA!B38)</f>
        <v>29</v>
      </c>
      <c r="C38" s="114" t="str">
        <f>IF(BIODATA!D38="","", BIODATA!D38)</f>
        <v/>
      </c>
      <c r="D38" s="115" t="str">
        <f>IF(BIODATA!F38="","", BIODATA!F38)</f>
        <v/>
      </c>
      <c r="E38" s="56"/>
      <c r="F38" s="72"/>
      <c r="G38" s="56"/>
      <c r="H38" s="56"/>
      <c r="I38" s="56"/>
      <c r="J38" s="56"/>
      <c r="K38" s="385" t="str">
        <f t="shared" si="0"/>
        <v xml:space="preserve">  </v>
      </c>
      <c r="L38" s="375"/>
      <c r="M38" s="375"/>
    </row>
    <row r="39" spans="1:13" ht="15.75">
      <c r="A39" s="375"/>
      <c r="B39" s="113">
        <f>IF(BIODATA!B39="","", BIODATA!B39)</f>
        <v>30</v>
      </c>
      <c r="C39" s="114" t="str">
        <f>IF(BIODATA!D39="","", BIODATA!D39)</f>
        <v/>
      </c>
      <c r="D39" s="115" t="str">
        <f>IF(BIODATA!F39="","", BIODATA!F39)</f>
        <v/>
      </c>
      <c r="E39" s="56"/>
      <c r="F39" s="72"/>
      <c r="G39" s="56"/>
      <c r="H39" s="56"/>
      <c r="I39" s="56"/>
      <c r="J39" s="56"/>
      <c r="K39" s="385" t="str">
        <f t="shared" si="0"/>
        <v xml:space="preserve">  </v>
      </c>
      <c r="L39" s="375"/>
      <c r="M39" s="375"/>
    </row>
    <row r="40" spans="1:13" ht="15.75">
      <c r="A40" s="375"/>
      <c r="B40" s="113">
        <f>IF(BIODATA!B40="","", BIODATA!B40)</f>
        <v>31</v>
      </c>
      <c r="C40" s="114" t="str">
        <f>IF(BIODATA!D40="","", BIODATA!D40)</f>
        <v/>
      </c>
      <c r="D40" s="115" t="str">
        <f>IF(BIODATA!F40="","", BIODATA!F40)</f>
        <v/>
      </c>
      <c r="E40" s="56"/>
      <c r="F40" s="72"/>
      <c r="G40" s="56"/>
      <c r="H40" s="56"/>
      <c r="I40" s="56"/>
      <c r="J40" s="56"/>
      <c r="K40" s="385" t="str">
        <f t="shared" si="0"/>
        <v xml:space="preserve">  </v>
      </c>
      <c r="L40" s="375"/>
      <c r="M40" s="375"/>
    </row>
    <row r="41" spans="1:13" ht="15.75">
      <c r="A41" s="375"/>
      <c r="B41" s="113">
        <f>IF(BIODATA!B41="","", BIODATA!B41)</f>
        <v>32</v>
      </c>
      <c r="C41" s="114" t="str">
        <f>IF(BIODATA!D41="","", BIODATA!D41)</f>
        <v/>
      </c>
      <c r="D41" s="115" t="str">
        <f>IF(BIODATA!F41="","", BIODATA!F41)</f>
        <v/>
      </c>
      <c r="E41" s="56"/>
      <c r="F41" s="72"/>
      <c r="G41" s="56"/>
      <c r="H41" s="56"/>
      <c r="I41" s="56"/>
      <c r="J41" s="56"/>
      <c r="K41" s="385" t="str">
        <f t="shared" si="0"/>
        <v xml:space="preserve">  </v>
      </c>
      <c r="L41" s="375"/>
      <c r="M41" s="375"/>
    </row>
    <row r="42" spans="1:13" ht="15.75">
      <c r="A42" s="375"/>
      <c r="B42" s="113">
        <f>IF(BIODATA!B42="","", BIODATA!B42)</f>
        <v>33</v>
      </c>
      <c r="C42" s="114" t="str">
        <f>IF(BIODATA!D42="","", BIODATA!D42)</f>
        <v/>
      </c>
      <c r="D42" s="115" t="str">
        <f>IF(BIODATA!F42="","", BIODATA!F42)</f>
        <v/>
      </c>
      <c r="E42" s="56"/>
      <c r="F42" s="72"/>
      <c r="G42" s="56"/>
      <c r="H42" s="56"/>
      <c r="I42" s="56"/>
      <c r="J42" s="56"/>
      <c r="K42" s="385" t="str">
        <f t="shared" si="0"/>
        <v xml:space="preserve">  </v>
      </c>
      <c r="L42" s="375"/>
      <c r="M42" s="375"/>
    </row>
    <row r="43" spans="1:13" ht="15.75">
      <c r="A43" s="375"/>
      <c r="B43" s="113">
        <f>IF(BIODATA!B43="","", BIODATA!B43)</f>
        <v>34</v>
      </c>
      <c r="C43" s="114" t="str">
        <f>IF(BIODATA!D43="","", BIODATA!D43)</f>
        <v/>
      </c>
      <c r="D43" s="115" t="str">
        <f>IF(BIODATA!F43="","", BIODATA!F43)</f>
        <v/>
      </c>
      <c r="E43" s="56"/>
      <c r="F43" s="72"/>
      <c r="G43" s="56"/>
      <c r="H43" s="56"/>
      <c r="I43" s="56"/>
      <c r="J43" s="56"/>
      <c r="K43" s="385" t="str">
        <f t="shared" si="0"/>
        <v xml:space="preserve">  </v>
      </c>
      <c r="L43" s="375"/>
      <c r="M43" s="375"/>
    </row>
    <row r="44" spans="1:13" ht="15.75">
      <c r="A44" s="375"/>
      <c r="B44" s="113">
        <f>IF(BIODATA!B44="","", BIODATA!B44)</f>
        <v>35</v>
      </c>
      <c r="C44" s="114" t="str">
        <f>IF(BIODATA!D44="","", BIODATA!D44)</f>
        <v/>
      </c>
      <c r="D44" s="115" t="str">
        <f>IF(BIODATA!F44="","", BIODATA!F44)</f>
        <v/>
      </c>
      <c r="E44" s="56"/>
      <c r="F44" s="72"/>
      <c r="G44" s="56"/>
      <c r="H44" s="56"/>
      <c r="I44" s="56"/>
      <c r="J44" s="56"/>
      <c r="K44" s="385" t="str">
        <f t="shared" si="0"/>
        <v xml:space="preserve">  </v>
      </c>
      <c r="L44" s="375"/>
      <c r="M44" s="375"/>
    </row>
    <row r="45" spans="1:13" ht="15.75">
      <c r="A45" s="375"/>
      <c r="B45" s="113">
        <f>IF(BIODATA!B45="","", BIODATA!B45)</f>
        <v>36</v>
      </c>
      <c r="C45" s="114" t="str">
        <f>IF(BIODATA!D45="","", BIODATA!D45)</f>
        <v/>
      </c>
      <c r="D45" s="115" t="str">
        <f>IF(BIODATA!F45="","", BIODATA!F45)</f>
        <v/>
      </c>
      <c r="E45" s="56"/>
      <c r="F45" s="72"/>
      <c r="G45" s="56"/>
      <c r="H45" s="56"/>
      <c r="I45" s="56"/>
      <c r="J45" s="56"/>
      <c r="K45" s="385" t="str">
        <f t="shared" si="0"/>
        <v xml:space="preserve">  </v>
      </c>
      <c r="L45" s="375"/>
      <c r="M45" s="375"/>
    </row>
    <row r="46" spans="1:13" ht="15.75">
      <c r="A46" s="375"/>
      <c r="B46" s="113">
        <f>IF(BIODATA!B46="","", BIODATA!B46)</f>
        <v>37</v>
      </c>
      <c r="C46" s="114" t="str">
        <f>IF(BIODATA!D46="","", BIODATA!D46)</f>
        <v/>
      </c>
      <c r="D46" s="115" t="str">
        <f>IF(BIODATA!F46="","", BIODATA!F46)</f>
        <v/>
      </c>
      <c r="E46" s="56"/>
      <c r="F46" s="72"/>
      <c r="G46" s="56"/>
      <c r="H46" s="56"/>
      <c r="I46" s="56"/>
      <c r="J46" s="56"/>
      <c r="K46" s="385" t="str">
        <f t="shared" si="0"/>
        <v xml:space="preserve">  </v>
      </c>
      <c r="L46" s="375"/>
      <c r="M46" s="375"/>
    </row>
    <row r="47" spans="1:13" ht="15.75">
      <c r="A47" s="375"/>
      <c r="B47" s="113">
        <f>IF(BIODATA!B47="","", BIODATA!B47)</f>
        <v>38</v>
      </c>
      <c r="C47" s="114" t="str">
        <f>IF(BIODATA!D47="","", BIODATA!D47)</f>
        <v/>
      </c>
      <c r="D47" s="115" t="str">
        <f>IF(BIODATA!F47="","", BIODATA!F47)</f>
        <v/>
      </c>
      <c r="E47" s="56"/>
      <c r="F47" s="72"/>
      <c r="G47" s="56"/>
      <c r="H47" s="56"/>
      <c r="I47" s="56"/>
      <c r="J47" s="56"/>
      <c r="K47" s="385" t="str">
        <f t="shared" si="0"/>
        <v xml:space="preserve">  </v>
      </c>
      <c r="L47" s="375"/>
      <c r="M47" s="375"/>
    </row>
    <row r="48" spans="1:13" ht="15.75">
      <c r="A48" s="375"/>
      <c r="B48" s="113">
        <f>IF(BIODATA!B48="","", BIODATA!B48)</f>
        <v>39</v>
      </c>
      <c r="C48" s="114" t="str">
        <f>IF(BIODATA!D48="","", BIODATA!D48)</f>
        <v/>
      </c>
      <c r="D48" s="115" t="str">
        <f>IF(BIODATA!F48="","", BIODATA!F48)</f>
        <v/>
      </c>
      <c r="E48" s="56"/>
      <c r="F48" s="72"/>
      <c r="G48" s="56"/>
      <c r="H48" s="56"/>
      <c r="I48" s="56"/>
      <c r="J48" s="56"/>
      <c r="K48" s="385" t="str">
        <f t="shared" si="0"/>
        <v xml:space="preserve">  </v>
      </c>
      <c r="L48" s="375"/>
      <c r="M48" s="375"/>
    </row>
    <row r="49" spans="1:13" ht="15.75">
      <c r="A49" s="375"/>
      <c r="B49" s="113">
        <f>IF(BIODATA!B49="","", BIODATA!B49)</f>
        <v>40</v>
      </c>
      <c r="C49" s="114" t="str">
        <f>IF(BIODATA!D49="","", BIODATA!D49)</f>
        <v/>
      </c>
      <c r="D49" s="115" t="str">
        <f>IF(BIODATA!F49="","", BIODATA!F49)</f>
        <v/>
      </c>
      <c r="E49" s="56"/>
      <c r="F49" s="72"/>
      <c r="G49" s="56"/>
      <c r="H49" s="56"/>
      <c r="I49" s="56"/>
      <c r="J49" s="56"/>
      <c r="K49" s="385" t="str">
        <f t="shared" si="0"/>
        <v xml:space="preserve">  </v>
      </c>
      <c r="L49" s="375"/>
      <c r="M49" s="375"/>
    </row>
    <row r="50" spans="1:13" ht="15.75">
      <c r="A50" s="375"/>
      <c r="B50" s="113">
        <f>IF(BIODATA!B50="","", BIODATA!B50)</f>
        <v>41</v>
      </c>
      <c r="C50" s="114" t="str">
        <f>IF(BIODATA!D50="","", BIODATA!D50)</f>
        <v/>
      </c>
      <c r="D50" s="115" t="str">
        <f>IF(BIODATA!F50="","", BIODATA!F50)</f>
        <v/>
      </c>
      <c r="E50" s="56"/>
      <c r="F50" s="72"/>
      <c r="G50" s="56"/>
      <c r="H50" s="56"/>
      <c r="I50" s="56"/>
      <c r="J50" s="56"/>
      <c r="K50" s="385" t="str">
        <f t="shared" si="0"/>
        <v xml:space="preserve">  </v>
      </c>
      <c r="L50" s="375"/>
      <c r="M50" s="375"/>
    </row>
    <row r="51" spans="1:13" ht="15.75">
      <c r="A51" s="375"/>
      <c r="B51" s="113">
        <f>IF(BIODATA!B51="","", BIODATA!B51)</f>
        <v>42</v>
      </c>
      <c r="C51" s="114" t="str">
        <f>IF(BIODATA!D51="","", BIODATA!D51)</f>
        <v/>
      </c>
      <c r="D51" s="115" t="str">
        <f>IF(BIODATA!F51="","", BIODATA!F51)</f>
        <v/>
      </c>
      <c r="E51" s="56"/>
      <c r="F51" s="72"/>
      <c r="G51" s="56"/>
      <c r="H51" s="56"/>
      <c r="I51" s="56"/>
      <c r="J51" s="56"/>
      <c r="K51" s="385" t="str">
        <f t="shared" si="0"/>
        <v xml:space="preserve">  </v>
      </c>
      <c r="L51" s="375"/>
      <c r="M51" s="375"/>
    </row>
    <row r="52" spans="1:13" ht="15.75">
      <c r="A52" s="375"/>
      <c r="B52" s="113">
        <f>IF(BIODATA!B52="","", BIODATA!B52)</f>
        <v>43</v>
      </c>
      <c r="C52" s="114" t="str">
        <f>IF(BIODATA!D52="","", BIODATA!D52)</f>
        <v/>
      </c>
      <c r="D52" s="115" t="str">
        <f>IF(BIODATA!F52="","", BIODATA!F52)</f>
        <v/>
      </c>
      <c r="E52" s="56"/>
      <c r="F52" s="72"/>
      <c r="G52" s="56"/>
      <c r="H52" s="56"/>
      <c r="I52" s="56"/>
      <c r="J52" s="56"/>
      <c r="K52" s="385" t="str">
        <f t="shared" si="0"/>
        <v xml:space="preserve">  </v>
      </c>
      <c r="L52" s="375"/>
      <c r="M52" s="375"/>
    </row>
    <row r="53" spans="1:13" ht="15.75">
      <c r="A53" s="375"/>
      <c r="B53" s="113">
        <f>IF(BIODATA!B53="","", BIODATA!B53)</f>
        <v>44</v>
      </c>
      <c r="C53" s="114" t="str">
        <f>IF(BIODATA!D53="","", BIODATA!D53)</f>
        <v/>
      </c>
      <c r="D53" s="115" t="str">
        <f>IF(BIODATA!F53="","", BIODATA!F53)</f>
        <v/>
      </c>
      <c r="E53" s="56"/>
      <c r="F53" s="72"/>
      <c r="G53" s="56"/>
      <c r="H53" s="56"/>
      <c r="I53" s="56"/>
      <c r="J53" s="56"/>
      <c r="K53" s="385" t="str">
        <f t="shared" si="0"/>
        <v xml:space="preserve">  </v>
      </c>
      <c r="L53" s="375"/>
      <c r="M53" s="375"/>
    </row>
    <row r="54" spans="1:13" ht="15.75">
      <c r="A54" s="375"/>
      <c r="B54" s="113">
        <f>IF(BIODATA!B54="","", BIODATA!B54)</f>
        <v>45</v>
      </c>
      <c r="C54" s="114" t="str">
        <f>IF(BIODATA!D54="","", BIODATA!D54)</f>
        <v/>
      </c>
      <c r="D54" s="115" t="str">
        <f>IF(BIODATA!F54="","", BIODATA!F54)</f>
        <v/>
      </c>
      <c r="E54" s="56"/>
      <c r="F54" s="72"/>
      <c r="G54" s="56"/>
      <c r="H54" s="56"/>
      <c r="I54" s="56"/>
      <c r="J54" s="56"/>
      <c r="K54" s="385" t="str">
        <f t="shared" si="0"/>
        <v xml:space="preserve">  </v>
      </c>
      <c r="L54" s="375"/>
      <c r="M54" s="375"/>
    </row>
    <row r="55" spans="1:13" ht="15.75">
      <c r="A55" s="375"/>
      <c r="B55" s="113">
        <f>IF(BIODATA!B55="","", BIODATA!B55)</f>
        <v>46</v>
      </c>
      <c r="C55" s="114" t="str">
        <f>IF(BIODATA!D55="","", BIODATA!D55)</f>
        <v/>
      </c>
      <c r="D55" s="115" t="str">
        <f>IF(BIODATA!F55="","", BIODATA!F55)</f>
        <v/>
      </c>
      <c r="E55" s="56"/>
      <c r="F55" s="72"/>
      <c r="G55" s="56"/>
      <c r="H55" s="56"/>
      <c r="I55" s="56"/>
      <c r="J55" s="56"/>
      <c r="K55" s="385" t="str">
        <f t="shared" si="0"/>
        <v xml:space="preserve">  </v>
      </c>
      <c r="L55" s="375"/>
      <c r="M55" s="375"/>
    </row>
    <row r="56" spans="1:13" ht="15.75">
      <c r="A56" s="375"/>
      <c r="B56" s="113">
        <f>IF(BIODATA!B56="","", BIODATA!B56)</f>
        <v>47</v>
      </c>
      <c r="C56" s="114" t="str">
        <f>IF(BIODATA!D56="","", BIODATA!D56)</f>
        <v/>
      </c>
      <c r="D56" s="115" t="str">
        <f>IF(BIODATA!F56="","", BIODATA!F56)</f>
        <v/>
      </c>
      <c r="E56" s="56"/>
      <c r="F56" s="72"/>
      <c r="G56" s="56"/>
      <c r="H56" s="56"/>
      <c r="I56" s="56"/>
      <c r="J56" s="56"/>
      <c r="K56" s="385" t="str">
        <f t="shared" si="0"/>
        <v xml:space="preserve">  </v>
      </c>
      <c r="L56" s="375"/>
      <c r="M56" s="375"/>
    </row>
    <row r="57" spans="1:13" ht="15.75">
      <c r="A57" s="375"/>
      <c r="B57" s="113">
        <f>IF(BIODATA!B57="","", BIODATA!B57)</f>
        <v>48</v>
      </c>
      <c r="C57" s="114" t="str">
        <f>IF(BIODATA!D57="","", BIODATA!D57)</f>
        <v/>
      </c>
      <c r="D57" s="115" t="str">
        <f>IF(BIODATA!F57="","", BIODATA!F57)</f>
        <v/>
      </c>
      <c r="E57" s="56"/>
      <c r="F57" s="72"/>
      <c r="G57" s="56"/>
      <c r="H57" s="56"/>
      <c r="I57" s="56"/>
      <c r="J57" s="56"/>
      <c r="K57" s="385" t="str">
        <f t="shared" si="0"/>
        <v xml:space="preserve">  </v>
      </c>
      <c r="L57" s="375"/>
      <c r="M57" s="375"/>
    </row>
    <row r="58" spans="1:13" ht="15.75">
      <c r="A58" s="375"/>
      <c r="B58" s="113">
        <f>IF(BIODATA!B58="","", BIODATA!B58)</f>
        <v>49</v>
      </c>
      <c r="C58" s="114" t="str">
        <f>IF(BIODATA!D58="","", BIODATA!D58)</f>
        <v/>
      </c>
      <c r="D58" s="115" t="str">
        <f>IF(BIODATA!F58="","", BIODATA!F58)</f>
        <v/>
      </c>
      <c r="E58" s="56"/>
      <c r="F58" s="72"/>
      <c r="G58" s="56"/>
      <c r="H58" s="56"/>
      <c r="I58" s="56"/>
      <c r="J58" s="56"/>
      <c r="K58" s="385" t="str">
        <f t="shared" si="0"/>
        <v xml:space="preserve">  </v>
      </c>
      <c r="L58" s="375"/>
      <c r="M58" s="375"/>
    </row>
    <row r="59" spans="1:13" ht="15.75">
      <c r="A59" s="375"/>
      <c r="B59" s="113">
        <f>IF(BIODATA!B59="","", BIODATA!B59)</f>
        <v>50</v>
      </c>
      <c r="C59" s="114" t="str">
        <f>IF(BIODATA!D59="","", BIODATA!D59)</f>
        <v/>
      </c>
      <c r="D59" s="115" t="str">
        <f>IF(BIODATA!F59="","", BIODATA!F59)</f>
        <v/>
      </c>
      <c r="E59" s="56"/>
      <c r="F59" s="72"/>
      <c r="G59" s="56"/>
      <c r="H59" s="56"/>
      <c r="I59" s="56"/>
      <c r="J59" s="56"/>
      <c r="K59" s="385" t="str">
        <f t="shared" si="0"/>
        <v xml:space="preserve">  </v>
      </c>
      <c r="L59" s="375"/>
      <c r="M59" s="375"/>
    </row>
    <row r="60" spans="1:13" ht="15.75">
      <c r="A60" s="375"/>
      <c r="B60" s="113">
        <f>IF(BIODATA!B60="","", BIODATA!B60)</f>
        <v>51</v>
      </c>
      <c r="C60" s="114" t="str">
        <f>IF(BIODATA!D60="","", BIODATA!D60)</f>
        <v/>
      </c>
      <c r="D60" s="115" t="str">
        <f>IF(BIODATA!F60="","", BIODATA!F60)</f>
        <v/>
      </c>
      <c r="E60" s="56"/>
      <c r="F60" s="72"/>
      <c r="G60" s="56"/>
      <c r="H60" s="56"/>
      <c r="I60" s="56"/>
      <c r="J60" s="56"/>
      <c r="K60" s="385" t="str">
        <f t="shared" si="0"/>
        <v xml:space="preserve">  </v>
      </c>
      <c r="L60" s="375"/>
      <c r="M60" s="375"/>
    </row>
    <row r="61" spans="1:13" ht="15.75">
      <c r="A61" s="375"/>
      <c r="B61" s="113">
        <f>IF(BIODATA!B61="","", BIODATA!B61)</f>
        <v>52</v>
      </c>
      <c r="C61" s="114" t="str">
        <f>IF(BIODATA!D61="","", BIODATA!D61)</f>
        <v/>
      </c>
      <c r="D61" s="115" t="str">
        <f>IF(BIODATA!F61="","", BIODATA!F61)</f>
        <v/>
      </c>
      <c r="E61" s="56"/>
      <c r="F61" s="72"/>
      <c r="G61" s="56"/>
      <c r="H61" s="56"/>
      <c r="I61" s="56"/>
      <c r="J61" s="56"/>
      <c r="K61" s="385" t="str">
        <f t="shared" si="0"/>
        <v xml:space="preserve">  </v>
      </c>
      <c r="L61" s="375"/>
      <c r="M61" s="375"/>
    </row>
    <row r="62" spans="1:13" ht="15.75">
      <c r="A62" s="375"/>
      <c r="B62" s="113">
        <f>IF(BIODATA!B62="","", BIODATA!B62)</f>
        <v>53</v>
      </c>
      <c r="C62" s="114" t="str">
        <f>IF(BIODATA!D62="","", BIODATA!D62)</f>
        <v/>
      </c>
      <c r="D62" s="115" t="str">
        <f>IF(BIODATA!F62="","", BIODATA!F62)</f>
        <v/>
      </c>
      <c r="E62" s="56"/>
      <c r="F62" s="72"/>
      <c r="G62" s="56"/>
      <c r="H62" s="56"/>
      <c r="I62" s="56"/>
      <c r="J62" s="56"/>
      <c r="K62" s="385" t="str">
        <f t="shared" si="0"/>
        <v xml:space="preserve">  </v>
      </c>
      <c r="L62" s="375"/>
      <c r="M62" s="375"/>
    </row>
    <row r="63" spans="1:13" ht="15.75">
      <c r="A63" s="375"/>
      <c r="B63" s="113">
        <f>IF(BIODATA!B63="","", BIODATA!B63)</f>
        <v>54</v>
      </c>
      <c r="C63" s="114" t="str">
        <f>IF(BIODATA!D63="","", BIODATA!D63)</f>
        <v/>
      </c>
      <c r="D63" s="115" t="str">
        <f>IF(BIODATA!F63="","", BIODATA!F63)</f>
        <v/>
      </c>
      <c r="E63" s="56"/>
      <c r="F63" s="72"/>
      <c r="G63" s="56"/>
      <c r="H63" s="56"/>
      <c r="I63" s="56"/>
      <c r="J63" s="56"/>
      <c r="K63" s="385" t="str">
        <f t="shared" si="0"/>
        <v xml:space="preserve">  </v>
      </c>
      <c r="L63" s="375"/>
      <c r="M63" s="375"/>
    </row>
    <row r="64" spans="1:13" ht="15.75">
      <c r="A64" s="375"/>
      <c r="B64" s="113">
        <f>IF(BIODATA!B64="","", BIODATA!B64)</f>
        <v>55</v>
      </c>
      <c r="C64" s="114" t="str">
        <f>IF(BIODATA!D64="","", BIODATA!D64)</f>
        <v/>
      </c>
      <c r="D64" s="115" t="str">
        <f>IF(BIODATA!F64="","", BIODATA!F64)</f>
        <v/>
      </c>
      <c r="E64" s="56"/>
      <c r="F64" s="72"/>
      <c r="G64" s="56"/>
      <c r="H64" s="56"/>
      <c r="I64" s="56"/>
      <c r="J64" s="56"/>
      <c r="K64" s="385" t="str">
        <f t="shared" si="0"/>
        <v xml:space="preserve">  </v>
      </c>
      <c r="L64" s="375"/>
      <c r="M64" s="375"/>
    </row>
    <row r="65" spans="1:13" ht="15.75">
      <c r="A65" s="375"/>
      <c r="B65" s="113">
        <f>IF(BIODATA!B65="","", BIODATA!B65)</f>
        <v>56</v>
      </c>
      <c r="C65" s="114" t="str">
        <f>IF(BIODATA!D65="","", BIODATA!D65)</f>
        <v/>
      </c>
      <c r="D65" s="115" t="str">
        <f>IF(BIODATA!F65="","", BIODATA!F65)</f>
        <v/>
      </c>
      <c r="E65" s="56"/>
      <c r="F65" s="72"/>
      <c r="G65" s="56"/>
      <c r="H65" s="56"/>
      <c r="I65" s="56"/>
      <c r="J65" s="56"/>
      <c r="K65" s="385" t="str">
        <f t="shared" si="0"/>
        <v xml:space="preserve">  </v>
      </c>
      <c r="L65" s="375"/>
      <c r="M65" s="375"/>
    </row>
    <row r="66" spans="1:13" ht="15.75">
      <c r="A66" s="375"/>
      <c r="B66" s="113">
        <f>IF(BIODATA!B66="","", BIODATA!B66)</f>
        <v>57</v>
      </c>
      <c r="C66" s="114" t="str">
        <f>IF(BIODATA!D66="","", BIODATA!D66)</f>
        <v/>
      </c>
      <c r="D66" s="115" t="str">
        <f>IF(BIODATA!F66="","", BIODATA!F66)</f>
        <v/>
      </c>
      <c r="E66" s="56"/>
      <c r="F66" s="72"/>
      <c r="G66" s="56"/>
      <c r="H66" s="56"/>
      <c r="I66" s="56"/>
      <c r="J66" s="56"/>
      <c r="K66" s="385" t="str">
        <f t="shared" si="0"/>
        <v xml:space="preserve">  </v>
      </c>
      <c r="L66" s="375"/>
      <c r="M66" s="375"/>
    </row>
    <row r="67" spans="1:13" ht="15.75">
      <c r="A67" s="375"/>
      <c r="B67" s="113">
        <f>IF(BIODATA!B67="","", BIODATA!B67)</f>
        <v>58</v>
      </c>
      <c r="C67" s="114" t="str">
        <f>IF(BIODATA!D67="","", BIODATA!D67)</f>
        <v/>
      </c>
      <c r="D67" s="115" t="str">
        <f>IF(BIODATA!F67="","", BIODATA!F67)</f>
        <v/>
      </c>
      <c r="E67" s="56"/>
      <c r="F67" s="72"/>
      <c r="G67" s="56"/>
      <c r="H67" s="56"/>
      <c r="I67" s="56"/>
      <c r="J67" s="56"/>
      <c r="K67" s="385" t="str">
        <f t="shared" si="0"/>
        <v xml:space="preserve">  </v>
      </c>
      <c r="L67" s="375"/>
      <c r="M67" s="375"/>
    </row>
    <row r="68" spans="1:13" ht="15.75">
      <c r="A68" s="375"/>
      <c r="B68" s="113">
        <f>IF(BIODATA!B68="","", BIODATA!B68)</f>
        <v>59</v>
      </c>
      <c r="C68" s="114" t="str">
        <f>IF(BIODATA!D68="","", BIODATA!D68)</f>
        <v/>
      </c>
      <c r="D68" s="115" t="str">
        <f>IF(BIODATA!F68="","", BIODATA!F68)</f>
        <v/>
      </c>
      <c r="E68" s="56"/>
      <c r="F68" s="72"/>
      <c r="G68" s="56"/>
      <c r="H68" s="56"/>
      <c r="I68" s="56"/>
      <c r="J68" s="56"/>
      <c r="K68" s="385" t="str">
        <f t="shared" si="0"/>
        <v xml:space="preserve">  </v>
      </c>
      <c r="L68" s="375"/>
      <c r="M68" s="375"/>
    </row>
    <row r="69" spans="1:13" ht="15.75">
      <c r="A69" s="375"/>
      <c r="B69" s="113">
        <f>IF(BIODATA!B69="","", BIODATA!B69)</f>
        <v>60</v>
      </c>
      <c r="C69" s="114" t="str">
        <f>IF(BIODATA!D69="","", BIODATA!D69)</f>
        <v/>
      </c>
      <c r="D69" s="115" t="str">
        <f>IF(BIODATA!F69="","", BIODATA!F69)</f>
        <v/>
      </c>
      <c r="E69" s="56"/>
      <c r="F69" s="72"/>
      <c r="G69" s="56"/>
      <c r="H69" s="56"/>
      <c r="I69" s="56"/>
      <c r="J69" s="56"/>
      <c r="K69" s="385" t="str">
        <f t="shared" si="0"/>
        <v xml:space="preserve">  </v>
      </c>
      <c r="L69" s="375"/>
      <c r="M69" s="375"/>
    </row>
    <row r="70" spans="1:13" ht="15.75">
      <c r="A70" s="375"/>
      <c r="B70" s="113">
        <f>IF(BIODATA!B70="","", BIODATA!B70)</f>
        <v>61</v>
      </c>
      <c r="C70" s="114" t="str">
        <f>IF(BIODATA!D70="","", BIODATA!D70)</f>
        <v/>
      </c>
      <c r="D70" s="115" t="str">
        <f>IF(BIODATA!F70="","", BIODATA!F70)</f>
        <v/>
      </c>
      <c r="E70" s="56"/>
      <c r="F70" s="72"/>
      <c r="G70" s="56"/>
      <c r="H70" s="56"/>
      <c r="I70" s="56"/>
      <c r="J70" s="56"/>
      <c r="K70" s="385" t="str">
        <f t="shared" si="0"/>
        <v xml:space="preserve">  </v>
      </c>
      <c r="L70" s="375"/>
      <c r="M70" s="375"/>
    </row>
    <row r="71" spans="1:13" ht="15.75">
      <c r="A71" s="375"/>
      <c r="B71" s="113">
        <f>IF(BIODATA!B71="","", BIODATA!B71)</f>
        <v>62</v>
      </c>
      <c r="C71" s="114" t="str">
        <f>IF(BIODATA!D71="","", BIODATA!D71)</f>
        <v/>
      </c>
      <c r="D71" s="115" t="str">
        <f>IF(BIODATA!F71="","", BIODATA!F71)</f>
        <v/>
      </c>
      <c r="E71" s="56"/>
      <c r="F71" s="72"/>
      <c r="G71" s="56"/>
      <c r="H71" s="56"/>
      <c r="I71" s="56"/>
      <c r="J71" s="56"/>
      <c r="K71" s="385" t="str">
        <f t="shared" si="0"/>
        <v xml:space="preserve">  </v>
      </c>
      <c r="L71" s="375"/>
      <c r="M71" s="375"/>
    </row>
    <row r="72" spans="1:13" ht="15.75">
      <c r="A72" s="375"/>
      <c r="B72" s="113">
        <f>IF(BIODATA!B72="","", BIODATA!B72)</f>
        <v>63</v>
      </c>
      <c r="C72" s="114" t="str">
        <f>IF(BIODATA!D72="","", BIODATA!D72)</f>
        <v/>
      </c>
      <c r="D72" s="115" t="str">
        <f>IF(BIODATA!F72="","", BIODATA!F72)</f>
        <v/>
      </c>
      <c r="E72" s="56"/>
      <c r="F72" s="72"/>
      <c r="G72" s="56"/>
      <c r="H72" s="56"/>
      <c r="I72" s="56"/>
      <c r="J72" s="56"/>
      <c r="K72" s="385" t="str">
        <f t="shared" si="0"/>
        <v xml:space="preserve">  </v>
      </c>
      <c r="L72" s="375"/>
      <c r="M72" s="375"/>
    </row>
    <row r="73" spans="1:13" ht="15.75">
      <c r="A73" s="375"/>
      <c r="B73" s="113">
        <f>IF(BIODATA!B73="","", BIODATA!B73)</f>
        <v>64</v>
      </c>
      <c r="C73" s="114" t="str">
        <f>IF(BIODATA!D73="","", BIODATA!D73)</f>
        <v/>
      </c>
      <c r="D73" s="115" t="str">
        <f>IF(BIODATA!F73="","", BIODATA!F73)</f>
        <v/>
      </c>
      <c r="E73" s="56"/>
      <c r="F73" s="72"/>
      <c r="G73" s="56"/>
      <c r="H73" s="56"/>
      <c r="I73" s="56"/>
      <c r="J73" s="56"/>
      <c r="K73" s="385" t="str">
        <f t="shared" si="0"/>
        <v xml:space="preserve">  </v>
      </c>
      <c r="L73" s="375"/>
      <c r="M73" s="375"/>
    </row>
    <row r="74" spans="1:13" ht="15.75">
      <c r="A74" s="375"/>
      <c r="B74" s="113">
        <f>IF(BIODATA!B74="","", BIODATA!B74)</f>
        <v>65</v>
      </c>
      <c r="C74" s="114" t="str">
        <f>IF(BIODATA!D74="","", BIODATA!D74)</f>
        <v/>
      </c>
      <c r="D74" s="115" t="str">
        <f>IF(BIODATA!F74="","", BIODATA!F74)</f>
        <v/>
      </c>
      <c r="E74" s="56"/>
      <c r="F74" s="72"/>
      <c r="G74" s="56"/>
      <c r="H74" s="56"/>
      <c r="I74" s="56"/>
      <c r="J74" s="56"/>
      <c r="K74" s="385" t="str">
        <f t="shared" si="0"/>
        <v xml:space="preserve">  </v>
      </c>
      <c r="L74" s="375"/>
      <c r="M74" s="375"/>
    </row>
    <row r="75" spans="1:13" ht="15.75">
      <c r="A75" s="375"/>
      <c r="B75" s="113">
        <f>IF(BIODATA!B75="","", BIODATA!B75)</f>
        <v>66</v>
      </c>
      <c r="C75" s="114" t="str">
        <f>IF(BIODATA!D75="","", BIODATA!D75)</f>
        <v/>
      </c>
      <c r="D75" s="115" t="str">
        <f>IF(BIODATA!F75="","", BIODATA!F75)</f>
        <v/>
      </c>
      <c r="E75" s="56"/>
      <c r="F75" s="72"/>
      <c r="G75" s="56"/>
      <c r="H75" s="56"/>
      <c r="I75" s="56"/>
      <c r="J75" s="56"/>
      <c r="K75" s="385" t="str">
        <f t="shared" ref="K75:K138" si="1">IFERROR(AVERAGE(E75:J75),"  ")</f>
        <v xml:space="preserve">  </v>
      </c>
      <c r="L75" s="375"/>
      <c r="M75" s="375"/>
    </row>
    <row r="76" spans="1:13" ht="15.75">
      <c r="A76" s="375"/>
      <c r="B76" s="113">
        <f>IF(BIODATA!B76="","", BIODATA!B76)</f>
        <v>67</v>
      </c>
      <c r="C76" s="114" t="str">
        <f>IF(BIODATA!D76="","", BIODATA!D76)</f>
        <v/>
      </c>
      <c r="D76" s="115" t="str">
        <f>IF(BIODATA!F76="","", BIODATA!F76)</f>
        <v/>
      </c>
      <c r="E76" s="56"/>
      <c r="F76" s="72"/>
      <c r="G76" s="56"/>
      <c r="H76" s="56"/>
      <c r="I76" s="56"/>
      <c r="J76" s="56"/>
      <c r="K76" s="385" t="str">
        <f t="shared" si="1"/>
        <v xml:space="preserve">  </v>
      </c>
      <c r="L76" s="375"/>
      <c r="M76" s="375"/>
    </row>
    <row r="77" spans="1:13" ht="15.75">
      <c r="A77" s="375"/>
      <c r="B77" s="113">
        <f>IF(BIODATA!B77="","", BIODATA!B77)</f>
        <v>68</v>
      </c>
      <c r="C77" s="114" t="str">
        <f>IF(BIODATA!D77="","", BIODATA!D77)</f>
        <v/>
      </c>
      <c r="D77" s="115" t="str">
        <f>IF(BIODATA!F77="","", BIODATA!F77)</f>
        <v/>
      </c>
      <c r="E77" s="56"/>
      <c r="F77" s="72"/>
      <c r="G77" s="56"/>
      <c r="H77" s="56"/>
      <c r="I77" s="56"/>
      <c r="J77" s="56"/>
      <c r="K77" s="385" t="str">
        <f t="shared" si="1"/>
        <v xml:space="preserve">  </v>
      </c>
      <c r="L77" s="375"/>
      <c r="M77" s="375"/>
    </row>
    <row r="78" spans="1:13" ht="15.75">
      <c r="A78" s="375"/>
      <c r="B78" s="113">
        <f>IF(BIODATA!B78="","", BIODATA!B78)</f>
        <v>69</v>
      </c>
      <c r="C78" s="114" t="str">
        <f>IF(BIODATA!D78="","", BIODATA!D78)</f>
        <v/>
      </c>
      <c r="D78" s="115" t="str">
        <f>IF(BIODATA!F78="","", BIODATA!F78)</f>
        <v/>
      </c>
      <c r="E78" s="56"/>
      <c r="F78" s="72"/>
      <c r="G78" s="56"/>
      <c r="H78" s="56"/>
      <c r="I78" s="56"/>
      <c r="J78" s="56"/>
      <c r="K78" s="385" t="str">
        <f t="shared" si="1"/>
        <v xml:space="preserve">  </v>
      </c>
      <c r="L78" s="375"/>
      <c r="M78" s="375"/>
    </row>
    <row r="79" spans="1:13" ht="15.75">
      <c r="A79" s="375"/>
      <c r="B79" s="113">
        <f>IF(BIODATA!B79="","", BIODATA!B79)</f>
        <v>70</v>
      </c>
      <c r="C79" s="114" t="str">
        <f>IF(BIODATA!D79="","", BIODATA!D79)</f>
        <v/>
      </c>
      <c r="D79" s="115" t="str">
        <f>IF(BIODATA!F79="","", BIODATA!F79)</f>
        <v/>
      </c>
      <c r="E79" s="56"/>
      <c r="F79" s="72"/>
      <c r="G79" s="56"/>
      <c r="H79" s="56"/>
      <c r="I79" s="56"/>
      <c r="J79" s="56"/>
      <c r="K79" s="385" t="str">
        <f t="shared" si="1"/>
        <v xml:space="preserve">  </v>
      </c>
      <c r="L79" s="375"/>
      <c r="M79" s="375"/>
    </row>
    <row r="80" spans="1:13" ht="15.75">
      <c r="A80" s="375"/>
      <c r="B80" s="113">
        <f>IF(BIODATA!B80="","", BIODATA!B80)</f>
        <v>71</v>
      </c>
      <c r="C80" s="114" t="str">
        <f>IF(BIODATA!D80="","", BIODATA!D80)</f>
        <v/>
      </c>
      <c r="D80" s="115" t="str">
        <f>IF(BIODATA!F80="","", BIODATA!F80)</f>
        <v/>
      </c>
      <c r="E80" s="56"/>
      <c r="F80" s="72"/>
      <c r="G80" s="56"/>
      <c r="H80" s="56"/>
      <c r="I80" s="56"/>
      <c r="J80" s="56"/>
      <c r="K80" s="385" t="str">
        <f t="shared" si="1"/>
        <v xml:space="preserve">  </v>
      </c>
      <c r="L80" s="375"/>
      <c r="M80" s="375"/>
    </row>
    <row r="81" spans="1:13" ht="15.75">
      <c r="A81" s="375"/>
      <c r="B81" s="113">
        <f>IF(BIODATA!B81="","", BIODATA!B81)</f>
        <v>72</v>
      </c>
      <c r="C81" s="114" t="str">
        <f>IF(BIODATA!D81="","", BIODATA!D81)</f>
        <v/>
      </c>
      <c r="D81" s="115" t="str">
        <f>IF(BIODATA!F81="","", BIODATA!F81)</f>
        <v/>
      </c>
      <c r="E81" s="56"/>
      <c r="F81" s="72"/>
      <c r="G81" s="56"/>
      <c r="H81" s="56"/>
      <c r="I81" s="56"/>
      <c r="J81" s="56"/>
      <c r="K81" s="385" t="str">
        <f t="shared" si="1"/>
        <v xml:space="preserve">  </v>
      </c>
      <c r="L81" s="375"/>
      <c r="M81" s="375"/>
    </row>
    <row r="82" spans="1:13" ht="15.75">
      <c r="A82" s="375"/>
      <c r="B82" s="113">
        <f>IF(BIODATA!B82="","", BIODATA!B82)</f>
        <v>73</v>
      </c>
      <c r="C82" s="114" t="str">
        <f>IF(BIODATA!D82="","", BIODATA!D82)</f>
        <v/>
      </c>
      <c r="D82" s="115" t="str">
        <f>IF(BIODATA!F82="","", BIODATA!F82)</f>
        <v/>
      </c>
      <c r="E82" s="56"/>
      <c r="F82" s="72"/>
      <c r="G82" s="56"/>
      <c r="H82" s="56"/>
      <c r="I82" s="56"/>
      <c r="J82" s="56"/>
      <c r="K82" s="385" t="str">
        <f t="shared" si="1"/>
        <v xml:space="preserve">  </v>
      </c>
      <c r="L82" s="375"/>
      <c r="M82" s="375"/>
    </row>
    <row r="83" spans="1:13" ht="15.75">
      <c r="A83" s="375"/>
      <c r="B83" s="113">
        <f>IF(BIODATA!B83="","", BIODATA!B83)</f>
        <v>74</v>
      </c>
      <c r="C83" s="114" t="str">
        <f>IF(BIODATA!D83="","", BIODATA!D83)</f>
        <v/>
      </c>
      <c r="D83" s="115" t="str">
        <f>IF(BIODATA!F83="","", BIODATA!F83)</f>
        <v/>
      </c>
      <c r="E83" s="56"/>
      <c r="F83" s="72"/>
      <c r="G83" s="56"/>
      <c r="H83" s="56"/>
      <c r="I83" s="56"/>
      <c r="J83" s="56"/>
      <c r="K83" s="385" t="str">
        <f t="shared" si="1"/>
        <v xml:space="preserve">  </v>
      </c>
      <c r="L83" s="375"/>
      <c r="M83" s="375"/>
    </row>
    <row r="84" spans="1:13" ht="15.75">
      <c r="A84" s="375"/>
      <c r="B84" s="113">
        <f>IF(BIODATA!B84="","", BIODATA!B84)</f>
        <v>75</v>
      </c>
      <c r="C84" s="114" t="str">
        <f>IF(BIODATA!D84="","", BIODATA!D84)</f>
        <v/>
      </c>
      <c r="D84" s="115" t="str">
        <f>IF(BIODATA!F84="","", BIODATA!F84)</f>
        <v/>
      </c>
      <c r="E84" s="56"/>
      <c r="F84" s="72"/>
      <c r="G84" s="56"/>
      <c r="H84" s="56"/>
      <c r="I84" s="56"/>
      <c r="J84" s="56"/>
      <c r="K84" s="385" t="str">
        <f t="shared" si="1"/>
        <v xml:space="preserve">  </v>
      </c>
      <c r="L84" s="375"/>
      <c r="M84" s="375"/>
    </row>
    <row r="85" spans="1:13" ht="15.75">
      <c r="A85" s="375"/>
      <c r="B85" s="113">
        <f>IF(BIODATA!B85="","", BIODATA!B85)</f>
        <v>76</v>
      </c>
      <c r="C85" s="114" t="str">
        <f>IF(BIODATA!D85="","", BIODATA!D85)</f>
        <v/>
      </c>
      <c r="D85" s="115" t="str">
        <f>IF(BIODATA!F85="","", BIODATA!F85)</f>
        <v/>
      </c>
      <c r="E85" s="56"/>
      <c r="F85" s="72"/>
      <c r="G85" s="56"/>
      <c r="H85" s="56"/>
      <c r="I85" s="56"/>
      <c r="J85" s="56"/>
      <c r="K85" s="385" t="str">
        <f t="shared" si="1"/>
        <v xml:space="preserve">  </v>
      </c>
      <c r="L85" s="375"/>
      <c r="M85" s="375"/>
    </row>
    <row r="86" spans="1:13" ht="15.75">
      <c r="A86" s="375"/>
      <c r="B86" s="113">
        <f>IF(BIODATA!B86="","", BIODATA!B86)</f>
        <v>77</v>
      </c>
      <c r="C86" s="114" t="str">
        <f>IF(BIODATA!D86="","", BIODATA!D86)</f>
        <v/>
      </c>
      <c r="D86" s="115" t="str">
        <f>IF(BIODATA!F86="","", BIODATA!F86)</f>
        <v/>
      </c>
      <c r="E86" s="56"/>
      <c r="F86" s="72"/>
      <c r="G86" s="56"/>
      <c r="H86" s="56"/>
      <c r="I86" s="56"/>
      <c r="J86" s="56"/>
      <c r="K86" s="385" t="str">
        <f t="shared" si="1"/>
        <v xml:space="preserve">  </v>
      </c>
      <c r="L86" s="375"/>
      <c r="M86" s="375"/>
    </row>
    <row r="87" spans="1:13" ht="15.75">
      <c r="A87" s="375"/>
      <c r="B87" s="113">
        <f>IF(BIODATA!B87="","", BIODATA!B87)</f>
        <v>78</v>
      </c>
      <c r="C87" s="114" t="str">
        <f>IF(BIODATA!D87="","", BIODATA!D87)</f>
        <v/>
      </c>
      <c r="D87" s="115" t="str">
        <f>IF(BIODATA!F87="","", BIODATA!F87)</f>
        <v/>
      </c>
      <c r="E87" s="56"/>
      <c r="F87" s="72"/>
      <c r="G87" s="56"/>
      <c r="H87" s="56"/>
      <c r="I87" s="56"/>
      <c r="J87" s="56"/>
      <c r="K87" s="385" t="str">
        <f t="shared" si="1"/>
        <v xml:space="preserve">  </v>
      </c>
      <c r="L87" s="375"/>
      <c r="M87" s="375"/>
    </row>
    <row r="88" spans="1:13" ht="15.75">
      <c r="A88" s="375"/>
      <c r="B88" s="113">
        <f>IF(BIODATA!B88="","", BIODATA!B88)</f>
        <v>79</v>
      </c>
      <c r="C88" s="114" t="str">
        <f>IF(BIODATA!D88="","", BIODATA!D88)</f>
        <v/>
      </c>
      <c r="D88" s="115" t="str">
        <f>IF(BIODATA!F88="","", BIODATA!F88)</f>
        <v/>
      </c>
      <c r="E88" s="56"/>
      <c r="F88" s="72"/>
      <c r="G88" s="56"/>
      <c r="H88" s="56"/>
      <c r="I88" s="56"/>
      <c r="J88" s="56"/>
      <c r="K88" s="385" t="str">
        <f t="shared" si="1"/>
        <v xml:space="preserve">  </v>
      </c>
      <c r="L88" s="375"/>
      <c r="M88" s="375"/>
    </row>
    <row r="89" spans="1:13" ht="15.75">
      <c r="A89" s="375"/>
      <c r="B89" s="113">
        <f>IF(BIODATA!B89="","", BIODATA!B89)</f>
        <v>80</v>
      </c>
      <c r="C89" s="114" t="str">
        <f>IF(BIODATA!D89="","", BIODATA!D89)</f>
        <v/>
      </c>
      <c r="D89" s="115" t="str">
        <f>IF(BIODATA!F89="","", BIODATA!F89)</f>
        <v/>
      </c>
      <c r="E89" s="56"/>
      <c r="F89" s="72"/>
      <c r="G89" s="56"/>
      <c r="H89" s="56"/>
      <c r="I89" s="56"/>
      <c r="J89" s="56"/>
      <c r="K89" s="385" t="str">
        <f t="shared" si="1"/>
        <v xml:space="preserve">  </v>
      </c>
      <c r="L89" s="375"/>
      <c r="M89" s="375"/>
    </row>
    <row r="90" spans="1:13" ht="15.75">
      <c r="A90" s="375"/>
      <c r="B90" s="113">
        <f>IF(BIODATA!B90="","", BIODATA!B90)</f>
        <v>81</v>
      </c>
      <c r="C90" s="114" t="str">
        <f>IF(BIODATA!D90="","", BIODATA!D90)</f>
        <v/>
      </c>
      <c r="D90" s="115" t="str">
        <f>IF(BIODATA!F90="","", BIODATA!F90)</f>
        <v/>
      </c>
      <c r="E90" s="56"/>
      <c r="F90" s="72"/>
      <c r="G90" s="56"/>
      <c r="H90" s="56"/>
      <c r="I90" s="56"/>
      <c r="J90" s="56"/>
      <c r="K90" s="385" t="str">
        <f t="shared" si="1"/>
        <v xml:space="preserve">  </v>
      </c>
      <c r="L90" s="375"/>
      <c r="M90" s="375"/>
    </row>
    <row r="91" spans="1:13" ht="15.75">
      <c r="A91" s="375"/>
      <c r="B91" s="113">
        <f>IF(BIODATA!B91="","", BIODATA!B91)</f>
        <v>82</v>
      </c>
      <c r="C91" s="114" t="str">
        <f>IF(BIODATA!D91="","", BIODATA!D91)</f>
        <v/>
      </c>
      <c r="D91" s="115" t="str">
        <f>IF(BIODATA!F91="","", BIODATA!F91)</f>
        <v/>
      </c>
      <c r="E91" s="56"/>
      <c r="F91" s="72"/>
      <c r="G91" s="56"/>
      <c r="H91" s="56"/>
      <c r="I91" s="56"/>
      <c r="J91" s="56"/>
      <c r="K91" s="385" t="str">
        <f t="shared" si="1"/>
        <v xml:space="preserve">  </v>
      </c>
      <c r="L91" s="375"/>
      <c r="M91" s="375"/>
    </row>
    <row r="92" spans="1:13" ht="15.75">
      <c r="A92" s="375"/>
      <c r="B92" s="113">
        <f>IF(BIODATA!B92="","", BIODATA!B92)</f>
        <v>83</v>
      </c>
      <c r="C92" s="114" t="str">
        <f>IF(BIODATA!D92="","", BIODATA!D92)</f>
        <v/>
      </c>
      <c r="D92" s="115" t="str">
        <f>IF(BIODATA!F92="","", BIODATA!F92)</f>
        <v/>
      </c>
      <c r="E92" s="56"/>
      <c r="F92" s="72"/>
      <c r="G92" s="56"/>
      <c r="H92" s="56"/>
      <c r="I92" s="56"/>
      <c r="J92" s="56"/>
      <c r="K92" s="385" t="str">
        <f t="shared" si="1"/>
        <v xml:space="preserve">  </v>
      </c>
      <c r="L92" s="375"/>
      <c r="M92" s="375"/>
    </row>
    <row r="93" spans="1:13" ht="15.75">
      <c r="A93" s="375"/>
      <c r="B93" s="113">
        <f>IF(BIODATA!B93="","", BIODATA!B93)</f>
        <v>84</v>
      </c>
      <c r="C93" s="114" t="str">
        <f>IF(BIODATA!D93="","", BIODATA!D93)</f>
        <v/>
      </c>
      <c r="D93" s="115" t="str">
        <f>IF(BIODATA!F93="","", BIODATA!F93)</f>
        <v/>
      </c>
      <c r="E93" s="56"/>
      <c r="F93" s="72"/>
      <c r="G93" s="56"/>
      <c r="H93" s="56"/>
      <c r="I93" s="56"/>
      <c r="J93" s="56"/>
      <c r="K93" s="385" t="str">
        <f t="shared" si="1"/>
        <v xml:space="preserve">  </v>
      </c>
      <c r="L93" s="375"/>
      <c r="M93" s="375"/>
    </row>
    <row r="94" spans="1:13" ht="15.75">
      <c r="A94" s="375"/>
      <c r="B94" s="113">
        <f>IF(BIODATA!B94="","", BIODATA!B94)</f>
        <v>85</v>
      </c>
      <c r="C94" s="114" t="str">
        <f>IF(BIODATA!D94="","", BIODATA!D94)</f>
        <v/>
      </c>
      <c r="D94" s="115" t="str">
        <f>IF(BIODATA!F94="","", BIODATA!F94)</f>
        <v/>
      </c>
      <c r="E94" s="56"/>
      <c r="F94" s="72"/>
      <c r="G94" s="56"/>
      <c r="H94" s="56"/>
      <c r="I94" s="56"/>
      <c r="J94" s="56"/>
      <c r="K94" s="385" t="str">
        <f t="shared" si="1"/>
        <v xml:space="preserve">  </v>
      </c>
      <c r="L94" s="375"/>
      <c r="M94" s="375"/>
    </row>
    <row r="95" spans="1:13" ht="15.75">
      <c r="A95" s="375"/>
      <c r="B95" s="113">
        <f>IF(BIODATA!B95="","", BIODATA!B95)</f>
        <v>86</v>
      </c>
      <c r="C95" s="114" t="str">
        <f>IF(BIODATA!D95="","", BIODATA!D95)</f>
        <v/>
      </c>
      <c r="D95" s="115" t="str">
        <f>IF(BIODATA!F95="","", BIODATA!F95)</f>
        <v/>
      </c>
      <c r="E95" s="56"/>
      <c r="F95" s="72"/>
      <c r="G95" s="56"/>
      <c r="H95" s="56"/>
      <c r="I95" s="56"/>
      <c r="J95" s="56"/>
      <c r="K95" s="385" t="str">
        <f t="shared" si="1"/>
        <v xml:space="preserve">  </v>
      </c>
      <c r="L95" s="375"/>
      <c r="M95" s="375"/>
    </row>
    <row r="96" spans="1:13" ht="15.75">
      <c r="A96" s="375"/>
      <c r="B96" s="113">
        <f>IF(BIODATA!B96="","", BIODATA!B96)</f>
        <v>87</v>
      </c>
      <c r="C96" s="114" t="str">
        <f>IF(BIODATA!D96="","", BIODATA!D96)</f>
        <v/>
      </c>
      <c r="D96" s="115" t="str">
        <f>IF(BIODATA!F96="","", BIODATA!F96)</f>
        <v/>
      </c>
      <c r="E96" s="56"/>
      <c r="F96" s="72"/>
      <c r="G96" s="56"/>
      <c r="H96" s="56"/>
      <c r="I96" s="56"/>
      <c r="J96" s="56"/>
      <c r="K96" s="385" t="str">
        <f t="shared" si="1"/>
        <v xml:space="preserve">  </v>
      </c>
      <c r="L96" s="375"/>
      <c r="M96" s="375"/>
    </row>
    <row r="97" spans="1:13" ht="15.75">
      <c r="A97" s="375"/>
      <c r="B97" s="113">
        <f>IF(BIODATA!B97="","", BIODATA!B97)</f>
        <v>88</v>
      </c>
      <c r="C97" s="114" t="str">
        <f>IF(BIODATA!D97="","", BIODATA!D97)</f>
        <v/>
      </c>
      <c r="D97" s="115" t="str">
        <f>IF(BIODATA!F97="","", BIODATA!F97)</f>
        <v/>
      </c>
      <c r="E97" s="56"/>
      <c r="F97" s="72"/>
      <c r="G97" s="56"/>
      <c r="H97" s="56"/>
      <c r="I97" s="56"/>
      <c r="J97" s="56"/>
      <c r="K97" s="385" t="str">
        <f t="shared" si="1"/>
        <v xml:space="preserve">  </v>
      </c>
      <c r="L97" s="375"/>
      <c r="M97" s="375"/>
    </row>
    <row r="98" spans="1:13" ht="15.75">
      <c r="A98" s="375"/>
      <c r="B98" s="113">
        <f>IF(BIODATA!B98="","", BIODATA!B98)</f>
        <v>89</v>
      </c>
      <c r="C98" s="114" t="str">
        <f>IF(BIODATA!D98="","", BIODATA!D98)</f>
        <v/>
      </c>
      <c r="D98" s="115" t="str">
        <f>IF(BIODATA!F98="","", BIODATA!F98)</f>
        <v/>
      </c>
      <c r="E98" s="56"/>
      <c r="F98" s="72"/>
      <c r="G98" s="56"/>
      <c r="H98" s="56"/>
      <c r="I98" s="56"/>
      <c r="J98" s="56"/>
      <c r="K98" s="385" t="str">
        <f t="shared" si="1"/>
        <v xml:space="preserve">  </v>
      </c>
      <c r="L98" s="375"/>
      <c r="M98" s="375"/>
    </row>
    <row r="99" spans="1:13" ht="15.75">
      <c r="A99" s="375"/>
      <c r="B99" s="113">
        <f>IF(BIODATA!B99="","", BIODATA!B99)</f>
        <v>90</v>
      </c>
      <c r="C99" s="114" t="str">
        <f>IF(BIODATA!D99="","", BIODATA!D99)</f>
        <v/>
      </c>
      <c r="D99" s="115" t="str">
        <f>IF(BIODATA!F99="","", BIODATA!F99)</f>
        <v/>
      </c>
      <c r="E99" s="56"/>
      <c r="F99" s="72"/>
      <c r="G99" s="56"/>
      <c r="H99" s="56"/>
      <c r="I99" s="56"/>
      <c r="J99" s="56"/>
      <c r="K99" s="385" t="str">
        <f t="shared" si="1"/>
        <v xml:space="preserve">  </v>
      </c>
      <c r="L99" s="375"/>
      <c r="M99" s="375"/>
    </row>
    <row r="100" spans="1:13" ht="15.75">
      <c r="A100" s="375"/>
      <c r="B100" s="113">
        <f>IF(BIODATA!B100="","", BIODATA!B100)</f>
        <v>91</v>
      </c>
      <c r="C100" s="114" t="str">
        <f>IF(BIODATA!D100="","", BIODATA!D100)</f>
        <v/>
      </c>
      <c r="D100" s="115" t="str">
        <f>IF(BIODATA!F100="","", BIODATA!F100)</f>
        <v/>
      </c>
      <c r="E100" s="56"/>
      <c r="F100" s="72"/>
      <c r="G100" s="56"/>
      <c r="H100" s="56"/>
      <c r="I100" s="56"/>
      <c r="J100" s="56"/>
      <c r="K100" s="385" t="str">
        <f t="shared" si="1"/>
        <v xml:space="preserve">  </v>
      </c>
      <c r="L100" s="375"/>
      <c r="M100" s="375"/>
    </row>
    <row r="101" spans="1:13" ht="15.75">
      <c r="A101" s="375"/>
      <c r="B101" s="113">
        <f>IF(BIODATA!B101="","", BIODATA!B101)</f>
        <v>92</v>
      </c>
      <c r="C101" s="114" t="str">
        <f>IF(BIODATA!D101="","", BIODATA!D101)</f>
        <v/>
      </c>
      <c r="D101" s="115" t="str">
        <f>IF(BIODATA!F101="","", BIODATA!F101)</f>
        <v/>
      </c>
      <c r="E101" s="56"/>
      <c r="F101" s="72"/>
      <c r="G101" s="56"/>
      <c r="H101" s="56"/>
      <c r="I101" s="56"/>
      <c r="J101" s="56"/>
      <c r="K101" s="385" t="str">
        <f t="shared" si="1"/>
        <v xml:space="preserve">  </v>
      </c>
      <c r="L101" s="375"/>
      <c r="M101" s="375"/>
    </row>
    <row r="102" spans="1:13" ht="15.75">
      <c r="A102" s="375"/>
      <c r="B102" s="113">
        <f>IF(BIODATA!B102="","", BIODATA!B102)</f>
        <v>93</v>
      </c>
      <c r="C102" s="114" t="str">
        <f>IF(BIODATA!D102="","", BIODATA!D102)</f>
        <v/>
      </c>
      <c r="D102" s="115" t="str">
        <f>IF(BIODATA!F102="","", BIODATA!F102)</f>
        <v/>
      </c>
      <c r="E102" s="56"/>
      <c r="F102" s="72"/>
      <c r="G102" s="56"/>
      <c r="H102" s="56"/>
      <c r="I102" s="56"/>
      <c r="J102" s="56"/>
      <c r="K102" s="385" t="str">
        <f t="shared" si="1"/>
        <v xml:space="preserve">  </v>
      </c>
      <c r="L102" s="375"/>
      <c r="M102" s="375"/>
    </row>
    <row r="103" spans="1:13" ht="15.75">
      <c r="A103" s="375"/>
      <c r="B103" s="113">
        <f>IF(BIODATA!B103="","", BIODATA!B103)</f>
        <v>94</v>
      </c>
      <c r="C103" s="114" t="str">
        <f>IF(BIODATA!D103="","", BIODATA!D103)</f>
        <v/>
      </c>
      <c r="D103" s="115" t="str">
        <f>IF(BIODATA!F103="","", BIODATA!F103)</f>
        <v/>
      </c>
      <c r="E103" s="56"/>
      <c r="F103" s="72"/>
      <c r="G103" s="56"/>
      <c r="H103" s="56"/>
      <c r="I103" s="56"/>
      <c r="J103" s="56"/>
      <c r="K103" s="385" t="str">
        <f t="shared" si="1"/>
        <v xml:space="preserve">  </v>
      </c>
      <c r="L103" s="375"/>
      <c r="M103" s="375"/>
    </row>
    <row r="104" spans="1:13" ht="15.75">
      <c r="A104" s="375"/>
      <c r="B104" s="113">
        <f>IF(BIODATA!B104="","", BIODATA!B104)</f>
        <v>95</v>
      </c>
      <c r="C104" s="114" t="str">
        <f>IF(BIODATA!D104="","", BIODATA!D104)</f>
        <v/>
      </c>
      <c r="D104" s="115" t="str">
        <f>IF(BIODATA!F104="","", BIODATA!F104)</f>
        <v/>
      </c>
      <c r="E104" s="56"/>
      <c r="F104" s="72"/>
      <c r="G104" s="56"/>
      <c r="H104" s="56"/>
      <c r="I104" s="56"/>
      <c r="J104" s="56"/>
      <c r="K104" s="385" t="str">
        <f t="shared" si="1"/>
        <v xml:space="preserve">  </v>
      </c>
      <c r="L104" s="375"/>
      <c r="M104" s="375"/>
    </row>
    <row r="105" spans="1:13" ht="15.75">
      <c r="A105" s="375"/>
      <c r="B105" s="113">
        <f>IF(BIODATA!B105="","", BIODATA!B105)</f>
        <v>96</v>
      </c>
      <c r="C105" s="114" t="str">
        <f>IF(BIODATA!D105="","", BIODATA!D105)</f>
        <v/>
      </c>
      <c r="D105" s="115" t="str">
        <f>IF(BIODATA!F105="","", BIODATA!F105)</f>
        <v/>
      </c>
      <c r="E105" s="56"/>
      <c r="F105" s="72"/>
      <c r="G105" s="56"/>
      <c r="H105" s="56"/>
      <c r="I105" s="56"/>
      <c r="J105" s="56"/>
      <c r="K105" s="385" t="str">
        <f t="shared" si="1"/>
        <v xml:space="preserve">  </v>
      </c>
      <c r="L105" s="375"/>
      <c r="M105" s="375"/>
    </row>
    <row r="106" spans="1:13" ht="15.75">
      <c r="A106" s="375"/>
      <c r="B106" s="113">
        <f>IF(BIODATA!B106="","", BIODATA!B106)</f>
        <v>97</v>
      </c>
      <c r="C106" s="114" t="str">
        <f>IF(BIODATA!D106="","", BIODATA!D106)</f>
        <v/>
      </c>
      <c r="D106" s="115" t="str">
        <f>IF(BIODATA!F106="","", BIODATA!F106)</f>
        <v/>
      </c>
      <c r="E106" s="56"/>
      <c r="F106" s="72"/>
      <c r="G106" s="56"/>
      <c r="H106" s="56"/>
      <c r="I106" s="56"/>
      <c r="J106" s="56"/>
      <c r="K106" s="385" t="str">
        <f t="shared" si="1"/>
        <v xml:space="preserve">  </v>
      </c>
      <c r="L106" s="375"/>
      <c r="M106" s="375"/>
    </row>
    <row r="107" spans="1:13" ht="15.75">
      <c r="A107" s="375"/>
      <c r="B107" s="113">
        <f>IF(BIODATA!B107="","", BIODATA!B107)</f>
        <v>98</v>
      </c>
      <c r="C107" s="114" t="str">
        <f>IF(BIODATA!D107="","", BIODATA!D107)</f>
        <v/>
      </c>
      <c r="D107" s="115" t="str">
        <f>IF(BIODATA!F107="","", BIODATA!F107)</f>
        <v/>
      </c>
      <c r="E107" s="56"/>
      <c r="F107" s="72"/>
      <c r="G107" s="56"/>
      <c r="H107" s="56"/>
      <c r="I107" s="56"/>
      <c r="J107" s="56"/>
      <c r="K107" s="385" t="str">
        <f t="shared" si="1"/>
        <v xml:space="preserve">  </v>
      </c>
      <c r="L107" s="375"/>
      <c r="M107" s="375"/>
    </row>
    <row r="108" spans="1:13" ht="15.75">
      <c r="A108" s="375"/>
      <c r="B108" s="113">
        <f>IF(BIODATA!B108="","", BIODATA!B108)</f>
        <v>99</v>
      </c>
      <c r="C108" s="114" t="str">
        <f>IF(BIODATA!D108="","", BIODATA!D108)</f>
        <v/>
      </c>
      <c r="D108" s="115" t="str">
        <f>IF(BIODATA!F108="","", BIODATA!F108)</f>
        <v/>
      </c>
      <c r="E108" s="56"/>
      <c r="F108" s="72"/>
      <c r="G108" s="56"/>
      <c r="H108" s="56"/>
      <c r="I108" s="56"/>
      <c r="J108" s="56"/>
      <c r="K108" s="385" t="str">
        <f t="shared" si="1"/>
        <v xml:space="preserve">  </v>
      </c>
      <c r="L108" s="375"/>
      <c r="M108" s="375"/>
    </row>
    <row r="109" spans="1:13" ht="15.75">
      <c r="A109" s="375"/>
      <c r="B109" s="113">
        <f>IF(BIODATA!B109="","", BIODATA!B109)</f>
        <v>100</v>
      </c>
      <c r="C109" s="114" t="str">
        <f>IF(BIODATA!D109="","", BIODATA!D109)</f>
        <v/>
      </c>
      <c r="D109" s="115" t="str">
        <f>IF(BIODATA!F109="","", BIODATA!F109)</f>
        <v/>
      </c>
      <c r="E109" s="56"/>
      <c r="F109" s="72"/>
      <c r="G109" s="56"/>
      <c r="H109" s="56"/>
      <c r="I109" s="56"/>
      <c r="J109" s="56"/>
      <c r="K109" s="385" t="str">
        <f t="shared" si="1"/>
        <v xml:space="preserve">  </v>
      </c>
      <c r="L109" s="375"/>
      <c r="M109" s="375"/>
    </row>
    <row r="110" spans="1:13" ht="15.75">
      <c r="A110" s="375"/>
      <c r="B110" s="113">
        <f>IF(BIODATA!B110="","", BIODATA!B110)</f>
        <v>101</v>
      </c>
      <c r="C110" s="114" t="str">
        <f>IF(BIODATA!D110="","", BIODATA!D110)</f>
        <v/>
      </c>
      <c r="D110" s="115" t="str">
        <f>IF(BIODATA!F110="","", BIODATA!F110)</f>
        <v/>
      </c>
      <c r="E110" s="56"/>
      <c r="F110" s="72"/>
      <c r="G110" s="56"/>
      <c r="H110" s="56"/>
      <c r="I110" s="56"/>
      <c r="J110" s="56"/>
      <c r="K110" s="385" t="str">
        <f t="shared" si="1"/>
        <v xml:space="preserve">  </v>
      </c>
      <c r="L110" s="375"/>
      <c r="M110" s="375"/>
    </row>
    <row r="111" spans="1:13" ht="15.75">
      <c r="A111" s="375"/>
      <c r="B111" s="113">
        <f>IF(BIODATA!B111="","", BIODATA!B111)</f>
        <v>102</v>
      </c>
      <c r="C111" s="114" t="str">
        <f>IF(BIODATA!D111="","", BIODATA!D111)</f>
        <v/>
      </c>
      <c r="D111" s="115" t="str">
        <f>IF(BIODATA!F111="","", BIODATA!F111)</f>
        <v/>
      </c>
      <c r="E111" s="56"/>
      <c r="F111" s="72"/>
      <c r="G111" s="56"/>
      <c r="H111" s="56"/>
      <c r="I111" s="56"/>
      <c r="J111" s="56"/>
      <c r="K111" s="385" t="str">
        <f t="shared" si="1"/>
        <v xml:space="preserve">  </v>
      </c>
      <c r="L111" s="375"/>
      <c r="M111" s="375"/>
    </row>
    <row r="112" spans="1:13" ht="15.75">
      <c r="A112" s="375"/>
      <c r="B112" s="113">
        <f>IF(BIODATA!B112="","", BIODATA!B112)</f>
        <v>103</v>
      </c>
      <c r="C112" s="114" t="str">
        <f>IF(BIODATA!D112="","", BIODATA!D112)</f>
        <v/>
      </c>
      <c r="D112" s="115" t="str">
        <f>IF(BIODATA!F112="","", BIODATA!F112)</f>
        <v/>
      </c>
      <c r="E112" s="56"/>
      <c r="F112" s="72"/>
      <c r="G112" s="56"/>
      <c r="H112" s="56"/>
      <c r="I112" s="56"/>
      <c r="J112" s="56"/>
      <c r="K112" s="385" t="str">
        <f t="shared" si="1"/>
        <v xml:space="preserve">  </v>
      </c>
      <c r="L112" s="375"/>
      <c r="M112" s="375"/>
    </row>
    <row r="113" spans="1:13" ht="15.75">
      <c r="A113" s="375"/>
      <c r="B113" s="113">
        <f>IF(BIODATA!B113="","", BIODATA!B113)</f>
        <v>104</v>
      </c>
      <c r="C113" s="114" t="str">
        <f>IF(BIODATA!D113="","", BIODATA!D113)</f>
        <v/>
      </c>
      <c r="D113" s="115" t="str">
        <f>IF(BIODATA!F113="","", BIODATA!F113)</f>
        <v/>
      </c>
      <c r="E113" s="56"/>
      <c r="F113" s="72"/>
      <c r="G113" s="56"/>
      <c r="H113" s="56"/>
      <c r="I113" s="56"/>
      <c r="J113" s="56"/>
      <c r="K113" s="385" t="str">
        <f t="shared" si="1"/>
        <v xml:space="preserve">  </v>
      </c>
      <c r="L113" s="375"/>
      <c r="M113" s="375"/>
    </row>
    <row r="114" spans="1:13" ht="15.75">
      <c r="A114" s="375"/>
      <c r="B114" s="113">
        <f>IF(BIODATA!B114="","", BIODATA!B114)</f>
        <v>105</v>
      </c>
      <c r="C114" s="114" t="str">
        <f>IF(BIODATA!D114="","", BIODATA!D114)</f>
        <v/>
      </c>
      <c r="D114" s="115" t="str">
        <f>IF(BIODATA!F114="","", BIODATA!F114)</f>
        <v/>
      </c>
      <c r="E114" s="56"/>
      <c r="F114" s="72"/>
      <c r="G114" s="56"/>
      <c r="H114" s="56"/>
      <c r="I114" s="56"/>
      <c r="J114" s="56"/>
      <c r="K114" s="385" t="str">
        <f t="shared" si="1"/>
        <v xml:space="preserve">  </v>
      </c>
      <c r="L114" s="375"/>
      <c r="M114" s="375"/>
    </row>
    <row r="115" spans="1:13" ht="15.75">
      <c r="A115" s="375"/>
      <c r="B115" s="113">
        <f>IF(BIODATA!B115="","", BIODATA!B115)</f>
        <v>106</v>
      </c>
      <c r="C115" s="114" t="str">
        <f>IF(BIODATA!D115="","", BIODATA!D115)</f>
        <v/>
      </c>
      <c r="D115" s="115" t="str">
        <f>IF(BIODATA!F115="","", BIODATA!F115)</f>
        <v/>
      </c>
      <c r="E115" s="56"/>
      <c r="F115" s="72"/>
      <c r="G115" s="56"/>
      <c r="H115" s="56"/>
      <c r="I115" s="56"/>
      <c r="J115" s="56"/>
      <c r="K115" s="385" t="str">
        <f t="shared" si="1"/>
        <v xml:space="preserve">  </v>
      </c>
      <c r="L115" s="375"/>
      <c r="M115" s="375"/>
    </row>
    <row r="116" spans="1:13" ht="15.75">
      <c r="A116" s="375"/>
      <c r="B116" s="113">
        <f>IF(BIODATA!B116="","", BIODATA!B116)</f>
        <v>107</v>
      </c>
      <c r="C116" s="114" t="str">
        <f>IF(BIODATA!D116="","", BIODATA!D116)</f>
        <v/>
      </c>
      <c r="D116" s="115" t="str">
        <f>IF(BIODATA!F116="","", BIODATA!F116)</f>
        <v/>
      </c>
      <c r="E116" s="56"/>
      <c r="F116" s="72"/>
      <c r="G116" s="56"/>
      <c r="H116" s="56"/>
      <c r="I116" s="56"/>
      <c r="J116" s="56"/>
      <c r="K116" s="385" t="str">
        <f t="shared" si="1"/>
        <v xml:space="preserve">  </v>
      </c>
      <c r="L116" s="375"/>
      <c r="M116" s="375"/>
    </row>
    <row r="117" spans="1:13" ht="15.75">
      <c r="A117" s="375"/>
      <c r="B117" s="113">
        <f>IF(BIODATA!B117="","", BIODATA!B117)</f>
        <v>108</v>
      </c>
      <c r="C117" s="114" t="str">
        <f>IF(BIODATA!D117="","", BIODATA!D117)</f>
        <v/>
      </c>
      <c r="D117" s="115" t="str">
        <f>IF(BIODATA!F117="","", BIODATA!F117)</f>
        <v/>
      </c>
      <c r="E117" s="56"/>
      <c r="F117" s="72"/>
      <c r="G117" s="56"/>
      <c r="H117" s="56"/>
      <c r="I117" s="56"/>
      <c r="J117" s="56"/>
      <c r="K117" s="385" t="str">
        <f t="shared" si="1"/>
        <v xml:space="preserve">  </v>
      </c>
      <c r="L117" s="375"/>
      <c r="M117" s="375"/>
    </row>
    <row r="118" spans="1:13" ht="15.75">
      <c r="A118" s="375"/>
      <c r="B118" s="113">
        <f>IF(BIODATA!B118="","", BIODATA!B118)</f>
        <v>109</v>
      </c>
      <c r="C118" s="114" t="str">
        <f>IF(BIODATA!D118="","", BIODATA!D118)</f>
        <v/>
      </c>
      <c r="D118" s="115" t="str">
        <f>IF(BIODATA!F118="","", BIODATA!F118)</f>
        <v/>
      </c>
      <c r="E118" s="56"/>
      <c r="F118" s="72"/>
      <c r="G118" s="56"/>
      <c r="H118" s="56"/>
      <c r="I118" s="56"/>
      <c r="J118" s="56"/>
      <c r="K118" s="385" t="str">
        <f t="shared" si="1"/>
        <v xml:space="preserve">  </v>
      </c>
      <c r="L118" s="375"/>
      <c r="M118" s="375"/>
    </row>
    <row r="119" spans="1:13" ht="15.75">
      <c r="A119" s="375"/>
      <c r="B119" s="113">
        <f>IF(BIODATA!B119="","", BIODATA!B119)</f>
        <v>110</v>
      </c>
      <c r="C119" s="114" t="str">
        <f>IF(BIODATA!D119="","", BIODATA!D119)</f>
        <v/>
      </c>
      <c r="D119" s="115" t="str">
        <f>IF(BIODATA!F119="","", BIODATA!F119)</f>
        <v/>
      </c>
      <c r="E119" s="56"/>
      <c r="F119" s="72"/>
      <c r="G119" s="56"/>
      <c r="H119" s="56"/>
      <c r="I119" s="56"/>
      <c r="J119" s="56"/>
      <c r="K119" s="385" t="str">
        <f t="shared" si="1"/>
        <v xml:space="preserve">  </v>
      </c>
      <c r="L119" s="375"/>
      <c r="M119" s="375"/>
    </row>
    <row r="120" spans="1:13" ht="15.75">
      <c r="A120" s="375"/>
      <c r="B120" s="113">
        <f>IF(BIODATA!B120="","", BIODATA!B120)</f>
        <v>111</v>
      </c>
      <c r="C120" s="114" t="str">
        <f>IF(BIODATA!D120="","", BIODATA!D120)</f>
        <v/>
      </c>
      <c r="D120" s="115" t="str">
        <f>IF(BIODATA!F120="","", BIODATA!F120)</f>
        <v/>
      </c>
      <c r="E120" s="56"/>
      <c r="F120" s="72"/>
      <c r="G120" s="56"/>
      <c r="H120" s="56"/>
      <c r="I120" s="56"/>
      <c r="J120" s="56"/>
      <c r="K120" s="385" t="str">
        <f t="shared" si="1"/>
        <v xml:space="preserve">  </v>
      </c>
      <c r="L120" s="375"/>
      <c r="M120" s="375"/>
    </row>
    <row r="121" spans="1:13" ht="15.75">
      <c r="A121" s="375"/>
      <c r="B121" s="113">
        <f>IF(BIODATA!B121="","", BIODATA!B121)</f>
        <v>112</v>
      </c>
      <c r="C121" s="114" t="str">
        <f>IF(BIODATA!D121="","", BIODATA!D121)</f>
        <v/>
      </c>
      <c r="D121" s="115" t="str">
        <f>IF(BIODATA!F121="","", BIODATA!F121)</f>
        <v/>
      </c>
      <c r="E121" s="56"/>
      <c r="F121" s="72"/>
      <c r="G121" s="56"/>
      <c r="H121" s="56"/>
      <c r="I121" s="56"/>
      <c r="J121" s="56"/>
      <c r="K121" s="385" t="str">
        <f t="shared" si="1"/>
        <v xml:space="preserve">  </v>
      </c>
      <c r="L121" s="375"/>
      <c r="M121" s="375"/>
    </row>
    <row r="122" spans="1:13" ht="15.75">
      <c r="A122" s="375"/>
      <c r="B122" s="113">
        <f>IF(BIODATA!B122="","", BIODATA!B122)</f>
        <v>113</v>
      </c>
      <c r="C122" s="114" t="str">
        <f>IF(BIODATA!D122="","", BIODATA!D122)</f>
        <v/>
      </c>
      <c r="D122" s="115" t="str">
        <f>IF(BIODATA!F122="","", BIODATA!F122)</f>
        <v/>
      </c>
      <c r="E122" s="56"/>
      <c r="F122" s="72"/>
      <c r="G122" s="56"/>
      <c r="H122" s="56"/>
      <c r="I122" s="56"/>
      <c r="J122" s="56"/>
      <c r="K122" s="385" t="str">
        <f t="shared" si="1"/>
        <v xml:space="preserve">  </v>
      </c>
      <c r="L122" s="375"/>
      <c r="M122" s="375"/>
    </row>
    <row r="123" spans="1:13" ht="15.75">
      <c r="A123" s="375"/>
      <c r="B123" s="113">
        <f>IF(BIODATA!B123="","", BIODATA!B123)</f>
        <v>114</v>
      </c>
      <c r="C123" s="114" t="str">
        <f>IF(BIODATA!D123="","", BIODATA!D123)</f>
        <v/>
      </c>
      <c r="D123" s="115" t="str">
        <f>IF(BIODATA!F123="","", BIODATA!F123)</f>
        <v/>
      </c>
      <c r="E123" s="56"/>
      <c r="F123" s="72"/>
      <c r="G123" s="56"/>
      <c r="H123" s="56"/>
      <c r="I123" s="56"/>
      <c r="J123" s="56"/>
      <c r="K123" s="385" t="str">
        <f t="shared" si="1"/>
        <v xml:space="preserve">  </v>
      </c>
      <c r="L123" s="375"/>
      <c r="M123" s="375"/>
    </row>
    <row r="124" spans="1:13" ht="15.75">
      <c r="A124" s="375"/>
      <c r="B124" s="113">
        <f>IF(BIODATA!B124="","", BIODATA!B124)</f>
        <v>115</v>
      </c>
      <c r="C124" s="114" t="str">
        <f>IF(BIODATA!D124="","", BIODATA!D124)</f>
        <v/>
      </c>
      <c r="D124" s="115" t="str">
        <f>IF(BIODATA!F124="","", BIODATA!F124)</f>
        <v/>
      </c>
      <c r="E124" s="56"/>
      <c r="F124" s="72"/>
      <c r="G124" s="56"/>
      <c r="H124" s="56"/>
      <c r="I124" s="56"/>
      <c r="J124" s="56"/>
      <c r="K124" s="385" t="str">
        <f t="shared" si="1"/>
        <v xml:space="preserve">  </v>
      </c>
      <c r="L124" s="375"/>
      <c r="M124" s="375"/>
    </row>
    <row r="125" spans="1:13" ht="15.75">
      <c r="A125" s="375"/>
      <c r="B125" s="113">
        <f>IF(BIODATA!B125="","", BIODATA!B125)</f>
        <v>116</v>
      </c>
      <c r="C125" s="114" t="str">
        <f>IF(BIODATA!D125="","", BIODATA!D125)</f>
        <v/>
      </c>
      <c r="D125" s="115" t="str">
        <f>IF(BIODATA!F125="","", BIODATA!F125)</f>
        <v/>
      </c>
      <c r="E125" s="56"/>
      <c r="F125" s="72"/>
      <c r="G125" s="56"/>
      <c r="H125" s="56"/>
      <c r="I125" s="56"/>
      <c r="J125" s="56"/>
      <c r="K125" s="385" t="str">
        <f t="shared" si="1"/>
        <v xml:space="preserve">  </v>
      </c>
      <c r="L125" s="375"/>
      <c r="M125" s="375"/>
    </row>
    <row r="126" spans="1:13" ht="15.75">
      <c r="A126" s="375"/>
      <c r="B126" s="113">
        <f>IF(BIODATA!B126="","", BIODATA!B126)</f>
        <v>117</v>
      </c>
      <c r="C126" s="114" t="str">
        <f>IF(BIODATA!D126="","", BIODATA!D126)</f>
        <v/>
      </c>
      <c r="D126" s="115" t="str">
        <f>IF(BIODATA!F126="","", BIODATA!F126)</f>
        <v/>
      </c>
      <c r="E126" s="56"/>
      <c r="F126" s="72"/>
      <c r="G126" s="56"/>
      <c r="H126" s="56"/>
      <c r="I126" s="56"/>
      <c r="J126" s="56"/>
      <c r="K126" s="385" t="str">
        <f t="shared" si="1"/>
        <v xml:space="preserve">  </v>
      </c>
      <c r="L126" s="375"/>
      <c r="M126" s="375"/>
    </row>
    <row r="127" spans="1:13" ht="15.75">
      <c r="A127" s="375"/>
      <c r="B127" s="113">
        <f>IF(BIODATA!B127="","", BIODATA!B127)</f>
        <v>118</v>
      </c>
      <c r="C127" s="114" t="str">
        <f>IF(BIODATA!D127="","", BIODATA!D127)</f>
        <v/>
      </c>
      <c r="D127" s="115" t="str">
        <f>IF(BIODATA!F127="","", BIODATA!F127)</f>
        <v/>
      </c>
      <c r="E127" s="56"/>
      <c r="F127" s="72"/>
      <c r="G127" s="56"/>
      <c r="H127" s="56"/>
      <c r="I127" s="56"/>
      <c r="J127" s="56"/>
      <c r="K127" s="385" t="str">
        <f t="shared" si="1"/>
        <v xml:space="preserve">  </v>
      </c>
      <c r="L127" s="375"/>
      <c r="M127" s="375"/>
    </row>
    <row r="128" spans="1:13" ht="15.75">
      <c r="A128" s="375"/>
      <c r="B128" s="113">
        <f>IF(BIODATA!B128="","", BIODATA!B128)</f>
        <v>119</v>
      </c>
      <c r="C128" s="114" t="str">
        <f>IF(BIODATA!D128="","", BIODATA!D128)</f>
        <v/>
      </c>
      <c r="D128" s="115" t="str">
        <f>IF(BIODATA!F128="","", BIODATA!F128)</f>
        <v/>
      </c>
      <c r="E128" s="56"/>
      <c r="F128" s="72"/>
      <c r="G128" s="56"/>
      <c r="H128" s="56"/>
      <c r="I128" s="56"/>
      <c r="J128" s="56"/>
      <c r="K128" s="385" t="str">
        <f t="shared" si="1"/>
        <v xml:space="preserve">  </v>
      </c>
      <c r="L128" s="375"/>
      <c r="M128" s="375"/>
    </row>
    <row r="129" spans="1:13" ht="15.75">
      <c r="A129" s="375"/>
      <c r="B129" s="113">
        <f>IF(BIODATA!B129="","", BIODATA!B129)</f>
        <v>120</v>
      </c>
      <c r="C129" s="114" t="str">
        <f>IF(BIODATA!D129="","", BIODATA!D129)</f>
        <v/>
      </c>
      <c r="D129" s="115" t="str">
        <f>IF(BIODATA!F129="","", BIODATA!F129)</f>
        <v/>
      </c>
      <c r="E129" s="56"/>
      <c r="F129" s="72"/>
      <c r="G129" s="56"/>
      <c r="H129" s="56"/>
      <c r="I129" s="56"/>
      <c r="J129" s="56"/>
      <c r="K129" s="385" t="str">
        <f t="shared" si="1"/>
        <v xml:space="preserve">  </v>
      </c>
      <c r="L129" s="375"/>
      <c r="M129" s="375"/>
    </row>
    <row r="130" spans="1:13" ht="15.75">
      <c r="A130" s="375"/>
      <c r="B130" s="113">
        <f>IF(BIODATA!B130="","", BIODATA!B130)</f>
        <v>121</v>
      </c>
      <c r="C130" s="114" t="str">
        <f>IF(BIODATA!D130="","", BIODATA!D130)</f>
        <v/>
      </c>
      <c r="D130" s="115" t="str">
        <f>IF(BIODATA!F130="","", BIODATA!F130)</f>
        <v/>
      </c>
      <c r="E130" s="56"/>
      <c r="F130" s="72"/>
      <c r="G130" s="56"/>
      <c r="H130" s="56"/>
      <c r="I130" s="56"/>
      <c r="J130" s="56"/>
      <c r="K130" s="385" t="str">
        <f t="shared" si="1"/>
        <v xml:space="preserve">  </v>
      </c>
      <c r="L130" s="375"/>
      <c r="M130" s="375"/>
    </row>
    <row r="131" spans="1:13" ht="15.75">
      <c r="A131" s="375"/>
      <c r="B131" s="113">
        <f>IF(BIODATA!B131="","", BIODATA!B131)</f>
        <v>122</v>
      </c>
      <c r="C131" s="114" t="str">
        <f>IF(BIODATA!D131="","", BIODATA!D131)</f>
        <v/>
      </c>
      <c r="D131" s="115" t="str">
        <f>IF(BIODATA!F131="","", BIODATA!F131)</f>
        <v/>
      </c>
      <c r="E131" s="56"/>
      <c r="F131" s="72"/>
      <c r="G131" s="56"/>
      <c r="H131" s="56"/>
      <c r="I131" s="56"/>
      <c r="J131" s="56"/>
      <c r="K131" s="385" t="str">
        <f t="shared" si="1"/>
        <v xml:space="preserve">  </v>
      </c>
      <c r="L131" s="375"/>
      <c r="M131" s="375"/>
    </row>
    <row r="132" spans="1:13" ht="15.75">
      <c r="A132" s="375"/>
      <c r="B132" s="113">
        <f>IF(BIODATA!B132="","", BIODATA!B132)</f>
        <v>123</v>
      </c>
      <c r="C132" s="114" t="str">
        <f>IF(BIODATA!D132="","", BIODATA!D132)</f>
        <v/>
      </c>
      <c r="D132" s="115" t="str">
        <f>IF(BIODATA!F132="","", BIODATA!F132)</f>
        <v/>
      </c>
      <c r="E132" s="56"/>
      <c r="F132" s="72"/>
      <c r="G132" s="56"/>
      <c r="H132" s="56"/>
      <c r="I132" s="56"/>
      <c r="J132" s="56"/>
      <c r="K132" s="385" t="str">
        <f t="shared" si="1"/>
        <v xml:space="preserve">  </v>
      </c>
      <c r="L132" s="375"/>
      <c r="M132" s="375"/>
    </row>
    <row r="133" spans="1:13" ht="15.75">
      <c r="A133" s="375"/>
      <c r="B133" s="113">
        <f>IF(BIODATA!B133="","", BIODATA!B133)</f>
        <v>124</v>
      </c>
      <c r="C133" s="114" t="str">
        <f>IF(BIODATA!D133="","", BIODATA!D133)</f>
        <v/>
      </c>
      <c r="D133" s="115" t="str">
        <f>IF(BIODATA!F133="","", BIODATA!F133)</f>
        <v/>
      </c>
      <c r="E133" s="56"/>
      <c r="F133" s="72"/>
      <c r="G133" s="56"/>
      <c r="H133" s="56"/>
      <c r="I133" s="56"/>
      <c r="J133" s="56"/>
      <c r="K133" s="385" t="str">
        <f t="shared" si="1"/>
        <v xml:space="preserve">  </v>
      </c>
      <c r="L133" s="375"/>
      <c r="M133" s="375"/>
    </row>
    <row r="134" spans="1:13" ht="15.75">
      <c r="A134" s="375"/>
      <c r="B134" s="113">
        <f>IF(BIODATA!B134="","", BIODATA!B134)</f>
        <v>125</v>
      </c>
      <c r="C134" s="114" t="str">
        <f>IF(BIODATA!D134="","", BIODATA!D134)</f>
        <v/>
      </c>
      <c r="D134" s="115" t="str">
        <f>IF(BIODATA!F134="","", BIODATA!F134)</f>
        <v/>
      </c>
      <c r="E134" s="56"/>
      <c r="F134" s="72"/>
      <c r="G134" s="56"/>
      <c r="H134" s="56"/>
      <c r="I134" s="56"/>
      <c r="J134" s="56"/>
      <c r="K134" s="385" t="str">
        <f t="shared" si="1"/>
        <v xml:space="preserve">  </v>
      </c>
      <c r="L134" s="375"/>
      <c r="M134" s="375"/>
    </row>
    <row r="135" spans="1:13" ht="15.75">
      <c r="A135" s="375"/>
      <c r="B135" s="113">
        <f>IF(BIODATA!B135="","", BIODATA!B135)</f>
        <v>126</v>
      </c>
      <c r="C135" s="114" t="str">
        <f>IF(BIODATA!D135="","", BIODATA!D135)</f>
        <v/>
      </c>
      <c r="D135" s="115" t="str">
        <f>IF(BIODATA!F135="","", BIODATA!F135)</f>
        <v/>
      </c>
      <c r="E135" s="56"/>
      <c r="F135" s="72"/>
      <c r="G135" s="56"/>
      <c r="H135" s="56"/>
      <c r="I135" s="56"/>
      <c r="J135" s="56"/>
      <c r="K135" s="385" t="str">
        <f t="shared" si="1"/>
        <v xml:space="preserve">  </v>
      </c>
      <c r="L135" s="375"/>
      <c r="M135" s="375"/>
    </row>
    <row r="136" spans="1:13" ht="15.75">
      <c r="A136" s="375"/>
      <c r="B136" s="113">
        <f>IF(BIODATA!B136="","", BIODATA!B136)</f>
        <v>127</v>
      </c>
      <c r="C136" s="114" t="str">
        <f>IF(BIODATA!D136="","", BIODATA!D136)</f>
        <v/>
      </c>
      <c r="D136" s="115" t="str">
        <f>IF(BIODATA!F136="","", BIODATA!F136)</f>
        <v/>
      </c>
      <c r="E136" s="56"/>
      <c r="F136" s="72"/>
      <c r="G136" s="56"/>
      <c r="H136" s="56"/>
      <c r="I136" s="56"/>
      <c r="J136" s="56"/>
      <c r="K136" s="385" t="str">
        <f t="shared" si="1"/>
        <v xml:space="preserve">  </v>
      </c>
      <c r="L136" s="375"/>
      <c r="M136" s="375"/>
    </row>
    <row r="137" spans="1:13" ht="15.75">
      <c r="A137" s="375"/>
      <c r="B137" s="113">
        <f>IF(BIODATA!B137="","", BIODATA!B137)</f>
        <v>128</v>
      </c>
      <c r="C137" s="114" t="str">
        <f>IF(BIODATA!D137="","", BIODATA!D137)</f>
        <v/>
      </c>
      <c r="D137" s="115" t="str">
        <f>IF(BIODATA!F137="","", BIODATA!F137)</f>
        <v/>
      </c>
      <c r="E137" s="56"/>
      <c r="F137" s="72"/>
      <c r="G137" s="56"/>
      <c r="H137" s="56"/>
      <c r="I137" s="56"/>
      <c r="J137" s="56"/>
      <c r="K137" s="385" t="str">
        <f t="shared" si="1"/>
        <v xml:space="preserve">  </v>
      </c>
      <c r="L137" s="375"/>
      <c r="M137" s="375"/>
    </row>
    <row r="138" spans="1:13" ht="15.75">
      <c r="A138" s="375"/>
      <c r="B138" s="113">
        <f>IF(BIODATA!B138="","", BIODATA!B138)</f>
        <v>129</v>
      </c>
      <c r="C138" s="114" t="str">
        <f>IF(BIODATA!D138="","", BIODATA!D138)</f>
        <v/>
      </c>
      <c r="D138" s="115" t="str">
        <f>IF(BIODATA!F138="","", BIODATA!F138)</f>
        <v/>
      </c>
      <c r="E138" s="56"/>
      <c r="F138" s="72"/>
      <c r="G138" s="56"/>
      <c r="H138" s="56"/>
      <c r="I138" s="56"/>
      <c r="J138" s="56"/>
      <c r="K138" s="385" t="str">
        <f t="shared" si="1"/>
        <v xml:space="preserve">  </v>
      </c>
      <c r="L138" s="375"/>
      <c r="M138" s="375"/>
    </row>
    <row r="139" spans="1:13" ht="15.75">
      <c r="A139" s="375"/>
      <c r="B139" s="113">
        <f>IF(BIODATA!B139="","", BIODATA!B139)</f>
        <v>130</v>
      </c>
      <c r="C139" s="114" t="str">
        <f>IF(BIODATA!D139="","", BIODATA!D139)</f>
        <v/>
      </c>
      <c r="D139" s="115" t="str">
        <f>IF(BIODATA!F139="","", BIODATA!F139)</f>
        <v/>
      </c>
      <c r="E139" s="56"/>
      <c r="F139" s="72"/>
      <c r="G139" s="56"/>
      <c r="H139" s="56"/>
      <c r="I139" s="56"/>
      <c r="J139" s="56"/>
      <c r="K139" s="385" t="str">
        <f t="shared" ref="K139:K202" si="2">IFERROR(AVERAGE(E139:J139),"  ")</f>
        <v xml:space="preserve">  </v>
      </c>
      <c r="L139" s="375"/>
      <c r="M139" s="375"/>
    </row>
    <row r="140" spans="1:13" ht="15.75">
      <c r="A140" s="375"/>
      <c r="B140" s="113">
        <f>IF(BIODATA!B140="","", BIODATA!B140)</f>
        <v>131</v>
      </c>
      <c r="C140" s="114" t="str">
        <f>IF(BIODATA!D140="","", BIODATA!D140)</f>
        <v/>
      </c>
      <c r="D140" s="115" t="str">
        <f>IF(BIODATA!F140="","", BIODATA!F140)</f>
        <v/>
      </c>
      <c r="E140" s="56"/>
      <c r="F140" s="72"/>
      <c r="G140" s="56"/>
      <c r="H140" s="56"/>
      <c r="I140" s="56"/>
      <c r="J140" s="56"/>
      <c r="K140" s="385" t="str">
        <f t="shared" si="2"/>
        <v xml:space="preserve">  </v>
      </c>
      <c r="L140" s="375"/>
      <c r="M140" s="375"/>
    </row>
    <row r="141" spans="1:13" ht="15.75">
      <c r="A141" s="375"/>
      <c r="B141" s="113">
        <f>IF(BIODATA!B141="","", BIODATA!B141)</f>
        <v>132</v>
      </c>
      <c r="C141" s="114" t="str">
        <f>IF(BIODATA!D141="","", BIODATA!D141)</f>
        <v/>
      </c>
      <c r="D141" s="115" t="str">
        <f>IF(BIODATA!F141="","", BIODATA!F141)</f>
        <v/>
      </c>
      <c r="E141" s="56"/>
      <c r="F141" s="72"/>
      <c r="G141" s="56"/>
      <c r="H141" s="56"/>
      <c r="I141" s="56"/>
      <c r="J141" s="56"/>
      <c r="K141" s="385" t="str">
        <f t="shared" si="2"/>
        <v xml:space="preserve">  </v>
      </c>
      <c r="L141" s="375"/>
      <c r="M141" s="375"/>
    </row>
    <row r="142" spans="1:13" ht="15.75">
      <c r="A142" s="375"/>
      <c r="B142" s="113">
        <f>IF(BIODATA!B142="","", BIODATA!B142)</f>
        <v>133</v>
      </c>
      <c r="C142" s="114" t="str">
        <f>IF(BIODATA!D142="","", BIODATA!D142)</f>
        <v/>
      </c>
      <c r="D142" s="115" t="str">
        <f>IF(BIODATA!F142="","", BIODATA!F142)</f>
        <v/>
      </c>
      <c r="E142" s="56"/>
      <c r="F142" s="72"/>
      <c r="G142" s="56"/>
      <c r="H142" s="56"/>
      <c r="I142" s="56"/>
      <c r="J142" s="56"/>
      <c r="K142" s="385" t="str">
        <f t="shared" si="2"/>
        <v xml:space="preserve">  </v>
      </c>
      <c r="L142" s="375"/>
      <c r="M142" s="375"/>
    </row>
    <row r="143" spans="1:13" ht="15.75">
      <c r="A143" s="375"/>
      <c r="B143" s="113">
        <f>IF(BIODATA!B143="","", BIODATA!B143)</f>
        <v>134</v>
      </c>
      <c r="C143" s="114" t="str">
        <f>IF(BIODATA!D143="","", BIODATA!D143)</f>
        <v/>
      </c>
      <c r="D143" s="115" t="str">
        <f>IF(BIODATA!F143="","", BIODATA!F143)</f>
        <v/>
      </c>
      <c r="E143" s="56"/>
      <c r="F143" s="72"/>
      <c r="G143" s="56"/>
      <c r="H143" s="56"/>
      <c r="I143" s="56"/>
      <c r="J143" s="56"/>
      <c r="K143" s="385" t="str">
        <f t="shared" si="2"/>
        <v xml:space="preserve">  </v>
      </c>
      <c r="L143" s="375"/>
      <c r="M143" s="375"/>
    </row>
    <row r="144" spans="1:13" ht="15.75">
      <c r="A144" s="375"/>
      <c r="B144" s="113">
        <f>IF(BIODATA!B144="","", BIODATA!B144)</f>
        <v>135</v>
      </c>
      <c r="C144" s="114" t="str">
        <f>IF(BIODATA!D144="","", BIODATA!D144)</f>
        <v/>
      </c>
      <c r="D144" s="115" t="str">
        <f>IF(BIODATA!F144="","", BIODATA!F144)</f>
        <v/>
      </c>
      <c r="E144" s="56"/>
      <c r="F144" s="72"/>
      <c r="G144" s="56"/>
      <c r="H144" s="56"/>
      <c r="I144" s="56"/>
      <c r="J144" s="56"/>
      <c r="K144" s="385" t="str">
        <f t="shared" si="2"/>
        <v xml:space="preserve">  </v>
      </c>
      <c r="L144" s="375"/>
      <c r="M144" s="375"/>
    </row>
    <row r="145" spans="1:13" ht="15.75">
      <c r="A145" s="375"/>
      <c r="B145" s="113">
        <f>IF(BIODATA!B145="","", BIODATA!B145)</f>
        <v>136</v>
      </c>
      <c r="C145" s="114" t="str">
        <f>IF(BIODATA!D145="","", BIODATA!D145)</f>
        <v/>
      </c>
      <c r="D145" s="115" t="str">
        <f>IF(BIODATA!F145="","", BIODATA!F145)</f>
        <v/>
      </c>
      <c r="E145" s="56"/>
      <c r="F145" s="72"/>
      <c r="G145" s="56"/>
      <c r="H145" s="56"/>
      <c r="I145" s="56"/>
      <c r="J145" s="56"/>
      <c r="K145" s="385" t="str">
        <f t="shared" si="2"/>
        <v xml:space="preserve">  </v>
      </c>
      <c r="L145" s="375"/>
      <c r="M145" s="375"/>
    </row>
    <row r="146" spans="1:13" ht="15.75">
      <c r="A146" s="375"/>
      <c r="B146" s="113">
        <f>IF(BIODATA!B146="","", BIODATA!B146)</f>
        <v>137</v>
      </c>
      <c r="C146" s="114" t="str">
        <f>IF(BIODATA!D146="","", BIODATA!D146)</f>
        <v/>
      </c>
      <c r="D146" s="115" t="str">
        <f>IF(BIODATA!F146="","", BIODATA!F146)</f>
        <v/>
      </c>
      <c r="E146" s="56"/>
      <c r="F146" s="72"/>
      <c r="G146" s="56"/>
      <c r="H146" s="56"/>
      <c r="I146" s="56"/>
      <c r="J146" s="56"/>
      <c r="K146" s="385" t="str">
        <f t="shared" si="2"/>
        <v xml:space="preserve">  </v>
      </c>
      <c r="L146" s="375"/>
      <c r="M146" s="375"/>
    </row>
    <row r="147" spans="1:13" ht="15.75">
      <c r="A147" s="375"/>
      <c r="B147" s="113">
        <f>IF(BIODATA!B147="","", BIODATA!B147)</f>
        <v>138</v>
      </c>
      <c r="C147" s="114" t="str">
        <f>IF(BIODATA!D147="","", BIODATA!D147)</f>
        <v/>
      </c>
      <c r="D147" s="115" t="str">
        <f>IF(BIODATA!F147="","", BIODATA!F147)</f>
        <v/>
      </c>
      <c r="E147" s="56"/>
      <c r="F147" s="72"/>
      <c r="G147" s="56"/>
      <c r="H147" s="56"/>
      <c r="I147" s="56"/>
      <c r="J147" s="56"/>
      <c r="K147" s="385" t="str">
        <f t="shared" si="2"/>
        <v xml:space="preserve">  </v>
      </c>
      <c r="L147" s="375"/>
      <c r="M147" s="375"/>
    </row>
    <row r="148" spans="1:13" ht="15.75">
      <c r="A148" s="375"/>
      <c r="B148" s="113">
        <f>IF(BIODATA!B148="","", BIODATA!B148)</f>
        <v>139</v>
      </c>
      <c r="C148" s="114" t="str">
        <f>IF(BIODATA!D148="","", BIODATA!D148)</f>
        <v/>
      </c>
      <c r="D148" s="115" t="str">
        <f>IF(BIODATA!F148="","", BIODATA!F148)</f>
        <v/>
      </c>
      <c r="E148" s="56"/>
      <c r="F148" s="72"/>
      <c r="G148" s="56"/>
      <c r="H148" s="56"/>
      <c r="I148" s="56"/>
      <c r="J148" s="56"/>
      <c r="K148" s="385" t="str">
        <f t="shared" si="2"/>
        <v xml:space="preserve">  </v>
      </c>
      <c r="L148" s="375"/>
      <c r="M148" s="375"/>
    </row>
    <row r="149" spans="1:13" ht="15.75">
      <c r="A149" s="375"/>
      <c r="B149" s="113">
        <f>IF(BIODATA!B149="","", BIODATA!B149)</f>
        <v>140</v>
      </c>
      <c r="C149" s="114" t="str">
        <f>IF(BIODATA!D149="","", BIODATA!D149)</f>
        <v/>
      </c>
      <c r="D149" s="115" t="str">
        <f>IF(BIODATA!F149="","", BIODATA!F149)</f>
        <v/>
      </c>
      <c r="E149" s="56"/>
      <c r="F149" s="72"/>
      <c r="G149" s="56"/>
      <c r="H149" s="56"/>
      <c r="I149" s="56"/>
      <c r="J149" s="56"/>
      <c r="K149" s="385" t="str">
        <f t="shared" si="2"/>
        <v xml:space="preserve">  </v>
      </c>
      <c r="L149" s="375"/>
      <c r="M149" s="375"/>
    </row>
    <row r="150" spans="1:13" ht="15.75">
      <c r="A150" s="375"/>
      <c r="B150" s="113">
        <f>IF(BIODATA!B150="","", BIODATA!B150)</f>
        <v>141</v>
      </c>
      <c r="C150" s="114" t="str">
        <f>IF(BIODATA!D150="","", BIODATA!D150)</f>
        <v/>
      </c>
      <c r="D150" s="115" t="str">
        <f>IF(BIODATA!F150="","", BIODATA!F150)</f>
        <v/>
      </c>
      <c r="E150" s="56"/>
      <c r="F150" s="72"/>
      <c r="G150" s="56"/>
      <c r="H150" s="56"/>
      <c r="I150" s="56"/>
      <c r="J150" s="56"/>
      <c r="K150" s="385" t="str">
        <f t="shared" si="2"/>
        <v xml:space="preserve">  </v>
      </c>
      <c r="L150" s="375"/>
      <c r="M150" s="375"/>
    </row>
    <row r="151" spans="1:13" ht="15.75">
      <c r="A151" s="375"/>
      <c r="B151" s="113">
        <f>IF(BIODATA!B151="","", BIODATA!B151)</f>
        <v>142</v>
      </c>
      <c r="C151" s="114" t="str">
        <f>IF(BIODATA!D151="","", BIODATA!D151)</f>
        <v/>
      </c>
      <c r="D151" s="115" t="str">
        <f>IF(BIODATA!F151="","", BIODATA!F151)</f>
        <v/>
      </c>
      <c r="E151" s="56"/>
      <c r="F151" s="72"/>
      <c r="G151" s="56"/>
      <c r="H151" s="56"/>
      <c r="I151" s="56"/>
      <c r="J151" s="56"/>
      <c r="K151" s="385" t="str">
        <f t="shared" si="2"/>
        <v xml:space="preserve">  </v>
      </c>
      <c r="L151" s="375"/>
      <c r="M151" s="375"/>
    </row>
    <row r="152" spans="1:13" ht="15.75">
      <c r="A152" s="375"/>
      <c r="B152" s="113">
        <f>IF(BIODATA!B152="","", BIODATA!B152)</f>
        <v>143</v>
      </c>
      <c r="C152" s="114" t="str">
        <f>IF(BIODATA!D152="","", BIODATA!D152)</f>
        <v/>
      </c>
      <c r="D152" s="115" t="str">
        <f>IF(BIODATA!F152="","", BIODATA!F152)</f>
        <v/>
      </c>
      <c r="E152" s="56"/>
      <c r="F152" s="72"/>
      <c r="G152" s="56"/>
      <c r="H152" s="56"/>
      <c r="I152" s="56"/>
      <c r="J152" s="56"/>
      <c r="K152" s="385" t="str">
        <f t="shared" si="2"/>
        <v xml:space="preserve">  </v>
      </c>
      <c r="L152" s="375"/>
      <c r="M152" s="375"/>
    </row>
    <row r="153" spans="1:13" ht="15.75">
      <c r="A153" s="375"/>
      <c r="B153" s="113">
        <f>IF(BIODATA!B153="","", BIODATA!B153)</f>
        <v>144</v>
      </c>
      <c r="C153" s="114" t="str">
        <f>IF(BIODATA!D153="","", BIODATA!D153)</f>
        <v/>
      </c>
      <c r="D153" s="115" t="str">
        <f>IF(BIODATA!F153="","", BIODATA!F153)</f>
        <v/>
      </c>
      <c r="E153" s="56"/>
      <c r="F153" s="72"/>
      <c r="G153" s="56"/>
      <c r="H153" s="56"/>
      <c r="I153" s="56"/>
      <c r="J153" s="56"/>
      <c r="K153" s="385" t="str">
        <f t="shared" si="2"/>
        <v xml:space="preserve">  </v>
      </c>
      <c r="L153" s="375"/>
      <c r="M153" s="375"/>
    </row>
    <row r="154" spans="1:13" ht="15.75">
      <c r="A154" s="375"/>
      <c r="B154" s="113">
        <f>IF(BIODATA!B154="","", BIODATA!B154)</f>
        <v>145</v>
      </c>
      <c r="C154" s="114" t="str">
        <f>IF(BIODATA!D154="","", BIODATA!D154)</f>
        <v/>
      </c>
      <c r="D154" s="115" t="str">
        <f>IF(BIODATA!F154="","", BIODATA!F154)</f>
        <v/>
      </c>
      <c r="E154" s="56"/>
      <c r="F154" s="72"/>
      <c r="G154" s="56"/>
      <c r="H154" s="56"/>
      <c r="I154" s="56"/>
      <c r="J154" s="56"/>
      <c r="K154" s="385" t="str">
        <f t="shared" si="2"/>
        <v xml:space="preserve">  </v>
      </c>
      <c r="L154" s="375"/>
      <c r="M154" s="375"/>
    </row>
    <row r="155" spans="1:13" ht="15.75">
      <c r="A155" s="375"/>
      <c r="B155" s="113">
        <f>IF(BIODATA!B155="","", BIODATA!B155)</f>
        <v>146</v>
      </c>
      <c r="C155" s="114" t="str">
        <f>IF(BIODATA!D155="","", BIODATA!D155)</f>
        <v/>
      </c>
      <c r="D155" s="115" t="str">
        <f>IF(BIODATA!F155="","", BIODATA!F155)</f>
        <v/>
      </c>
      <c r="E155" s="56"/>
      <c r="F155" s="72"/>
      <c r="G155" s="56"/>
      <c r="H155" s="56"/>
      <c r="I155" s="56"/>
      <c r="J155" s="56"/>
      <c r="K155" s="385" t="str">
        <f t="shared" si="2"/>
        <v xml:space="preserve">  </v>
      </c>
      <c r="L155" s="375"/>
      <c r="M155" s="375"/>
    </row>
    <row r="156" spans="1:13" ht="15.75">
      <c r="A156" s="375"/>
      <c r="B156" s="113">
        <f>IF(BIODATA!B156="","", BIODATA!B156)</f>
        <v>147</v>
      </c>
      <c r="C156" s="114" t="str">
        <f>IF(BIODATA!D156="","", BIODATA!D156)</f>
        <v/>
      </c>
      <c r="D156" s="115" t="str">
        <f>IF(BIODATA!F156="","", BIODATA!F156)</f>
        <v/>
      </c>
      <c r="E156" s="56"/>
      <c r="F156" s="72"/>
      <c r="G156" s="56"/>
      <c r="H156" s="56"/>
      <c r="I156" s="56"/>
      <c r="J156" s="56"/>
      <c r="K156" s="385" t="str">
        <f t="shared" si="2"/>
        <v xml:space="preserve">  </v>
      </c>
      <c r="L156" s="375"/>
      <c r="M156" s="375"/>
    </row>
    <row r="157" spans="1:13" ht="15.75">
      <c r="A157" s="375"/>
      <c r="B157" s="113">
        <f>IF(BIODATA!B157="","", BIODATA!B157)</f>
        <v>148</v>
      </c>
      <c r="C157" s="114" t="str">
        <f>IF(BIODATA!D157="","", BIODATA!D157)</f>
        <v/>
      </c>
      <c r="D157" s="115" t="str">
        <f>IF(BIODATA!F157="","", BIODATA!F157)</f>
        <v/>
      </c>
      <c r="E157" s="56"/>
      <c r="F157" s="72"/>
      <c r="G157" s="56"/>
      <c r="H157" s="56"/>
      <c r="I157" s="56"/>
      <c r="J157" s="56"/>
      <c r="K157" s="385" t="str">
        <f t="shared" si="2"/>
        <v xml:space="preserve">  </v>
      </c>
      <c r="L157" s="375"/>
      <c r="M157" s="375"/>
    </row>
    <row r="158" spans="1:13" ht="15.75">
      <c r="A158" s="375"/>
      <c r="B158" s="113">
        <f>IF(BIODATA!B158="","", BIODATA!B158)</f>
        <v>149</v>
      </c>
      <c r="C158" s="114" t="str">
        <f>IF(BIODATA!D158="","", BIODATA!D158)</f>
        <v/>
      </c>
      <c r="D158" s="115" t="str">
        <f>IF(BIODATA!F158="","", BIODATA!F158)</f>
        <v/>
      </c>
      <c r="E158" s="56"/>
      <c r="F158" s="72"/>
      <c r="G158" s="56"/>
      <c r="H158" s="56"/>
      <c r="I158" s="56"/>
      <c r="J158" s="56"/>
      <c r="K158" s="385" t="str">
        <f t="shared" si="2"/>
        <v xml:space="preserve">  </v>
      </c>
      <c r="L158" s="375"/>
      <c r="M158" s="375"/>
    </row>
    <row r="159" spans="1:13" ht="15.75">
      <c r="A159" s="375"/>
      <c r="B159" s="113">
        <f>IF(BIODATA!B159="","", BIODATA!B159)</f>
        <v>150</v>
      </c>
      <c r="C159" s="114" t="str">
        <f>IF(BIODATA!D159="","", BIODATA!D159)</f>
        <v/>
      </c>
      <c r="D159" s="115" t="str">
        <f>IF(BIODATA!F159="","", BIODATA!F159)</f>
        <v/>
      </c>
      <c r="E159" s="56"/>
      <c r="F159" s="72"/>
      <c r="G159" s="56"/>
      <c r="H159" s="56"/>
      <c r="I159" s="56"/>
      <c r="J159" s="56"/>
      <c r="K159" s="385" t="str">
        <f t="shared" si="2"/>
        <v xml:space="preserve">  </v>
      </c>
      <c r="L159" s="375"/>
      <c r="M159" s="375"/>
    </row>
    <row r="160" spans="1:13" ht="15.75">
      <c r="A160" s="375"/>
      <c r="B160" s="113">
        <f>IF(BIODATA!B160="","", BIODATA!B160)</f>
        <v>151</v>
      </c>
      <c r="C160" s="114" t="str">
        <f>IF(BIODATA!D160="","", BIODATA!D160)</f>
        <v/>
      </c>
      <c r="D160" s="115" t="str">
        <f>IF(BIODATA!F160="","", BIODATA!F160)</f>
        <v/>
      </c>
      <c r="E160" s="56"/>
      <c r="F160" s="72"/>
      <c r="G160" s="56"/>
      <c r="H160" s="56"/>
      <c r="I160" s="56"/>
      <c r="J160" s="56"/>
      <c r="K160" s="385" t="str">
        <f t="shared" si="2"/>
        <v xml:space="preserve">  </v>
      </c>
      <c r="L160" s="375"/>
      <c r="M160" s="375"/>
    </row>
    <row r="161" spans="1:13" ht="15.75">
      <c r="A161" s="375"/>
      <c r="B161" s="113">
        <f>IF(BIODATA!B161="","", BIODATA!B161)</f>
        <v>152</v>
      </c>
      <c r="C161" s="114" t="str">
        <f>IF(BIODATA!D161="","", BIODATA!D161)</f>
        <v/>
      </c>
      <c r="D161" s="115" t="str">
        <f>IF(BIODATA!F161="","", BIODATA!F161)</f>
        <v/>
      </c>
      <c r="E161" s="56"/>
      <c r="F161" s="72"/>
      <c r="G161" s="56"/>
      <c r="H161" s="56"/>
      <c r="I161" s="56"/>
      <c r="J161" s="56"/>
      <c r="K161" s="385" t="str">
        <f t="shared" si="2"/>
        <v xml:space="preserve">  </v>
      </c>
      <c r="L161" s="375"/>
      <c r="M161" s="375"/>
    </row>
    <row r="162" spans="1:13" ht="15.75">
      <c r="A162" s="375"/>
      <c r="B162" s="113">
        <f>IF(BIODATA!B162="","", BIODATA!B162)</f>
        <v>153</v>
      </c>
      <c r="C162" s="114" t="str">
        <f>IF(BIODATA!D162="","", BIODATA!D162)</f>
        <v/>
      </c>
      <c r="D162" s="115" t="str">
        <f>IF(BIODATA!F162="","", BIODATA!F162)</f>
        <v/>
      </c>
      <c r="E162" s="56"/>
      <c r="F162" s="72"/>
      <c r="G162" s="56"/>
      <c r="H162" s="56"/>
      <c r="I162" s="56"/>
      <c r="J162" s="56"/>
      <c r="K162" s="385" t="str">
        <f t="shared" si="2"/>
        <v xml:space="preserve">  </v>
      </c>
      <c r="L162" s="375"/>
      <c r="M162" s="375"/>
    </row>
    <row r="163" spans="1:13" ht="15.75">
      <c r="A163" s="375"/>
      <c r="B163" s="113">
        <f>IF(BIODATA!B163="","", BIODATA!B163)</f>
        <v>154</v>
      </c>
      <c r="C163" s="114" t="str">
        <f>IF(BIODATA!D163="","", BIODATA!D163)</f>
        <v/>
      </c>
      <c r="D163" s="115" t="str">
        <f>IF(BIODATA!F163="","", BIODATA!F163)</f>
        <v/>
      </c>
      <c r="E163" s="56"/>
      <c r="F163" s="72"/>
      <c r="G163" s="56"/>
      <c r="H163" s="56"/>
      <c r="I163" s="56"/>
      <c r="J163" s="56"/>
      <c r="K163" s="385" t="str">
        <f t="shared" si="2"/>
        <v xml:space="preserve">  </v>
      </c>
      <c r="L163" s="375"/>
      <c r="M163" s="375"/>
    </row>
    <row r="164" spans="1:13" ht="15.75">
      <c r="A164" s="375"/>
      <c r="B164" s="113">
        <f>IF(BIODATA!B164="","", BIODATA!B164)</f>
        <v>155</v>
      </c>
      <c r="C164" s="114" t="str">
        <f>IF(BIODATA!D164="","", BIODATA!D164)</f>
        <v/>
      </c>
      <c r="D164" s="115" t="str">
        <f>IF(BIODATA!F164="","", BIODATA!F164)</f>
        <v/>
      </c>
      <c r="E164" s="56"/>
      <c r="F164" s="72"/>
      <c r="G164" s="56"/>
      <c r="H164" s="56"/>
      <c r="I164" s="56"/>
      <c r="J164" s="56"/>
      <c r="K164" s="385" t="str">
        <f t="shared" si="2"/>
        <v xml:space="preserve">  </v>
      </c>
      <c r="L164" s="375"/>
      <c r="M164" s="375"/>
    </row>
    <row r="165" spans="1:13" ht="15.75">
      <c r="A165" s="375"/>
      <c r="B165" s="113">
        <f>IF(BIODATA!B165="","", BIODATA!B165)</f>
        <v>156</v>
      </c>
      <c r="C165" s="114" t="str">
        <f>IF(BIODATA!D165="","", BIODATA!D165)</f>
        <v/>
      </c>
      <c r="D165" s="115" t="str">
        <f>IF(BIODATA!F165="","", BIODATA!F165)</f>
        <v/>
      </c>
      <c r="E165" s="56"/>
      <c r="F165" s="72"/>
      <c r="G165" s="56"/>
      <c r="H165" s="56"/>
      <c r="I165" s="56"/>
      <c r="J165" s="56"/>
      <c r="K165" s="385" t="str">
        <f t="shared" si="2"/>
        <v xml:space="preserve">  </v>
      </c>
      <c r="L165" s="375"/>
      <c r="M165" s="375"/>
    </row>
    <row r="166" spans="1:13" ht="15.75">
      <c r="A166" s="375"/>
      <c r="B166" s="113">
        <f>IF(BIODATA!B166="","", BIODATA!B166)</f>
        <v>157</v>
      </c>
      <c r="C166" s="114" t="str">
        <f>IF(BIODATA!D166="","", BIODATA!D166)</f>
        <v/>
      </c>
      <c r="D166" s="115" t="str">
        <f>IF(BIODATA!F166="","", BIODATA!F166)</f>
        <v/>
      </c>
      <c r="E166" s="56"/>
      <c r="F166" s="72"/>
      <c r="G166" s="56"/>
      <c r="H166" s="56"/>
      <c r="I166" s="56"/>
      <c r="J166" s="56"/>
      <c r="K166" s="385" t="str">
        <f t="shared" si="2"/>
        <v xml:space="preserve">  </v>
      </c>
      <c r="L166" s="375"/>
      <c r="M166" s="375"/>
    </row>
    <row r="167" spans="1:13" ht="15.75">
      <c r="A167" s="375"/>
      <c r="B167" s="113">
        <f>IF(BIODATA!B167="","", BIODATA!B167)</f>
        <v>158</v>
      </c>
      <c r="C167" s="114" t="str">
        <f>IF(BIODATA!D167="","", BIODATA!D167)</f>
        <v/>
      </c>
      <c r="D167" s="115" t="str">
        <f>IF(BIODATA!F167="","", BIODATA!F167)</f>
        <v/>
      </c>
      <c r="E167" s="56"/>
      <c r="F167" s="72"/>
      <c r="G167" s="56"/>
      <c r="H167" s="56"/>
      <c r="I167" s="56"/>
      <c r="J167" s="56"/>
      <c r="K167" s="385" t="str">
        <f t="shared" si="2"/>
        <v xml:space="preserve">  </v>
      </c>
      <c r="L167" s="375"/>
      <c r="M167" s="375"/>
    </row>
    <row r="168" spans="1:13" ht="15.75">
      <c r="A168" s="375"/>
      <c r="B168" s="113">
        <f>IF(BIODATA!B168="","", BIODATA!B168)</f>
        <v>159</v>
      </c>
      <c r="C168" s="114" t="str">
        <f>IF(BIODATA!D168="","", BIODATA!D168)</f>
        <v/>
      </c>
      <c r="D168" s="115" t="str">
        <f>IF(BIODATA!F168="","", BIODATA!F168)</f>
        <v/>
      </c>
      <c r="E168" s="56"/>
      <c r="F168" s="72"/>
      <c r="G168" s="56"/>
      <c r="H168" s="56"/>
      <c r="I168" s="56"/>
      <c r="J168" s="56"/>
      <c r="K168" s="385" t="str">
        <f t="shared" si="2"/>
        <v xml:space="preserve">  </v>
      </c>
      <c r="L168" s="375"/>
      <c r="M168" s="375"/>
    </row>
    <row r="169" spans="1:13" ht="15.75">
      <c r="A169" s="375"/>
      <c r="B169" s="113">
        <f>IF(BIODATA!B169="","", BIODATA!B169)</f>
        <v>160</v>
      </c>
      <c r="C169" s="114" t="str">
        <f>IF(BIODATA!D169="","", BIODATA!D169)</f>
        <v/>
      </c>
      <c r="D169" s="115" t="str">
        <f>IF(BIODATA!F169="","", BIODATA!F169)</f>
        <v/>
      </c>
      <c r="E169" s="56"/>
      <c r="F169" s="72"/>
      <c r="G169" s="56"/>
      <c r="H169" s="56"/>
      <c r="I169" s="56"/>
      <c r="J169" s="56"/>
      <c r="K169" s="385" t="str">
        <f t="shared" si="2"/>
        <v xml:space="preserve">  </v>
      </c>
      <c r="L169" s="375"/>
      <c r="M169" s="375"/>
    </row>
    <row r="170" spans="1:13" ht="15.75">
      <c r="A170" s="375"/>
      <c r="B170" s="113">
        <f>IF(BIODATA!B170="","", BIODATA!B170)</f>
        <v>161</v>
      </c>
      <c r="C170" s="114" t="str">
        <f>IF(BIODATA!D170="","", BIODATA!D170)</f>
        <v/>
      </c>
      <c r="D170" s="115" t="str">
        <f>IF(BIODATA!F170="","", BIODATA!F170)</f>
        <v/>
      </c>
      <c r="E170" s="56"/>
      <c r="F170" s="72"/>
      <c r="G170" s="56"/>
      <c r="H170" s="56"/>
      <c r="I170" s="56"/>
      <c r="J170" s="56"/>
      <c r="K170" s="385" t="str">
        <f t="shared" si="2"/>
        <v xml:space="preserve">  </v>
      </c>
      <c r="L170" s="375"/>
      <c r="M170" s="375"/>
    </row>
    <row r="171" spans="1:13" ht="15.75">
      <c r="A171" s="375"/>
      <c r="B171" s="113">
        <f>IF(BIODATA!B171="","", BIODATA!B171)</f>
        <v>162</v>
      </c>
      <c r="C171" s="114" t="str">
        <f>IF(BIODATA!D171="","", BIODATA!D171)</f>
        <v/>
      </c>
      <c r="D171" s="115" t="str">
        <f>IF(BIODATA!F171="","", BIODATA!F171)</f>
        <v/>
      </c>
      <c r="E171" s="56"/>
      <c r="F171" s="72"/>
      <c r="G171" s="56"/>
      <c r="H171" s="56"/>
      <c r="I171" s="56"/>
      <c r="J171" s="56"/>
      <c r="K171" s="385" t="str">
        <f t="shared" si="2"/>
        <v xml:space="preserve">  </v>
      </c>
      <c r="L171" s="375"/>
      <c r="M171" s="375"/>
    </row>
    <row r="172" spans="1:13" ht="15.75">
      <c r="A172" s="375"/>
      <c r="B172" s="113">
        <f>IF(BIODATA!B172="","", BIODATA!B172)</f>
        <v>163</v>
      </c>
      <c r="C172" s="114" t="str">
        <f>IF(BIODATA!D172="","", BIODATA!D172)</f>
        <v/>
      </c>
      <c r="D172" s="115" t="str">
        <f>IF(BIODATA!F172="","", BIODATA!F172)</f>
        <v/>
      </c>
      <c r="E172" s="56"/>
      <c r="F172" s="72"/>
      <c r="G172" s="56"/>
      <c r="H172" s="56"/>
      <c r="I172" s="56"/>
      <c r="J172" s="56"/>
      <c r="K172" s="385" t="str">
        <f t="shared" si="2"/>
        <v xml:space="preserve">  </v>
      </c>
      <c r="L172" s="375"/>
      <c r="M172" s="375"/>
    </row>
    <row r="173" spans="1:13" ht="15.75">
      <c r="A173" s="375"/>
      <c r="B173" s="113">
        <f>IF(BIODATA!B173="","", BIODATA!B173)</f>
        <v>164</v>
      </c>
      <c r="C173" s="114" t="str">
        <f>IF(BIODATA!D173="","", BIODATA!D173)</f>
        <v/>
      </c>
      <c r="D173" s="115" t="str">
        <f>IF(BIODATA!F173="","", BIODATA!F173)</f>
        <v/>
      </c>
      <c r="E173" s="56"/>
      <c r="F173" s="72"/>
      <c r="G173" s="56"/>
      <c r="H173" s="56"/>
      <c r="I173" s="56"/>
      <c r="J173" s="56"/>
      <c r="K173" s="385" t="str">
        <f t="shared" si="2"/>
        <v xml:space="preserve">  </v>
      </c>
      <c r="L173" s="375"/>
      <c r="M173" s="375"/>
    </row>
    <row r="174" spans="1:13" ht="15.75">
      <c r="A174" s="375"/>
      <c r="B174" s="113">
        <f>IF(BIODATA!B174="","", BIODATA!B174)</f>
        <v>165</v>
      </c>
      <c r="C174" s="114" t="str">
        <f>IF(BIODATA!D174="","", BIODATA!D174)</f>
        <v/>
      </c>
      <c r="D174" s="115" t="str">
        <f>IF(BIODATA!F174="","", BIODATA!F174)</f>
        <v/>
      </c>
      <c r="E174" s="56"/>
      <c r="F174" s="72"/>
      <c r="G174" s="56"/>
      <c r="H174" s="56"/>
      <c r="I174" s="56"/>
      <c r="J174" s="56"/>
      <c r="K174" s="385" t="str">
        <f t="shared" si="2"/>
        <v xml:space="preserve">  </v>
      </c>
      <c r="L174" s="375"/>
      <c r="M174" s="375"/>
    </row>
    <row r="175" spans="1:13" ht="15.75">
      <c r="A175" s="375"/>
      <c r="B175" s="113">
        <f>IF(BIODATA!B175="","", BIODATA!B175)</f>
        <v>166</v>
      </c>
      <c r="C175" s="114" t="str">
        <f>IF(BIODATA!D175="","", BIODATA!D175)</f>
        <v/>
      </c>
      <c r="D175" s="115" t="str">
        <f>IF(BIODATA!F175="","", BIODATA!F175)</f>
        <v/>
      </c>
      <c r="E175" s="56"/>
      <c r="F175" s="72"/>
      <c r="G175" s="56"/>
      <c r="H175" s="56"/>
      <c r="I175" s="56"/>
      <c r="J175" s="56"/>
      <c r="K175" s="385" t="str">
        <f t="shared" si="2"/>
        <v xml:space="preserve">  </v>
      </c>
      <c r="L175" s="375"/>
      <c r="M175" s="375"/>
    </row>
    <row r="176" spans="1:13" ht="15.75">
      <c r="A176" s="375"/>
      <c r="B176" s="113">
        <f>IF(BIODATA!B176="","", BIODATA!B176)</f>
        <v>167</v>
      </c>
      <c r="C176" s="114" t="str">
        <f>IF(BIODATA!D176="","", BIODATA!D176)</f>
        <v/>
      </c>
      <c r="D176" s="115" t="str">
        <f>IF(BIODATA!F176="","", BIODATA!F176)</f>
        <v/>
      </c>
      <c r="E176" s="56"/>
      <c r="F176" s="72"/>
      <c r="G176" s="56"/>
      <c r="H176" s="56"/>
      <c r="I176" s="56"/>
      <c r="J176" s="56"/>
      <c r="K176" s="385" t="str">
        <f t="shared" si="2"/>
        <v xml:space="preserve">  </v>
      </c>
      <c r="L176" s="375"/>
      <c r="M176" s="375"/>
    </row>
    <row r="177" spans="1:13" ht="15.75">
      <c r="A177" s="375"/>
      <c r="B177" s="113">
        <f>IF(BIODATA!B177="","", BIODATA!B177)</f>
        <v>168</v>
      </c>
      <c r="C177" s="114" t="str">
        <f>IF(BIODATA!D177="","", BIODATA!D177)</f>
        <v/>
      </c>
      <c r="D177" s="115" t="str">
        <f>IF(BIODATA!F177="","", BIODATA!F177)</f>
        <v/>
      </c>
      <c r="E177" s="56"/>
      <c r="F177" s="72"/>
      <c r="G177" s="56"/>
      <c r="H177" s="56"/>
      <c r="I177" s="56"/>
      <c r="J177" s="56"/>
      <c r="K177" s="385" t="str">
        <f t="shared" si="2"/>
        <v xml:space="preserve">  </v>
      </c>
      <c r="L177" s="375"/>
      <c r="M177" s="375"/>
    </row>
    <row r="178" spans="1:13" ht="15.75">
      <c r="A178" s="375"/>
      <c r="B178" s="113">
        <f>IF(BIODATA!B178="","", BIODATA!B178)</f>
        <v>169</v>
      </c>
      <c r="C178" s="114" t="str">
        <f>IF(BIODATA!D178="","", BIODATA!D178)</f>
        <v/>
      </c>
      <c r="D178" s="115" t="str">
        <f>IF(BIODATA!F178="","", BIODATA!F178)</f>
        <v/>
      </c>
      <c r="E178" s="56"/>
      <c r="F178" s="72"/>
      <c r="G178" s="56"/>
      <c r="H178" s="56"/>
      <c r="I178" s="56"/>
      <c r="J178" s="56"/>
      <c r="K178" s="385" t="str">
        <f t="shared" si="2"/>
        <v xml:space="preserve">  </v>
      </c>
      <c r="L178" s="375"/>
      <c r="M178" s="375"/>
    </row>
    <row r="179" spans="1:13" ht="15.75">
      <c r="A179" s="375"/>
      <c r="B179" s="113">
        <f>IF(BIODATA!B179="","", BIODATA!B179)</f>
        <v>170</v>
      </c>
      <c r="C179" s="114" t="str">
        <f>IF(BIODATA!D179="","", BIODATA!D179)</f>
        <v/>
      </c>
      <c r="D179" s="115" t="str">
        <f>IF(BIODATA!F179="","", BIODATA!F179)</f>
        <v/>
      </c>
      <c r="E179" s="56"/>
      <c r="F179" s="72"/>
      <c r="G179" s="56"/>
      <c r="H179" s="56"/>
      <c r="I179" s="56"/>
      <c r="J179" s="56"/>
      <c r="K179" s="385" t="str">
        <f t="shared" si="2"/>
        <v xml:space="preserve">  </v>
      </c>
      <c r="L179" s="375"/>
      <c r="M179" s="375"/>
    </row>
    <row r="180" spans="1:13" ht="15.75">
      <c r="A180" s="375"/>
      <c r="B180" s="113">
        <f>IF(BIODATA!B180="","", BIODATA!B180)</f>
        <v>171</v>
      </c>
      <c r="C180" s="114" t="str">
        <f>IF(BIODATA!D180="","", BIODATA!D180)</f>
        <v/>
      </c>
      <c r="D180" s="115" t="str">
        <f>IF(BIODATA!F180="","", BIODATA!F180)</f>
        <v/>
      </c>
      <c r="E180" s="56"/>
      <c r="F180" s="72"/>
      <c r="G180" s="56"/>
      <c r="H180" s="56"/>
      <c r="I180" s="56"/>
      <c r="J180" s="56"/>
      <c r="K180" s="385" t="str">
        <f t="shared" si="2"/>
        <v xml:space="preserve">  </v>
      </c>
      <c r="L180" s="375"/>
      <c r="M180" s="375"/>
    </row>
    <row r="181" spans="1:13" ht="15.75">
      <c r="A181" s="375"/>
      <c r="B181" s="113">
        <f>IF(BIODATA!B181="","", BIODATA!B181)</f>
        <v>172</v>
      </c>
      <c r="C181" s="114" t="str">
        <f>IF(BIODATA!D181="","", BIODATA!D181)</f>
        <v/>
      </c>
      <c r="D181" s="115" t="str">
        <f>IF(BIODATA!F181="","", BIODATA!F181)</f>
        <v/>
      </c>
      <c r="E181" s="56"/>
      <c r="F181" s="72"/>
      <c r="G181" s="56"/>
      <c r="H181" s="56"/>
      <c r="I181" s="56"/>
      <c r="J181" s="56"/>
      <c r="K181" s="385" t="str">
        <f t="shared" si="2"/>
        <v xml:space="preserve">  </v>
      </c>
      <c r="L181" s="375"/>
      <c r="M181" s="375"/>
    </row>
    <row r="182" spans="1:13" ht="15.75">
      <c r="A182" s="375"/>
      <c r="B182" s="113">
        <f>IF(BIODATA!B182="","", BIODATA!B182)</f>
        <v>173</v>
      </c>
      <c r="C182" s="114" t="str">
        <f>IF(BIODATA!D182="","", BIODATA!D182)</f>
        <v/>
      </c>
      <c r="D182" s="115" t="str">
        <f>IF(BIODATA!F182="","", BIODATA!F182)</f>
        <v/>
      </c>
      <c r="E182" s="56"/>
      <c r="F182" s="72"/>
      <c r="G182" s="56"/>
      <c r="H182" s="56"/>
      <c r="I182" s="56"/>
      <c r="J182" s="56"/>
      <c r="K182" s="385" t="str">
        <f t="shared" si="2"/>
        <v xml:space="preserve">  </v>
      </c>
      <c r="L182" s="375"/>
      <c r="M182" s="375"/>
    </row>
    <row r="183" spans="1:13" ht="15.75">
      <c r="A183" s="375"/>
      <c r="B183" s="113">
        <f>IF(BIODATA!B183="","", BIODATA!B183)</f>
        <v>174</v>
      </c>
      <c r="C183" s="114" t="str">
        <f>IF(BIODATA!D183="","", BIODATA!D183)</f>
        <v/>
      </c>
      <c r="D183" s="115" t="str">
        <f>IF(BIODATA!F183="","", BIODATA!F183)</f>
        <v/>
      </c>
      <c r="E183" s="56"/>
      <c r="F183" s="72"/>
      <c r="G183" s="56"/>
      <c r="H183" s="56"/>
      <c r="I183" s="56"/>
      <c r="J183" s="56"/>
      <c r="K183" s="385" t="str">
        <f t="shared" si="2"/>
        <v xml:space="preserve">  </v>
      </c>
      <c r="L183" s="375"/>
      <c r="M183" s="375"/>
    </row>
    <row r="184" spans="1:13" ht="15.75">
      <c r="A184" s="375"/>
      <c r="B184" s="113">
        <f>IF(BIODATA!B184="","", BIODATA!B184)</f>
        <v>175</v>
      </c>
      <c r="C184" s="114" t="str">
        <f>IF(BIODATA!D184="","", BIODATA!D184)</f>
        <v/>
      </c>
      <c r="D184" s="115" t="str">
        <f>IF(BIODATA!F184="","", BIODATA!F184)</f>
        <v/>
      </c>
      <c r="E184" s="56"/>
      <c r="F184" s="72"/>
      <c r="G184" s="56"/>
      <c r="H184" s="56"/>
      <c r="I184" s="56"/>
      <c r="J184" s="56"/>
      <c r="K184" s="385" t="str">
        <f t="shared" si="2"/>
        <v xml:space="preserve">  </v>
      </c>
      <c r="L184" s="375"/>
      <c r="M184" s="375"/>
    </row>
    <row r="185" spans="1:13" ht="15.75">
      <c r="A185" s="375"/>
      <c r="B185" s="113">
        <f>IF(BIODATA!B185="","", BIODATA!B185)</f>
        <v>176</v>
      </c>
      <c r="C185" s="114" t="str">
        <f>IF(BIODATA!D185="","", BIODATA!D185)</f>
        <v/>
      </c>
      <c r="D185" s="115" t="str">
        <f>IF(BIODATA!F185="","", BIODATA!F185)</f>
        <v/>
      </c>
      <c r="E185" s="56"/>
      <c r="F185" s="72"/>
      <c r="G185" s="56"/>
      <c r="H185" s="56"/>
      <c r="I185" s="56"/>
      <c r="J185" s="56"/>
      <c r="K185" s="385" t="str">
        <f t="shared" si="2"/>
        <v xml:space="preserve">  </v>
      </c>
      <c r="L185" s="375"/>
      <c r="M185" s="375"/>
    </row>
    <row r="186" spans="1:13" ht="15.75">
      <c r="A186" s="375"/>
      <c r="B186" s="113">
        <f>IF(BIODATA!B186="","", BIODATA!B186)</f>
        <v>177</v>
      </c>
      <c r="C186" s="114" t="str">
        <f>IF(BIODATA!D186="","", BIODATA!D186)</f>
        <v/>
      </c>
      <c r="D186" s="115" t="str">
        <f>IF(BIODATA!F186="","", BIODATA!F186)</f>
        <v/>
      </c>
      <c r="E186" s="56"/>
      <c r="F186" s="72"/>
      <c r="G186" s="56"/>
      <c r="H186" s="56"/>
      <c r="I186" s="56"/>
      <c r="J186" s="56"/>
      <c r="K186" s="385" t="str">
        <f t="shared" si="2"/>
        <v xml:space="preserve">  </v>
      </c>
      <c r="L186" s="375"/>
      <c r="M186" s="375"/>
    </row>
    <row r="187" spans="1:13" ht="15.75">
      <c r="A187" s="375"/>
      <c r="B187" s="113">
        <f>IF(BIODATA!B187="","", BIODATA!B187)</f>
        <v>178</v>
      </c>
      <c r="C187" s="114" t="str">
        <f>IF(BIODATA!D187="","", BIODATA!D187)</f>
        <v/>
      </c>
      <c r="D187" s="115" t="str">
        <f>IF(BIODATA!F187="","", BIODATA!F187)</f>
        <v/>
      </c>
      <c r="E187" s="56"/>
      <c r="F187" s="72"/>
      <c r="G187" s="56"/>
      <c r="H187" s="56"/>
      <c r="I187" s="56"/>
      <c r="J187" s="56"/>
      <c r="K187" s="385" t="str">
        <f t="shared" si="2"/>
        <v xml:space="preserve">  </v>
      </c>
      <c r="L187" s="375"/>
      <c r="M187" s="375"/>
    </row>
    <row r="188" spans="1:13" ht="15.75">
      <c r="A188" s="375"/>
      <c r="B188" s="113">
        <f>IF(BIODATA!B188="","", BIODATA!B188)</f>
        <v>179</v>
      </c>
      <c r="C188" s="114" t="str">
        <f>IF(BIODATA!D188="","", BIODATA!D188)</f>
        <v/>
      </c>
      <c r="D188" s="115" t="str">
        <f>IF(BIODATA!F188="","", BIODATA!F188)</f>
        <v/>
      </c>
      <c r="E188" s="56"/>
      <c r="F188" s="72"/>
      <c r="G188" s="56"/>
      <c r="H188" s="56"/>
      <c r="I188" s="56"/>
      <c r="J188" s="56"/>
      <c r="K188" s="385" t="str">
        <f t="shared" si="2"/>
        <v xml:space="preserve">  </v>
      </c>
      <c r="L188" s="375"/>
      <c r="M188" s="375"/>
    </row>
    <row r="189" spans="1:13" ht="15.75">
      <c r="A189" s="375"/>
      <c r="B189" s="113">
        <f>IF(BIODATA!B189="","", BIODATA!B189)</f>
        <v>180</v>
      </c>
      <c r="C189" s="114" t="str">
        <f>IF(BIODATA!D189="","", BIODATA!D189)</f>
        <v/>
      </c>
      <c r="D189" s="115" t="str">
        <f>IF(BIODATA!F189="","", BIODATA!F189)</f>
        <v/>
      </c>
      <c r="E189" s="56"/>
      <c r="F189" s="72"/>
      <c r="G189" s="56"/>
      <c r="H189" s="56"/>
      <c r="I189" s="56"/>
      <c r="J189" s="56"/>
      <c r="K189" s="385" t="str">
        <f t="shared" si="2"/>
        <v xml:space="preserve">  </v>
      </c>
      <c r="L189" s="375"/>
      <c r="M189" s="375"/>
    </row>
    <row r="190" spans="1:13" ht="15.75">
      <c r="A190" s="375"/>
      <c r="B190" s="113">
        <f>IF(BIODATA!B190="","", BIODATA!B190)</f>
        <v>181</v>
      </c>
      <c r="C190" s="114" t="str">
        <f>IF(BIODATA!D190="","", BIODATA!D190)</f>
        <v/>
      </c>
      <c r="D190" s="115" t="str">
        <f>IF(BIODATA!F190="","", BIODATA!F190)</f>
        <v/>
      </c>
      <c r="E190" s="56"/>
      <c r="F190" s="72"/>
      <c r="G190" s="56"/>
      <c r="H190" s="56"/>
      <c r="I190" s="56"/>
      <c r="J190" s="56"/>
      <c r="K190" s="385" t="str">
        <f t="shared" si="2"/>
        <v xml:space="preserve">  </v>
      </c>
      <c r="L190" s="375"/>
      <c r="M190" s="375"/>
    </row>
    <row r="191" spans="1:13" ht="15.75">
      <c r="A191" s="375"/>
      <c r="B191" s="113">
        <f>IF(BIODATA!B191="","", BIODATA!B191)</f>
        <v>182</v>
      </c>
      <c r="C191" s="114" t="str">
        <f>IF(BIODATA!D191="","", BIODATA!D191)</f>
        <v/>
      </c>
      <c r="D191" s="115" t="str">
        <f>IF(BIODATA!F191="","", BIODATA!F191)</f>
        <v/>
      </c>
      <c r="E191" s="56"/>
      <c r="F191" s="72"/>
      <c r="G191" s="56"/>
      <c r="H191" s="56"/>
      <c r="I191" s="56"/>
      <c r="J191" s="56"/>
      <c r="K191" s="385" t="str">
        <f t="shared" si="2"/>
        <v xml:space="preserve">  </v>
      </c>
      <c r="L191" s="375"/>
      <c r="M191" s="375"/>
    </row>
    <row r="192" spans="1:13" ht="15.75">
      <c r="A192" s="375"/>
      <c r="B192" s="113">
        <f>IF(BIODATA!B192="","", BIODATA!B192)</f>
        <v>183</v>
      </c>
      <c r="C192" s="114" t="str">
        <f>IF(BIODATA!D192="","", BIODATA!D192)</f>
        <v/>
      </c>
      <c r="D192" s="115" t="str">
        <f>IF(BIODATA!F192="","", BIODATA!F192)</f>
        <v/>
      </c>
      <c r="E192" s="56"/>
      <c r="F192" s="72"/>
      <c r="G192" s="56"/>
      <c r="H192" s="56"/>
      <c r="I192" s="56"/>
      <c r="J192" s="56"/>
      <c r="K192" s="385" t="str">
        <f t="shared" si="2"/>
        <v xml:space="preserve">  </v>
      </c>
      <c r="L192" s="375"/>
      <c r="M192" s="375"/>
    </row>
    <row r="193" spans="1:13" ht="15.75">
      <c r="A193" s="375"/>
      <c r="B193" s="113">
        <f>IF(BIODATA!B193="","", BIODATA!B193)</f>
        <v>184</v>
      </c>
      <c r="C193" s="114" t="str">
        <f>IF(BIODATA!D193="","", BIODATA!D193)</f>
        <v/>
      </c>
      <c r="D193" s="115" t="str">
        <f>IF(BIODATA!F193="","", BIODATA!F193)</f>
        <v/>
      </c>
      <c r="E193" s="56"/>
      <c r="F193" s="72"/>
      <c r="G193" s="56"/>
      <c r="H193" s="56"/>
      <c r="I193" s="56"/>
      <c r="J193" s="56"/>
      <c r="K193" s="385" t="str">
        <f t="shared" si="2"/>
        <v xml:space="preserve">  </v>
      </c>
      <c r="L193" s="375"/>
      <c r="M193" s="375"/>
    </row>
    <row r="194" spans="1:13" ht="15.75">
      <c r="A194" s="375"/>
      <c r="B194" s="113">
        <f>IF(BIODATA!B194="","", BIODATA!B194)</f>
        <v>185</v>
      </c>
      <c r="C194" s="114" t="str">
        <f>IF(BIODATA!D194="","", BIODATA!D194)</f>
        <v/>
      </c>
      <c r="D194" s="115" t="str">
        <f>IF(BIODATA!F194="","", BIODATA!F194)</f>
        <v/>
      </c>
      <c r="E194" s="56"/>
      <c r="F194" s="72"/>
      <c r="G194" s="56"/>
      <c r="H194" s="56"/>
      <c r="I194" s="56"/>
      <c r="J194" s="56"/>
      <c r="K194" s="385" t="str">
        <f t="shared" si="2"/>
        <v xml:space="preserve">  </v>
      </c>
      <c r="L194" s="375"/>
      <c r="M194" s="375"/>
    </row>
    <row r="195" spans="1:13" ht="15.75">
      <c r="A195" s="375"/>
      <c r="B195" s="113">
        <f>IF(BIODATA!B195="","", BIODATA!B195)</f>
        <v>186</v>
      </c>
      <c r="C195" s="114" t="str">
        <f>IF(BIODATA!D195="","", BIODATA!D195)</f>
        <v/>
      </c>
      <c r="D195" s="115" t="str">
        <f>IF(BIODATA!F195="","", BIODATA!F195)</f>
        <v/>
      </c>
      <c r="E195" s="56"/>
      <c r="F195" s="72"/>
      <c r="G195" s="56"/>
      <c r="H195" s="56"/>
      <c r="I195" s="56"/>
      <c r="J195" s="56"/>
      <c r="K195" s="385" t="str">
        <f t="shared" si="2"/>
        <v xml:space="preserve">  </v>
      </c>
      <c r="L195" s="375"/>
      <c r="M195" s="375"/>
    </row>
    <row r="196" spans="1:13" ht="15.75">
      <c r="A196" s="375"/>
      <c r="B196" s="113">
        <f>IF(BIODATA!B196="","", BIODATA!B196)</f>
        <v>187</v>
      </c>
      <c r="C196" s="114" t="str">
        <f>IF(BIODATA!D196="","", BIODATA!D196)</f>
        <v/>
      </c>
      <c r="D196" s="115" t="str">
        <f>IF(BIODATA!F196="","", BIODATA!F196)</f>
        <v/>
      </c>
      <c r="E196" s="56"/>
      <c r="F196" s="72"/>
      <c r="G196" s="56"/>
      <c r="H196" s="56"/>
      <c r="I196" s="56"/>
      <c r="J196" s="56"/>
      <c r="K196" s="385" t="str">
        <f t="shared" si="2"/>
        <v xml:space="preserve">  </v>
      </c>
      <c r="L196" s="375"/>
      <c r="M196" s="375"/>
    </row>
    <row r="197" spans="1:13" ht="15.75">
      <c r="A197" s="375"/>
      <c r="B197" s="113">
        <f>IF(BIODATA!B197="","", BIODATA!B197)</f>
        <v>188</v>
      </c>
      <c r="C197" s="114" t="str">
        <f>IF(BIODATA!D197="","", BIODATA!D197)</f>
        <v/>
      </c>
      <c r="D197" s="115" t="str">
        <f>IF(BIODATA!F197="","", BIODATA!F197)</f>
        <v/>
      </c>
      <c r="E197" s="56"/>
      <c r="F197" s="72"/>
      <c r="G197" s="56"/>
      <c r="H197" s="56"/>
      <c r="I197" s="56"/>
      <c r="J197" s="56"/>
      <c r="K197" s="385" t="str">
        <f t="shared" si="2"/>
        <v xml:space="preserve">  </v>
      </c>
      <c r="L197" s="375"/>
      <c r="M197" s="375"/>
    </row>
    <row r="198" spans="1:13" ht="15.75">
      <c r="A198" s="375"/>
      <c r="B198" s="113">
        <f>IF(BIODATA!B198="","", BIODATA!B198)</f>
        <v>189</v>
      </c>
      <c r="C198" s="114" t="str">
        <f>IF(BIODATA!D198="","", BIODATA!D198)</f>
        <v/>
      </c>
      <c r="D198" s="115" t="str">
        <f>IF(BIODATA!F198="","", BIODATA!F198)</f>
        <v/>
      </c>
      <c r="E198" s="56"/>
      <c r="F198" s="72"/>
      <c r="G198" s="56"/>
      <c r="H198" s="56"/>
      <c r="I198" s="56"/>
      <c r="J198" s="56"/>
      <c r="K198" s="385" t="str">
        <f t="shared" si="2"/>
        <v xml:space="preserve">  </v>
      </c>
      <c r="L198" s="375"/>
      <c r="M198" s="375"/>
    </row>
    <row r="199" spans="1:13" ht="15.75">
      <c r="A199" s="375"/>
      <c r="B199" s="113">
        <f>IF(BIODATA!B199="","", BIODATA!B199)</f>
        <v>190</v>
      </c>
      <c r="C199" s="114" t="str">
        <f>IF(BIODATA!D199="","", BIODATA!D199)</f>
        <v/>
      </c>
      <c r="D199" s="115" t="str">
        <f>IF(BIODATA!F199="","", BIODATA!F199)</f>
        <v/>
      </c>
      <c r="E199" s="56"/>
      <c r="F199" s="72"/>
      <c r="G199" s="56"/>
      <c r="H199" s="56"/>
      <c r="I199" s="56"/>
      <c r="J199" s="56"/>
      <c r="K199" s="385" t="str">
        <f t="shared" si="2"/>
        <v xml:space="preserve">  </v>
      </c>
      <c r="L199" s="375"/>
      <c r="M199" s="375"/>
    </row>
    <row r="200" spans="1:13" ht="15.75">
      <c r="A200" s="375"/>
      <c r="B200" s="113">
        <f>IF(BIODATA!B200="","", BIODATA!B200)</f>
        <v>191</v>
      </c>
      <c r="C200" s="114" t="str">
        <f>IF(BIODATA!D200="","", BIODATA!D200)</f>
        <v/>
      </c>
      <c r="D200" s="115" t="str">
        <f>IF(BIODATA!F200="","", BIODATA!F200)</f>
        <v/>
      </c>
      <c r="E200" s="56"/>
      <c r="F200" s="72"/>
      <c r="G200" s="56"/>
      <c r="H200" s="56"/>
      <c r="I200" s="56"/>
      <c r="J200" s="56"/>
      <c r="K200" s="385" t="str">
        <f t="shared" si="2"/>
        <v xml:space="preserve">  </v>
      </c>
      <c r="L200" s="375"/>
      <c r="M200" s="375"/>
    </row>
    <row r="201" spans="1:13" ht="15.75">
      <c r="A201" s="375"/>
      <c r="B201" s="113">
        <f>IF(BIODATA!B201="","", BIODATA!B201)</f>
        <v>192</v>
      </c>
      <c r="C201" s="114" t="str">
        <f>IF(BIODATA!D201="","", BIODATA!D201)</f>
        <v/>
      </c>
      <c r="D201" s="115" t="str">
        <f>IF(BIODATA!F201="","", BIODATA!F201)</f>
        <v/>
      </c>
      <c r="E201" s="56"/>
      <c r="F201" s="72"/>
      <c r="G201" s="56"/>
      <c r="H201" s="56"/>
      <c r="I201" s="56"/>
      <c r="J201" s="56"/>
      <c r="K201" s="385" t="str">
        <f t="shared" si="2"/>
        <v xml:space="preserve">  </v>
      </c>
      <c r="L201" s="375"/>
      <c r="M201" s="375"/>
    </row>
    <row r="202" spans="1:13" ht="15.75">
      <c r="A202" s="375"/>
      <c r="B202" s="113">
        <f>IF(BIODATA!B202="","", BIODATA!B202)</f>
        <v>193</v>
      </c>
      <c r="C202" s="114" t="str">
        <f>IF(BIODATA!D202="","", BIODATA!D202)</f>
        <v/>
      </c>
      <c r="D202" s="115" t="str">
        <f>IF(BIODATA!F202="","", BIODATA!F202)</f>
        <v/>
      </c>
      <c r="E202" s="56"/>
      <c r="F202" s="72"/>
      <c r="G202" s="56"/>
      <c r="H202" s="56"/>
      <c r="I202" s="56"/>
      <c r="J202" s="56"/>
      <c r="K202" s="385" t="str">
        <f t="shared" si="2"/>
        <v xml:space="preserve">  </v>
      </c>
      <c r="L202" s="375"/>
      <c r="M202" s="375"/>
    </row>
    <row r="203" spans="1:13" ht="15.75">
      <c r="A203" s="375"/>
      <c r="B203" s="113">
        <f>IF(BIODATA!B203="","", BIODATA!B203)</f>
        <v>194</v>
      </c>
      <c r="C203" s="114" t="str">
        <f>IF(BIODATA!D203="","", BIODATA!D203)</f>
        <v/>
      </c>
      <c r="D203" s="115" t="str">
        <f>IF(BIODATA!F203="","", BIODATA!F203)</f>
        <v/>
      </c>
      <c r="E203" s="56"/>
      <c r="F203" s="72"/>
      <c r="G203" s="56"/>
      <c r="H203" s="56"/>
      <c r="I203" s="56"/>
      <c r="J203" s="56"/>
      <c r="K203" s="385" t="str">
        <f t="shared" ref="K203:K209" si="3">IFERROR(AVERAGE(E203:J203),"  ")</f>
        <v xml:space="preserve">  </v>
      </c>
      <c r="L203" s="375"/>
      <c r="M203" s="375"/>
    </row>
    <row r="204" spans="1:13" ht="15.75">
      <c r="A204" s="375"/>
      <c r="B204" s="113">
        <f>IF(BIODATA!B204="","", BIODATA!B204)</f>
        <v>195</v>
      </c>
      <c r="C204" s="114" t="str">
        <f>IF(BIODATA!D204="","", BIODATA!D204)</f>
        <v/>
      </c>
      <c r="D204" s="115" t="str">
        <f>IF(BIODATA!F204="","", BIODATA!F204)</f>
        <v/>
      </c>
      <c r="E204" s="56"/>
      <c r="F204" s="72"/>
      <c r="G204" s="56"/>
      <c r="H204" s="56"/>
      <c r="I204" s="56"/>
      <c r="J204" s="56"/>
      <c r="K204" s="385" t="str">
        <f t="shared" si="3"/>
        <v xml:space="preserve">  </v>
      </c>
      <c r="L204" s="375"/>
      <c r="M204" s="375"/>
    </row>
    <row r="205" spans="1:13" ht="15.75">
      <c r="A205" s="375"/>
      <c r="B205" s="113">
        <f>IF(BIODATA!B205="","", BIODATA!B205)</f>
        <v>196</v>
      </c>
      <c r="C205" s="114" t="str">
        <f>IF(BIODATA!D205="","", BIODATA!D205)</f>
        <v/>
      </c>
      <c r="D205" s="115" t="str">
        <f>IF(BIODATA!F205="","", BIODATA!F205)</f>
        <v/>
      </c>
      <c r="E205" s="56"/>
      <c r="F205" s="72"/>
      <c r="G205" s="56"/>
      <c r="H205" s="56"/>
      <c r="I205" s="56"/>
      <c r="J205" s="56"/>
      <c r="K205" s="385" t="str">
        <f t="shared" si="3"/>
        <v xml:space="preserve">  </v>
      </c>
      <c r="L205" s="375"/>
      <c r="M205" s="375"/>
    </row>
    <row r="206" spans="1:13" ht="15.75">
      <c r="A206" s="375"/>
      <c r="B206" s="113">
        <f>IF(BIODATA!B206="","", BIODATA!B206)</f>
        <v>197</v>
      </c>
      <c r="C206" s="114" t="str">
        <f>IF(BIODATA!D206="","", BIODATA!D206)</f>
        <v/>
      </c>
      <c r="D206" s="115" t="str">
        <f>IF(BIODATA!F206="","", BIODATA!F206)</f>
        <v/>
      </c>
      <c r="E206" s="56"/>
      <c r="F206" s="72"/>
      <c r="G206" s="56"/>
      <c r="H206" s="56"/>
      <c r="I206" s="56"/>
      <c r="J206" s="56"/>
      <c r="K206" s="385" t="str">
        <f t="shared" si="3"/>
        <v xml:space="preserve">  </v>
      </c>
      <c r="L206" s="375"/>
      <c r="M206" s="375"/>
    </row>
    <row r="207" spans="1:13" ht="15.75">
      <c r="A207" s="375"/>
      <c r="B207" s="113">
        <f>IF(BIODATA!B207="","", BIODATA!B207)</f>
        <v>198</v>
      </c>
      <c r="C207" s="114" t="str">
        <f>IF(BIODATA!D207="","", BIODATA!D207)</f>
        <v/>
      </c>
      <c r="D207" s="115" t="str">
        <f>IF(BIODATA!F207="","", BIODATA!F207)</f>
        <v/>
      </c>
      <c r="E207" s="56"/>
      <c r="F207" s="72"/>
      <c r="G207" s="56"/>
      <c r="H207" s="56"/>
      <c r="I207" s="56"/>
      <c r="J207" s="56"/>
      <c r="K207" s="385" t="str">
        <f t="shared" si="3"/>
        <v xml:space="preserve">  </v>
      </c>
      <c r="L207" s="375"/>
      <c r="M207" s="375"/>
    </row>
    <row r="208" spans="1:13" ht="15.75">
      <c r="A208" s="375"/>
      <c r="B208" s="113">
        <f>IF(BIODATA!B208="","", BIODATA!B208)</f>
        <v>199</v>
      </c>
      <c r="C208" s="114" t="str">
        <f>IF(BIODATA!D208="","", BIODATA!D208)</f>
        <v/>
      </c>
      <c r="D208" s="115" t="str">
        <f>IF(BIODATA!F208="","", BIODATA!F208)</f>
        <v/>
      </c>
      <c r="E208" s="56"/>
      <c r="F208" s="72"/>
      <c r="G208" s="56"/>
      <c r="H208" s="56"/>
      <c r="I208" s="56"/>
      <c r="J208" s="56"/>
      <c r="K208" s="385" t="str">
        <f t="shared" si="3"/>
        <v xml:space="preserve">  </v>
      </c>
      <c r="L208" s="375"/>
      <c r="M208" s="375"/>
    </row>
    <row r="209" spans="1:13" ht="15.75">
      <c r="A209" s="375"/>
      <c r="B209" s="113">
        <f>IF(BIODATA!B209="","", BIODATA!B209)</f>
        <v>200</v>
      </c>
      <c r="C209" s="114" t="str">
        <f>IF(BIODATA!D209="","", BIODATA!D209)</f>
        <v/>
      </c>
      <c r="D209" s="115" t="str">
        <f>IF(BIODATA!F209="","", BIODATA!F209)</f>
        <v/>
      </c>
      <c r="E209" s="56"/>
      <c r="F209" s="72"/>
      <c r="G209" s="56"/>
      <c r="H209" s="56"/>
      <c r="I209" s="56"/>
      <c r="J209" s="56"/>
      <c r="K209" s="385" t="str">
        <f t="shared" si="3"/>
        <v xml:space="preserve">  </v>
      </c>
      <c r="L209" s="375"/>
      <c r="M209" s="375"/>
    </row>
    <row r="210" spans="1:13" ht="15" customHeight="1">
      <c r="A210" s="375"/>
      <c r="B210" s="386"/>
      <c r="C210" s="386"/>
      <c r="D210" s="375"/>
      <c r="E210" s="386"/>
      <c r="F210" s="386"/>
      <c r="G210" s="386"/>
      <c r="H210" s="386"/>
      <c r="I210" s="386"/>
      <c r="J210" s="386"/>
      <c r="K210" s="386"/>
      <c r="L210" s="375"/>
      <c r="M210" s="375"/>
    </row>
    <row r="211" spans="1:13" ht="15" customHeight="1">
      <c r="A211" s="375"/>
      <c r="B211" s="386"/>
      <c r="C211" s="386"/>
      <c r="D211" s="375"/>
      <c r="E211" s="386"/>
      <c r="F211" s="386"/>
      <c r="G211" s="386"/>
      <c r="H211" s="386"/>
      <c r="I211" s="387" t="s">
        <v>78</v>
      </c>
      <c r="J211" s="386"/>
      <c r="K211" s="386"/>
      <c r="L211" s="375"/>
      <c r="M211" s="375"/>
    </row>
    <row r="212" spans="1:13" ht="15" customHeight="1">
      <c r="A212" s="375"/>
      <c r="B212" s="386"/>
      <c r="C212" s="386"/>
      <c r="D212" s="375"/>
      <c r="E212" s="386"/>
      <c r="F212" s="386"/>
      <c r="G212" s="386"/>
      <c r="H212" s="386"/>
      <c r="I212" s="386"/>
      <c r="J212" s="386"/>
      <c r="K212" s="386"/>
      <c r="L212" s="375"/>
      <c r="M212" s="375"/>
    </row>
    <row r="213" spans="1:13" ht="15" customHeight="1">
      <c r="A213" s="375"/>
      <c r="B213" s="386"/>
      <c r="C213" s="386"/>
      <c r="D213" s="375"/>
      <c r="E213" s="386"/>
      <c r="F213" s="386"/>
      <c r="G213" s="386"/>
      <c r="H213" s="386"/>
      <c r="I213" s="386"/>
      <c r="J213" s="386"/>
      <c r="K213" s="386"/>
      <c r="L213" s="375"/>
      <c r="M213" s="375"/>
    </row>
  </sheetData>
  <sheetProtection algorithmName="SHA-512" hashValue="3jdZr72gwgq881P/jISLpVbNVvxwDVuObaFx/BbRsEspO5B8/GMQcsZhyVmSjSOyd14rUIWA75chgAQB7hDu0A==" saltValue="ABxu7KklrBzo87Ys5jqznQ==" spinCount="100000" sheet="1" objects="1" scenarios="1" formatColumns="0" formatRows="0" selectLockedCells="1"/>
  <mergeCells count="8">
    <mergeCell ref="B2:K4"/>
    <mergeCell ref="B5:J5"/>
    <mergeCell ref="B6:J6"/>
    <mergeCell ref="B8:B9"/>
    <mergeCell ref="C8:C9"/>
    <mergeCell ref="D8:D9"/>
    <mergeCell ref="E8:J8"/>
    <mergeCell ref="K8:K9"/>
  </mergeCells>
  <pageMargins left="0.7" right="0.7" top="0.75" bottom="0.75" header="0.3" footer="0.3"/>
</worksheet>
</file>

<file path=customUI/_rels/customUI.xml.rels><?xml version="1.0" encoding="UTF-8" standalone="yes"?>
<Relationships xmlns="http://schemas.openxmlformats.org/package/2006/relationships"><Relationship Id="siswa" Type="http://schemas.openxmlformats.org/officeDocument/2006/relationships/image" Target="images/siswa0.png"/><Relationship Id="nilaiun" Type="http://schemas.openxmlformats.org/officeDocument/2006/relationships/image" Target="images/nilaiun0.png"/><Relationship Id="printer" Type="http://schemas.openxmlformats.org/officeDocument/2006/relationships/image" Target="images/printer0.png"/><Relationship Id="sekolah" Type="http://schemas.openxmlformats.org/officeDocument/2006/relationships/image" Target="images/sekolah0.png"/><Relationship Id="exit" Type="http://schemas.openxmlformats.org/officeDocument/2006/relationships/image" Target="images/exit0.png"/><Relationship Id="boss" Type="http://schemas.openxmlformats.org/officeDocument/2006/relationships/image" Target="images/boss0.png"/><Relationship Id="daftarnilai" Type="http://schemas.openxmlformats.org/officeDocument/2006/relationships/image" Target="images/daftarnilai0.png"/><Relationship Id="help" Type="http://schemas.openxmlformats.org/officeDocument/2006/relationships/image" Target="images/help0.png"/><Relationship Id="nilaiusbn" Type="http://schemas.openxmlformats.org/officeDocument/2006/relationships/image" Target="images/nilaiusbn0.png"/><Relationship Id="nilairapor" Type="http://schemas.openxmlformats.org/officeDocument/2006/relationships/image" Target="images/nilairapor0.png"/></Relationships>
</file>

<file path=customUI/_rels/customUI14.xml.rels><?xml version="1.0" encoding="UTF-8" standalone="yes"?>
<Relationships xmlns="http://schemas.openxmlformats.org/package/2006/relationships"><Relationship Id="siswa" Type="http://schemas.openxmlformats.org/officeDocument/2006/relationships/image" Target="images/siswa.png"/><Relationship Id="nilaiun" Type="http://schemas.openxmlformats.org/officeDocument/2006/relationships/image" Target="images/nilaiun.png"/><Relationship Id="printer" Type="http://schemas.openxmlformats.org/officeDocument/2006/relationships/image" Target="images/printer.png"/><Relationship Id="sekolah" Type="http://schemas.openxmlformats.org/officeDocument/2006/relationships/image" Target="images/sekolah.png"/><Relationship Id="exit" Type="http://schemas.openxmlformats.org/officeDocument/2006/relationships/image" Target="images/exit.png"/><Relationship Id="boss" Type="http://schemas.openxmlformats.org/officeDocument/2006/relationships/image" Target="images/boss.png"/><Relationship Id="daftarnilai" Type="http://schemas.openxmlformats.org/officeDocument/2006/relationships/image" Target="images/daftarnilai.png"/><Relationship Id="help" Type="http://schemas.openxmlformats.org/officeDocument/2006/relationships/image" Target="images/help.png"/><Relationship Id="nilaiusbn" Type="http://schemas.openxmlformats.org/officeDocument/2006/relationships/image" Target="images/nilaiusbn.png"/><Relationship Id="nilairapor" Type="http://schemas.openxmlformats.org/officeDocument/2006/relationships/image" Target="images/nilairapor.png"/></Relationships>
</file>

<file path=customUI/customUI.xml><?xml version="1.0" encoding="utf-8"?>
<customUI xmlns="http://schemas.microsoft.com/office/2006/01/customui">
  <commands>
    <command idMso="Help" enabled="false"/>
    <command idMso="WindowClose" enabled="false"/>
    <command idMso="WindowRestore" enabled="false"/>
    <command idMso="WindowMinimize" enabled="false"/>
    <command idMso="ApplicationOptionsDialog" enabled="false"/>
    <command idMso="FileExit" enabled="true"/>
    <command idMso="GroupPermissions" enabled="false"/>
  </commands>
  <ribbon startFromScratch="true">
    <officeMenu>
      <button idMso="FileNew" visible="false"/>
      <button idMso="FileOpen" visible="false"/>
      <button idMso="FileSaveAs" visible="false"/>
      <button idMso="FileSave" visible="false"/>
      <button idMso="Prepare" visible="false"/>
      <button idMso="Publish" visible="false"/>
    </officeMenu>
    <contextualTabs>
      <tabSet idMso="TabSetSmartArtTools" visible="false"/>
      <tabSet idMso="TabSetChartTools" visible="false"/>
      <tabSet idMso="TabSetDrawingTools" visible="false"/>
      <tabSet idMso="TabSetPictureTools" visible="false"/>
      <tabSet idMso="TabSetPivotTableTools" visible="false"/>
      <tabSet idMso="TabSetHeaderAndFooterTools" visible="false"/>
      <tabSet idMso="TabSetTableToolsExcel" visible="false"/>
      <tabSet idMso="TabSetPivotChartTools" visible="false"/>
      <tabSet idMso="TabSetInkTools" visible="false"/>
    </contextualTabs>
    <tabs>
      <tab id="TabBaru" label="INPUT DATA" insertAfterMso="TabHome">
        <group id="clipboard1"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utama" label="Data Penting">
          <button id="datasekolah" image="sekolah" label="Input Data Sekolah" size="large" onAction="datasekolah"/>
          <separator id="Separator1"/>
          <button id="biodatasiswa" image="siswa" label="Input Biodata Siswa" size="large" onAction="biodatasiswa"/>
        </group>
        <group id="maulidaini" label="Tentang Saya">
          <button id="lidain" image="boss" label="Author" size="large" onAction="lidain"/>
          <separator id="Separator16"/>
          <menu id="help" size="large" label="Bantuan" image="help">
            <menuSeparator id="petunjuk" title="Panduan Dapat dilihat pada Video Youtube"/>
            <button id="panduan" label="Lihat Video Panduan" image="bantuan" onAction="help"/>
          </menu>
        </group>
        <group id="exit" label="Keluar">
          <button id="Keluar" image="exit" label="EXIT" size="large" onAction="Keluar"/>
        </group>
      </tab>
      <tab id="TabBaru2" label="INPUT NILAI" insertAfterMso="TabInsert">
        <group id="clipboard2"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nilai" label="Input Nilai">
          <button id="inpunilairapor" image="nilairapor" label="Input Nilai Rapor" size="large" onAction="inputnilairapor"/>
          <separator id="Separator3"/>
          <button id="inpunilaiusbn" image="nilaiusbn" label="Input Nilai US/USBN" size="large" onAction="inputnilaiusbn"/>
          <separator id="Separator4"/>
          <button id="inpunilaiun" image="nilaiun" label="Input Nilai UN" size="large" onAction="inputnilaiun"/>
        </group>
        <group id="rekapnilai" label="Rekap Nilai">
          <button id="rekapannilai" image="daftarnilai" label="Rekap Nilain" size="large" onAction="rekapnilai"/>
        </group>
        <group id="maulidaini3" label="Tentang Saya">
          <button id="lidain3" image="boss" label="Author" size="large" onAction="lidain"/>
          <separator id="Separator19"/>
          <menu id="help3" size="large" label="Bantuan" image="help">
            <menuSeparator id="petunjuk3" title="Panduan Dapat dilihat pada Video Youtube"/>
            <button id="panduan3" label="Lihat Video Panduan" image="bantuan" onAction="help"/>
          </menu>
        </group>
        <group id="exit1" label="Keluar">
          <button id="Keluar1" image="exit" label="EXIT" size="large" onAction="Keluar"/>
        </group>
      </tab>
      <tab id="TabBaru1" label="CETAK/PRINT" insertAfterMso="TabData">
        <group id="clipboard3"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cetakaprint" label="Print SHUS, IJAZAH, SKBB dan SKL">
          <button id="cetakshus" image="printer" label="Cetak SHUS" size="large" onAction="cetakshus"/>
          <separator id="Separator5"/>
          <button id="cetakiajazahdepan" image="printer" label="Ijazah Bagian Depan" size="large" onAction="cetakiajazahdepan"/>
          <separator id="Separator6"/>
          <button id="cetakiajazahbelakang" image="printer" label="Ijazah Bagian Belakang" size="large" onAction="cetakiajazahbelakang"/>
          <separator id="Separator7"/>
          <button id="cetakskbb" image="printer" label="Cetak SKBB" size="large" onAction="cetakskbb"/>
          <separator id="Separator8"/>
          <button id="cetakskl" image="printer" label="Cetak SKL" size="large" onAction="cetakskl"/>
        </group>
        <group id="Alat" label="Peralatan">
          <splitButton idMso="FilePrintMenu" size="large"/>
          <separator id="Separator9"/>
          <button idMso="FilePrint" visible="true" size="large" imageMso="FilePrint" label="Print"/>
        </group>
        <group id="maulidaini1" label="Tentang Saya">
          <button id="lidain1" image="boss" label="Author" size="large" onAction="lidain"/>
          <separator id="Separator17"/>
          <menu id="help1" size="large" label="Bantuan" image="help">
            <menuSeparator id="petunjuk1" title="Panduan Dapat dilihat pada Video Youtube"/>
            <button id="panduan1" label="Lihat Video Panduan" image="bantuan" onAction="help"/>
          </menu>
        </group>
        <group id="exit2" label="Keluar">
          <button id="Keluar2" image="exit" label="EXIT" size="large" onAction="Keluar"/>
        </group>
      </tab>
      <tab id="TabBaru3" label="SETTING" insertAfterMso="TabReview">
        <group id="clipboard4"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Mso="GroupFont"/>
        <group id="Show" label="Page Setup">
          <checkBox idMso="ViewFormulaBar" visible="true" label="Formula Bar"/>
          <button idMso="MarginsCustomMargins" label="Batas Tepi" imageMso="PageMarginsGallery"/>
          <button idMso="RowHeight" label="Tinggi Baris" imageMso="RowHeight"/>
          <checkBox idMso="ViewHeadings" visible="true" label="Headings"/>
          <button idMso="PageSizeMorePaperSizesDialogExcel" label="Size Kertas" imageMso="PageSizeGallery"/>
          <button idMso="ColumnWidth" label="Lebar Column" imageMso="ColumnWidth"/>
        </group>
        <group id="Alat1" label="Peralatan">
          <splitButton idMso="FilePrintMenu" size="large"/>
          <separator id="Separator13"/>
          <button idMso="FilePrint" visible="true" size="large" imageMso="FilePrint" label="Print"/>
          <separator id="Separator14"/>
          <button idMso="SheetProtect" size="large" imageMso="SheetProtect" label="Sheet Protect"/>
          <separator id="Separator15"/>
          <button idMso="MacroSecurity" label="Setting Macro" size="large"/>
        </group>
        <group id="maulidaini2" label="Tentang Saya">
          <button id="lidain2" image="boss" label="Author" size="large" onAction="lidain"/>
          <separator id="Separator18"/>
          <menu id="help2" size="large" label="Bantuan" image="help">
            <menuSeparator id="petunjuk2" title="Panduan Dapat dilihat pada Video Youtube"/>
            <button id="panduan2" label="Lihat Video Panduan" image="bantuan" onAction="help"/>
          </menu>
        </group>
        <group id="exit3" label="Keluar">
          <button id="Keluar3" image="exit" label="EXIT" size="large" onAction="Keluar"/>
        </group>
      </tab>
    </tabs>
  </ribbon>
</customUI>
</file>

<file path=customUI/customUI14.xml><?xml version="1.0" encoding="utf-8"?>
<customUI xmlns="http://schemas.microsoft.com/office/2009/07/customui">
  <commands>
    <command idMso="Help" enabled="false"/>
    <command idMso="WindowClose" enabled="false"/>
    <command idMso="WindowRestore" enabled="false"/>
    <command idMso="WindowMinimize" enabled="false"/>
    <command idMso="ApplicationOptionsDialog" enabled="false"/>
    <command idMso="FileExit" enabled="true"/>
    <command idMso="GroupPermissions" enabled="false"/>
  </commands>
  <ribbon startFromScratch="true">
    <contextualTabs>
      <tabSet idMso="TabSetSmartArtTools" visible="false"/>
      <tabSet idMso="TabSetChartTools" visible="false"/>
      <tabSet idMso="TabSetDrawingTools" visible="false"/>
      <tabSet idMso="TabSetPictureTools" visible="false"/>
      <tabSet idMso="TabSetPivotTableTools" visible="false"/>
      <tabSet idMso="TabSetHeaderAndFooterTools" visible="false"/>
      <tabSet idMso="TabSetTableToolsExcel" visible="false"/>
      <tabSet idMso="TabSetPivotChartTools" visible="false"/>
      <tabSet idMso="TabSetInkTools" visible="false"/>
    </contextualTabs>
    <tabs>
      <tab id="TabBaru" label="INPUT DATA" insertAfterMso="TabHome">
        <group id="clipboard1"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utama" label="Data Penting">
          <button id="datasekolah" image="sekolah" label="Input Data Sekolah" size="large" onAction="datasekolah"/>
          <separator id="Separator1"/>
          <button id="biodatasiswa" image="siswa" label="Input Biodata Siswa" size="large" onAction="biodatasiswa"/>
        </group>
        <group id="maulidaini" label="Tentang Saya">
          <button id="lidain" image="boss" label="Author" size="large" onAction="lidain"/>
          <separator id="Separator16"/>
          <menu id="help" size="large" label="Bantuan" image="help">
            <menuSeparator id="petunjuk" title="Panduan Dapat dilihat pada Video Youtube"/>
            <button id="panduan" label="Lihat Video Panduan" image="tunjuk" onAction="help"/>
            <menuSeparator id="facebook1" title="Facebook"/>
            <button id="facebooku1" label="Link Facebook" image="tunjuk" onAction="help2"/>
          </menu>
        </group>
        <group id="exit" label="Keluar">
          <button id="Keluar" image="exit" label="EXIT" size="large" onAction="Keluar"/>
        </group>
      </tab>
      <tab id="TabBaru2" label="INPUT NILAI" insertAfterMso="TabInsert">
        <group id="clipboard2"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nilai" label="Input Nilai">
          <button id="inpunilairapor" image="nilairapor" label="Input Nilai Rapor" size="large" onAction="inputnilairapor"/>
          <separator id="Separator3"/>
          <button id="inpunilaiusbn" image="nilaiusbn" label="Input Nilai US/USBN" size="large" onAction="inputnilaiusbn"/>
          <separator id="Separator4"/>
          <button id="inpunilaiun" image="nilaiun" label="Input Nilai UN" size="large" onAction="inputnilaiun"/>
        </group>
        <group id="rekapnilai" label="Rekap Nilai">
          <button id="rekapannilai" image="daftarnilai" label="Rekap Nilain" size="large" onAction="rekapnilai"/>
        </group>
        <group id="maulidaini3" label="Tentang Saya">
          <button id="lidain3" image="boss" label="Author" size="large" onAction="lidain"/>
          <separator id="Separator19"/>
          <menu id="help3" size="large" label="Bantuan" image="help">
            <menuSeparator id="petunjuk3" title="Panduan Dapat dilihat pada Video Youtube"/>
            <button id="panduan3" label="Lihat Video Panduan" image="tunjuk" onAction="help"/>
            <menuSeparator id="facebook2" title="Facebook"/>
            <button id="facebooku2" label="Link Facebook" image="tunjuk" onAction="help2"/>
          </menu>
        </group>
        <group id="exit1" label="Keluar">
          <button id="Keluar1" image="exit" label="EXIT" size="large" onAction="Keluar"/>
        </group>
      </tab>
      <tab id="TabBaru1" label="CETAK/PRINT" insertAfterMso="TabData">
        <group id="clipboard3"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cetakaprint" label="Print SHUS, IJAZAH, SKBB dan SKL">
          <button id="cetakshus" image="printer" label="Cetak SHUS" size="large" onAction="cetakshus"/>
          <separator id="Separator5"/>
          <button id="cetakiajazahdepan" image="printer" label="Ijazah Bagian Depan" size="large" onAction="cetakiajazahdepan"/>
          <separator id="Separator6"/>
          <button id="cetakiajazahbelakang" image="printer" label="Ijazah Bagian Belakang" size="large" onAction="cetakiajazahbelakang"/>
          <separator id="Separator7"/>
          <button id="cetakskbb" image="printer" label="Cetak SKBB" size="large" onAction="cetakskbb"/>
          <separator id="Separator8"/>
          <button id="cetakskl" image="printer" label="Cetak SKL" size="large" onAction="cetakskl"/>
        </group>
        <group id="Alat" label="Peralatan">
          <splitButton idMso="FilePrintMenu" size="large"/>
          <separator id="Separator9"/>
          <button idMso="FilePrint" visible="true" size="large" imageMso="FilePrint" label="Print"/>
        </group>
        <group id="maulidaini1" label="Tentang Saya">
          <button id="lidain1" image="boss" label="Author" size="large" onAction="lidain"/>
          <separator id="Separator17"/>
          <menu id="help1" size="large" label="Bantuan" image="help">
            <menuSeparator id="petunjuk1" title="Panduan Dapat dilihat pada Video Youtube"/>
            <button id="panduan1" label="Lihat Video Panduan" image="tunjuk" onAction="help"/>
            <menuSeparator id="facebook3" title="Facebook"/>
            <button id="facebooku3" label="Link Facebook" image="tunjuk" onAction="help2"/>
          </menu>
        </group>
        <group id="exit2" label="Keluar">
          <button id="Keluar2" image="exit" label="EXIT" size="large" onAction="Keluar"/>
        </group>
      </tab>
      <tab id="TabBaru3" label="SETTING" insertAfterMso="TabReview">
        <group id="clipboard4" label="Clipboard">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Mso="GroupFont"/>
        <group id="Show" label="Page Setup">
          <checkBox idMso="ViewFormulaBar" visible="true" label="Formula Bar"/>
          <button idMso="MarginsCustomMargins" label="Batas Tepi" imageMso="PageMarginsGallery"/>
          <button idMso="RowHeight" label="Tinggi Baris" imageMso="RowHeight"/>
          <checkBox idMso="ViewHeadings" visible="true" label="Headings"/>
          <button idMso="PageSizeMorePaperSizesDialogExcel" label="Size Kertas" imageMso="PageSizeGallery"/>
          <button idMso="ColumnWidth" label="Lebar Column" imageMso="ColumnWidth"/>
        </group>
        <group id="Alat1" label="Peralatan">
          <splitButton idMso="FilePrintMenu" size="large"/>
          <separator id="Separator13"/>
          <button idMso="FilePrint" visible="true" size="large" imageMso="FilePrint" label="Print"/>
          <separator id="Separator14"/>
          <button idMso="SheetProtect" size="large" imageMso="SheetProtect" label="Sheet Protect"/>
          <separator id="Separator15"/>
          <button idMso="MacroSecurity" label="Setting Macro" size="large"/>
        </group>
        <group id="maulidaini2" label="Tentang Saya">
          <button id="lidain2" image="boss" label="Author" size="large" onAction="lidain"/>
          <separator id="Separator18"/>
          <menu id="help2" size="large" label="Bantuan" image="help">
            <menuSeparator id="petunjuk2" title="Panduan Dapat dilihat pada Video Youtube"/>
            <button id="panduan2" label="Lihat Video Panduan" image="tunjuk" onAction="help"/>
            <menuSeparator id="facebook4" title="Facebook"/>
            <button id="facebooku4" label="Link Facebook" image="tunjuk" onAction="help2"/>
          </menu>
        </group>
        <group id="exit3" label="Keluar">
          <button id="Keluar3" image="exit" label="EXIT" size="large" onAction="Keluar"/>
        </group>
      </tab>
    </tabs>
  </ribbon>
  <backstage>
    <button idMso="ApplicationOptionsDialog" visible="false"/>
    <tab idMso="TabInfo" visible="false"/>
    <button idMso="SaveObjectAs" visible="false"/>
    <button idMso="FileSave" visible="false"/>
    <button idMso="FileSaveAs" visible="false"/>
    <button idMso="FileOpen" visible="false"/>
    <button idMso="FileClose" visible="false"/>
    <button idMso="FileCloseDatabase" visible="false"/>
    <tab idMso="TabRecent" visible="false"/>
    <tab idMso="TabNew" visible="false"/>
    <tab idMso="TabShare" visible="false"/>
    <tab idMso="TabHelp" visible="false"/>
    <button idMso="ApplicationOptionsDialog" visible="false"/>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17</vt:i4>
      </vt:variant>
    </vt:vector>
  </HeadingPairs>
  <TitlesOfParts>
    <vt:vector size="45" baseType="lpstr">
      <vt:lpstr>MENU</vt:lpstr>
      <vt:lpstr>BIODATA</vt:lpstr>
      <vt:lpstr>NRAPOR</vt:lpstr>
      <vt:lpstr>I NILAI SEKOLAH</vt:lpstr>
      <vt:lpstr>I NILAI UN</vt:lpstr>
      <vt:lpstr>REKAP</vt:lpstr>
      <vt:lpstr>Cetak</vt:lpstr>
      <vt:lpstr>SKBB</vt:lpstr>
      <vt:lpstr>SKL</vt:lpstr>
      <vt:lpstr>IJAZAH-DEPAN</vt:lpstr>
      <vt:lpstr>ijazah-belakang</vt:lpstr>
      <vt:lpstr>A1</vt:lpstr>
      <vt:lpstr>A2</vt:lpstr>
      <vt:lpstr>A3</vt:lpstr>
      <vt:lpstr>A4</vt:lpstr>
      <vt:lpstr>A5</vt:lpstr>
      <vt:lpstr>A6</vt:lpstr>
      <vt:lpstr>B1</vt:lpstr>
      <vt:lpstr>B2</vt:lpstr>
      <vt:lpstr>B3</vt:lpstr>
      <vt:lpstr>B4</vt:lpstr>
      <vt:lpstr>B5</vt:lpstr>
      <vt:lpstr>C1</vt:lpstr>
      <vt:lpstr>C2</vt:lpstr>
      <vt:lpstr>C3</vt:lpstr>
      <vt:lpstr>C4</vt:lpstr>
      <vt:lpstr>C5</vt:lpstr>
      <vt:lpstr>C6</vt:lpstr>
      <vt:lpstr>BIODATA</vt:lpstr>
      <vt:lpstr>'ijazah-belakang'!cari</vt:lpstr>
      <vt:lpstr>SKBB!cari</vt:lpstr>
      <vt:lpstr>SKL!cari</vt:lpstr>
      <vt:lpstr>cari</vt:lpstr>
      <vt:lpstr>CARIIJAZAH</vt:lpstr>
      <vt:lpstr>DATABIODATA</vt:lpstr>
      <vt:lpstr>DATALEGER</vt:lpstr>
      <vt:lpstr>DATAUN</vt:lpstr>
      <vt:lpstr>N.RAPOR</vt:lpstr>
      <vt:lpstr>Cetak!Print_Area</vt:lpstr>
      <vt:lpstr>'ijazah-belakang'!Print_Area</vt:lpstr>
      <vt:lpstr>'IJAZAH-DEPAN'!Print_Area</vt:lpstr>
      <vt:lpstr>SKBB!Print_Area</vt:lpstr>
      <vt:lpstr>SKL!Print_Area</vt:lpstr>
      <vt:lpstr>R.UN</vt:lpstr>
      <vt:lpstr>USBN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Maulidaini, S.Pd.I</dc:creator>
  <cp:lastModifiedBy>Windows User</cp:lastModifiedBy>
  <cp:lastPrinted>2019-05-15T04:36:46Z</cp:lastPrinted>
  <dcterms:created xsi:type="dcterms:W3CDTF">2017-05-12T06:09:00Z</dcterms:created>
  <dcterms:modified xsi:type="dcterms:W3CDTF">2019-05-15T08:25:05Z</dcterms:modified>
  <cp:version>Versi.1.0</cp:version>
</cp:coreProperties>
</file>